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365rwthaachende.sharepoint.com/sites/PaperSteel/Freigegebene Dokumente/General/Results/"/>
    </mc:Choice>
  </mc:AlternateContent>
  <xr:revisionPtr revIDLastSave="1323" documentId="13_ncr:1_{B9409E45-8E87-4F48-8EF3-49EFE8A14149}" xr6:coauthVersionLast="47" xr6:coauthVersionMax="47" xr10:uidLastSave="{08734F26-B99F-482C-9D02-5D41A14C0A6F}"/>
  <bookViews>
    <workbookView xWindow="28680" yWindow="-4845" windowWidth="29040" windowHeight="15720" firstSheet="8" activeTab="15" xr2:uid="{00000000-000D-0000-FFFF-FFFF00000000}"/>
  </bookViews>
  <sheets>
    <sheet name="Guide" sheetId="20" r:id="rId1"/>
    <sheet name="BF-BOF" sheetId="11" r:id="rId2"/>
    <sheet name="BF-BOF €" sheetId="2" r:id="rId3"/>
    <sheet name="BF-BOF+Biochar" sheetId="1" r:id="rId4"/>
    <sheet name="BF-BOF+Biochar €" sheetId="15" r:id="rId5"/>
    <sheet name="BF-BOF+CCS" sheetId="5" r:id="rId6"/>
    <sheet name="BF-BOF+CCS €" sheetId="6" r:id="rId7"/>
    <sheet name="BF-BOF+CCS+Biochar" sheetId="12" r:id="rId8"/>
    <sheet name="BF-BOF+CCS+Biochar €" sheetId="19" r:id="rId9"/>
    <sheet name="DRI-H2" sheetId="3" r:id="rId10"/>
    <sheet name="DRI-H2 €" sheetId="4" r:id="rId11"/>
    <sheet name="DRI-H2+Biochar" sheetId="13" r:id="rId12"/>
    <sheet name="DRI-H2+Biochar €" sheetId="16" r:id="rId13"/>
    <sheet name="DRI-NG" sheetId="7" r:id="rId14"/>
    <sheet name="DRI-NG €" sheetId="8" r:id="rId15"/>
    <sheet name="DRI-NG+Biochar" sheetId="14" r:id="rId16"/>
    <sheet name="DRI-NG+Biochar €" sheetId="18" r:id="rId17"/>
    <sheet name="Biochar production eucalyptus" sheetId="9" r:id="rId18"/>
    <sheet name="Biochar production poplar" sheetId="10" r:id="rId19"/>
  </sheets>
  <definedNames>
    <definedName name="_CTVL0011753d321f632425489525770c5ed369c" localSheetId="0">Guide!$G$14</definedName>
    <definedName name="_CTVL0014279852dcf564406ab9fc1576f26433d" localSheetId="0">Guide!#REF!</definedName>
    <definedName name="_CTVL0014d1e82a165924899af459add01a50a85" localSheetId="0">Guide!$G$17</definedName>
    <definedName name="_CTVL0015991fbbbc3324541b64c4d2dd17e0987" localSheetId="0">Guide!#REF!</definedName>
    <definedName name="_CTVL00167059443fe9b4922a46c9496595afc59" localSheetId="0">Guide!$G$15</definedName>
    <definedName name="_CTVL0016eddd398d7354d3e8b17257eafd3a689" localSheetId="0">Guide!#REF!</definedName>
    <definedName name="_CTVL00175d06839532c41c981c310115c16b092" localSheetId="0">Guide!$G$12</definedName>
    <definedName name="_CTVL00193cabfc779a24a6aaa414f9a8ba7b662" localSheetId="0">Guide!$G$11</definedName>
    <definedName name="_CTVL0019e901c6074004ae083c986d94fbcdde6" localSheetId="0">Guide!$G$16</definedName>
    <definedName name="_CTVL001a6c742e5a26c4b5892a4ff1b038b8635" localSheetId="0">Guide!$G$13</definedName>
    <definedName name="_CTVL001e9173a348a3e4f71a15f7475f343cfbc" localSheetId="0">Guide!#REF!</definedName>
    <definedName name="_xlnm._FilterDatabase" localSheetId="1" hidden="1">'BF-BOF'!$A$1:$P$478</definedName>
    <definedName name="_xlnm._FilterDatabase" localSheetId="3" hidden="1">'BF-BOF+Biochar'!$A$1:$P$439</definedName>
    <definedName name="_xlnm._FilterDatabase" localSheetId="5" hidden="1">'BF-BOF+CCS'!$A$1:$P$509</definedName>
    <definedName name="_xlnm._FilterDatabase" localSheetId="7" hidden="1">'BF-BOF+CCS+Biochar'!$A$1:$P$468</definedName>
    <definedName name="_xlnm._FilterDatabase" localSheetId="9" hidden="1">'DRI-H2'!$A$1:$U$133</definedName>
    <definedName name="_xlnm._FilterDatabase" localSheetId="11" hidden="1">'DRI-H2+Biochar'!$A$1:$U$132</definedName>
    <definedName name="_xlnm._FilterDatabase" localSheetId="13" hidden="1">'DRI-NG'!$A$1:$P$75</definedName>
    <definedName name="_xlnm._FilterDatabase" localSheetId="15" hidden="1">'DRI-NG+Biochar'!$A$1:$P$77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14" l="1"/>
  <c r="M10" i="7"/>
  <c r="R10" i="13"/>
  <c r="R10" i="3"/>
  <c r="E8" i="2"/>
  <c r="B9" i="18"/>
  <c r="K17" i="7"/>
  <c r="N17" i="7" s="1"/>
  <c r="P20" i="3"/>
  <c r="S20" i="3" s="1"/>
  <c r="K15" i="14"/>
  <c r="B9" i="8"/>
  <c r="K15" i="7"/>
  <c r="B9" i="4"/>
  <c r="N151" i="12" l="1"/>
  <c r="N105" i="12"/>
  <c r="N51" i="5"/>
  <c r="B12" i="19" l="1"/>
  <c r="B9" i="19"/>
  <c r="E9" i="19" s="1"/>
  <c r="B11" i="19"/>
  <c r="E11" i="19" s="1"/>
  <c r="E10" i="19"/>
  <c r="B11" i="6"/>
  <c r="E11" i="6" s="1"/>
  <c r="B9" i="6"/>
  <c r="E9" i="6" s="1"/>
  <c r="E12" i="6"/>
  <c r="E10" i="6"/>
  <c r="B12" i="18"/>
  <c r="E12" i="18" s="1"/>
  <c r="E9" i="18"/>
  <c r="E11" i="18"/>
  <c r="E10" i="18"/>
  <c r="E9" i="8" l="1"/>
  <c r="E12" i="8"/>
  <c r="E11" i="8"/>
  <c r="E10" i="8"/>
  <c r="B12" i="16"/>
  <c r="E12" i="16" s="1"/>
  <c r="B10" i="16"/>
  <c r="E10" i="16" s="1"/>
  <c r="E32" i="16"/>
  <c r="E41" i="16" s="1"/>
  <c r="E11" i="16"/>
  <c r="B10" i="4"/>
  <c r="E10" i="4" s="1"/>
  <c r="E9" i="4"/>
  <c r="E12" i="4"/>
  <c r="E11" i="4"/>
  <c r="E10" i="2"/>
  <c r="E11" i="2"/>
  <c r="E12" i="2"/>
  <c r="E11" i="15"/>
  <c r="E10" i="15"/>
  <c r="D110" i="12"/>
  <c r="K110" i="12" s="1"/>
  <c r="D104" i="1"/>
  <c r="E30" i="15"/>
  <c r="K73" i="14"/>
  <c r="N73" i="14" s="1"/>
  <c r="K74" i="14"/>
  <c r="K72" i="14"/>
  <c r="N72" i="14" s="1"/>
  <c r="K58" i="14"/>
  <c r="N58" i="14" s="1"/>
  <c r="K59" i="14"/>
  <c r="K60" i="14"/>
  <c r="K61" i="14"/>
  <c r="K57" i="14"/>
  <c r="N57" i="14" s="1"/>
  <c r="K10" i="14"/>
  <c r="K11" i="14"/>
  <c r="K12" i="14"/>
  <c r="K13" i="14"/>
  <c r="N13" i="14" s="1"/>
  <c r="K14" i="14"/>
  <c r="N15" i="14"/>
  <c r="K16" i="14"/>
  <c r="K17" i="14"/>
  <c r="K18" i="14"/>
  <c r="K19" i="14"/>
  <c r="K20" i="14"/>
  <c r="N20" i="14" s="1"/>
  <c r="K21" i="14"/>
  <c r="N21" i="14" s="1"/>
  <c r="K9" i="14"/>
  <c r="K71" i="7"/>
  <c r="K72" i="7"/>
  <c r="K70" i="7"/>
  <c r="K56" i="7"/>
  <c r="K57" i="7"/>
  <c r="K58" i="7"/>
  <c r="K59" i="7"/>
  <c r="K55" i="7"/>
  <c r="K10" i="7"/>
  <c r="K11" i="7"/>
  <c r="K12" i="7"/>
  <c r="K13" i="7"/>
  <c r="K14" i="7"/>
  <c r="K16" i="7"/>
  <c r="K18" i="7"/>
  <c r="K19" i="7"/>
  <c r="K20" i="7"/>
  <c r="K21" i="7"/>
  <c r="K22" i="7"/>
  <c r="K23" i="7"/>
  <c r="K9" i="7"/>
  <c r="K156" i="12"/>
  <c r="N156" i="12" s="1"/>
  <c r="K157" i="12"/>
  <c r="N157" i="12" s="1"/>
  <c r="K158" i="12"/>
  <c r="N158" i="12" s="1"/>
  <c r="K159" i="12"/>
  <c r="N159" i="12" s="1"/>
  <c r="K160" i="12"/>
  <c r="K161" i="12"/>
  <c r="K162" i="12"/>
  <c r="K155" i="12"/>
  <c r="N155" i="12" s="1"/>
  <c r="K111" i="12"/>
  <c r="K112" i="12"/>
  <c r="N112" i="12" s="1"/>
  <c r="K113" i="12"/>
  <c r="N113" i="12" s="1"/>
  <c r="K114" i="12"/>
  <c r="N114" i="12" s="1"/>
  <c r="K115" i="12"/>
  <c r="K116" i="12"/>
  <c r="K117" i="12"/>
  <c r="K118" i="12"/>
  <c r="K119" i="12"/>
  <c r="K120" i="12"/>
  <c r="K121" i="12"/>
  <c r="K122" i="12"/>
  <c r="K123" i="12"/>
  <c r="K124" i="12"/>
  <c r="K109" i="12"/>
  <c r="N109" i="12" s="1"/>
  <c r="K61" i="12"/>
  <c r="K62" i="12"/>
  <c r="K63" i="12"/>
  <c r="N63" i="12" s="1"/>
  <c r="K64" i="12"/>
  <c r="K65" i="12"/>
  <c r="E12" i="19" s="1"/>
  <c r="K66" i="12"/>
  <c r="K67" i="12"/>
  <c r="N67" i="12" s="1"/>
  <c r="K68" i="12"/>
  <c r="K69" i="12"/>
  <c r="K70" i="12"/>
  <c r="K71" i="12"/>
  <c r="Q71" i="12" s="1"/>
  <c r="K72" i="12"/>
  <c r="K73" i="12"/>
  <c r="K74" i="12"/>
  <c r="K60" i="12"/>
  <c r="N60" i="12" s="1"/>
  <c r="K10" i="12"/>
  <c r="K11" i="12"/>
  <c r="K12" i="12"/>
  <c r="K13" i="12"/>
  <c r="N13" i="12" s="1"/>
  <c r="K14" i="12"/>
  <c r="K15" i="12"/>
  <c r="K16" i="12"/>
  <c r="K17" i="12"/>
  <c r="N17" i="12" s="1"/>
  <c r="K18" i="12"/>
  <c r="K19" i="12"/>
  <c r="K20" i="12"/>
  <c r="K21" i="12"/>
  <c r="N21" i="12" s="1"/>
  <c r="K22" i="12"/>
  <c r="N22" i="12" s="1"/>
  <c r="K23" i="12"/>
  <c r="K9" i="12"/>
  <c r="K150" i="5"/>
  <c r="K151" i="5"/>
  <c r="K152" i="5"/>
  <c r="K153" i="5"/>
  <c r="K154" i="5"/>
  <c r="K155" i="5"/>
  <c r="K156" i="5"/>
  <c r="K149" i="5"/>
  <c r="K103" i="5"/>
  <c r="N103" i="5" s="1"/>
  <c r="K104" i="5"/>
  <c r="N104" i="5" s="1"/>
  <c r="K105" i="5"/>
  <c r="K106" i="5"/>
  <c r="N106" i="5" s="1"/>
  <c r="K107" i="5"/>
  <c r="K108" i="5"/>
  <c r="N108" i="5" s="1"/>
  <c r="K109" i="5"/>
  <c r="K110" i="5"/>
  <c r="K111" i="5"/>
  <c r="K112" i="5"/>
  <c r="K113" i="5"/>
  <c r="K114" i="5"/>
  <c r="K115" i="5"/>
  <c r="N115" i="5" s="1"/>
  <c r="K116" i="5"/>
  <c r="K102" i="5"/>
  <c r="N102" i="5" s="1"/>
  <c r="K56" i="5"/>
  <c r="K57" i="5"/>
  <c r="K58" i="5"/>
  <c r="N58" i="5" s="1"/>
  <c r="K59" i="5"/>
  <c r="K60" i="5"/>
  <c r="N60" i="5" s="1"/>
  <c r="K61" i="5"/>
  <c r="K62" i="5"/>
  <c r="N62" i="5" s="1"/>
  <c r="K63" i="5"/>
  <c r="K64" i="5"/>
  <c r="K65" i="5"/>
  <c r="K66" i="5"/>
  <c r="N66" i="5" s="1"/>
  <c r="K67" i="5"/>
  <c r="K68" i="5"/>
  <c r="K69" i="5"/>
  <c r="K55" i="5"/>
  <c r="N55" i="5" s="1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9" i="5"/>
  <c r="P129" i="3"/>
  <c r="P130" i="3"/>
  <c r="P128" i="3"/>
  <c r="P128" i="13"/>
  <c r="S128" i="13" s="1"/>
  <c r="P129" i="13"/>
  <c r="P127" i="13"/>
  <c r="S127" i="13" s="1"/>
  <c r="P108" i="13"/>
  <c r="X107" i="13"/>
  <c r="P109" i="3"/>
  <c r="S109" i="3" s="1"/>
  <c r="X87" i="13"/>
  <c r="P86" i="13"/>
  <c r="S86" i="13" s="1"/>
  <c r="P59" i="13"/>
  <c r="P60" i="13"/>
  <c r="S60" i="13" s="1"/>
  <c r="X61" i="13"/>
  <c r="P62" i="13"/>
  <c r="P63" i="13"/>
  <c r="P58" i="13"/>
  <c r="P10" i="13"/>
  <c r="P11" i="13"/>
  <c r="P12" i="13"/>
  <c r="S12" i="13" s="1"/>
  <c r="P13" i="13"/>
  <c r="P14" i="13"/>
  <c r="S15" i="13"/>
  <c r="P16" i="13"/>
  <c r="P17" i="13"/>
  <c r="P18" i="13"/>
  <c r="P19" i="13"/>
  <c r="S19" i="13" s="1"/>
  <c r="P20" i="13"/>
  <c r="S20" i="13" s="1"/>
  <c r="P21" i="13"/>
  <c r="S21" i="13" s="1"/>
  <c r="P9" i="13"/>
  <c r="P87" i="3"/>
  <c r="P60" i="3"/>
  <c r="P61" i="3"/>
  <c r="P63" i="3"/>
  <c r="P64" i="3"/>
  <c r="P59" i="3"/>
  <c r="P10" i="3"/>
  <c r="P11" i="3"/>
  <c r="P12" i="3"/>
  <c r="P13" i="3"/>
  <c r="P14" i="3"/>
  <c r="P16" i="3"/>
  <c r="P17" i="3"/>
  <c r="P18" i="3"/>
  <c r="P19" i="3"/>
  <c r="P21" i="3"/>
  <c r="P22" i="3"/>
  <c r="P23" i="3"/>
  <c r="P9" i="3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03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55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99" i="11"/>
  <c r="N99" i="11" s="1"/>
  <c r="K100" i="11"/>
  <c r="N100" i="11" s="1"/>
  <c r="K101" i="11"/>
  <c r="N101" i="11" s="1"/>
  <c r="K102" i="11"/>
  <c r="N102" i="11" s="1"/>
  <c r="K103" i="11"/>
  <c r="K104" i="11"/>
  <c r="N104" i="11" s="1"/>
  <c r="K105" i="11"/>
  <c r="K106" i="11"/>
  <c r="K107" i="11"/>
  <c r="K108" i="11"/>
  <c r="K109" i="11"/>
  <c r="K110" i="11"/>
  <c r="K111" i="11"/>
  <c r="K112" i="11"/>
  <c r="K98" i="11"/>
  <c r="N98" i="11" s="1"/>
  <c r="K54" i="11"/>
  <c r="K55" i="11"/>
  <c r="K56" i="11"/>
  <c r="N56" i="11" s="1"/>
  <c r="K57" i="11"/>
  <c r="K58" i="11"/>
  <c r="K59" i="11"/>
  <c r="K60" i="11"/>
  <c r="K61" i="11"/>
  <c r="N61" i="11" s="1"/>
  <c r="K62" i="11"/>
  <c r="K63" i="11"/>
  <c r="K64" i="11"/>
  <c r="K65" i="11"/>
  <c r="K66" i="11"/>
  <c r="K53" i="11"/>
  <c r="K10" i="11"/>
  <c r="K11" i="11"/>
  <c r="K12" i="11"/>
  <c r="N12" i="11" s="1"/>
  <c r="K13" i="11"/>
  <c r="N13" i="11" s="1"/>
  <c r="K14" i="11"/>
  <c r="K15" i="11"/>
  <c r="K16" i="11"/>
  <c r="N16" i="11" s="1"/>
  <c r="K17" i="11"/>
  <c r="N17" i="11" s="1"/>
  <c r="K18" i="11"/>
  <c r="K19" i="11"/>
  <c r="N19" i="11" s="1"/>
  <c r="K20" i="11"/>
  <c r="N20" i="11" s="1"/>
  <c r="K21" i="11"/>
  <c r="N21" i="11" s="1"/>
  <c r="K22" i="11"/>
  <c r="N22" i="11" s="1"/>
  <c r="K23" i="11"/>
  <c r="K9" i="11"/>
  <c r="C26" i="14"/>
  <c r="N74" i="14"/>
  <c r="N59" i="14"/>
  <c r="N25" i="14"/>
  <c r="N24" i="14"/>
  <c r="N19" i="14"/>
  <c r="N12" i="14"/>
  <c r="C26" i="13"/>
  <c r="S129" i="13"/>
  <c r="S108" i="13"/>
  <c r="S68" i="13"/>
  <c r="S67" i="13"/>
  <c r="S25" i="13"/>
  <c r="S24" i="13"/>
  <c r="N162" i="12"/>
  <c r="N161" i="12"/>
  <c r="N160" i="12"/>
  <c r="XFB66" i="12"/>
  <c r="XEL66" i="12"/>
  <c r="XDV66" i="12"/>
  <c r="XDF66" i="12"/>
  <c r="XCP66" i="12"/>
  <c r="XBZ66" i="12"/>
  <c r="XBJ66" i="12"/>
  <c r="XAT66" i="12"/>
  <c r="XAD66" i="12"/>
  <c r="WZN66" i="12"/>
  <c r="WYX66" i="12"/>
  <c r="WYH66" i="12"/>
  <c r="WXR66" i="12"/>
  <c r="WXB66" i="12"/>
  <c r="WWL66" i="12"/>
  <c r="WVV66" i="12"/>
  <c r="WVF66" i="12"/>
  <c r="WUP66" i="12"/>
  <c r="WTZ66" i="12"/>
  <c r="WTJ66" i="12"/>
  <c r="WST66" i="12"/>
  <c r="WSD66" i="12"/>
  <c r="WRN66" i="12"/>
  <c r="WQX66" i="12"/>
  <c r="WQH66" i="12"/>
  <c r="WPR66" i="12"/>
  <c r="WPB66" i="12"/>
  <c r="WOL66" i="12"/>
  <c r="WNV66" i="12"/>
  <c r="WNF66" i="12"/>
  <c r="WMP66" i="12"/>
  <c r="WLZ66" i="12"/>
  <c r="WLJ66" i="12"/>
  <c r="WKT66" i="12"/>
  <c r="WKD66" i="12"/>
  <c r="WJN66" i="12"/>
  <c r="WIX66" i="12"/>
  <c r="WIH66" i="12"/>
  <c r="WHR66" i="12"/>
  <c r="WHB66" i="12"/>
  <c r="WGL66" i="12"/>
  <c r="WFV66" i="12"/>
  <c r="WFF66" i="12"/>
  <c r="WEP66" i="12"/>
  <c r="WDZ66" i="12"/>
  <c r="WDJ66" i="12"/>
  <c r="WCT66" i="12"/>
  <c r="WCD66" i="12"/>
  <c r="WBN66" i="12"/>
  <c r="WAX66" i="12"/>
  <c r="WAH66" i="12"/>
  <c r="VZR66" i="12"/>
  <c r="VZB66" i="12"/>
  <c r="VYL66" i="12"/>
  <c r="VXV66" i="12"/>
  <c r="VXF66" i="12"/>
  <c r="VWP66" i="12"/>
  <c r="VVZ66" i="12"/>
  <c r="VVJ66" i="12"/>
  <c r="VUT66" i="12"/>
  <c r="VUD66" i="12"/>
  <c r="VTN66" i="12"/>
  <c r="VSX66" i="12"/>
  <c r="VSH66" i="12"/>
  <c r="VRR66" i="12"/>
  <c r="VRB66" i="12"/>
  <c r="VQL66" i="12"/>
  <c r="VPV66" i="12"/>
  <c r="VPF66" i="12"/>
  <c r="VOP66" i="12"/>
  <c r="VNZ66" i="12"/>
  <c r="VNJ66" i="12"/>
  <c r="VMT66" i="12"/>
  <c r="VMD66" i="12"/>
  <c r="VLN66" i="12"/>
  <c r="VKX66" i="12"/>
  <c r="VKH66" i="12"/>
  <c r="VJR66" i="12"/>
  <c r="VJB66" i="12"/>
  <c r="VIL66" i="12"/>
  <c r="VHV66" i="12"/>
  <c r="VHF66" i="12"/>
  <c r="VGP66" i="12"/>
  <c r="VFZ66" i="12"/>
  <c r="VFJ66" i="12"/>
  <c r="VET66" i="12"/>
  <c r="VED66" i="12"/>
  <c r="VDN66" i="12"/>
  <c r="VCX66" i="12"/>
  <c r="VCH66" i="12"/>
  <c r="VBR66" i="12"/>
  <c r="VBB66" i="12"/>
  <c r="VAL66" i="12"/>
  <c r="UZV66" i="12"/>
  <c r="UZF66" i="12"/>
  <c r="UYP66" i="12"/>
  <c r="UXZ66" i="12"/>
  <c r="UXJ66" i="12"/>
  <c r="UWT66" i="12"/>
  <c r="UWD66" i="12"/>
  <c r="UVN66" i="12"/>
  <c r="UUX66" i="12"/>
  <c r="UUH66" i="12"/>
  <c r="UTR66" i="12"/>
  <c r="UTB66" i="12"/>
  <c r="USL66" i="12"/>
  <c r="URV66" i="12"/>
  <c r="URF66" i="12"/>
  <c r="UQP66" i="12"/>
  <c r="UPZ66" i="12"/>
  <c r="UPJ66" i="12"/>
  <c r="UOT66" i="12"/>
  <c r="UOD66" i="12"/>
  <c r="UNN66" i="12"/>
  <c r="UMX66" i="12"/>
  <c r="UMH66" i="12"/>
  <c r="ULR66" i="12"/>
  <c r="ULB66" i="12"/>
  <c r="UKL66" i="12"/>
  <c r="UJV66" i="12"/>
  <c r="UJF66" i="12"/>
  <c r="UIP66" i="12"/>
  <c r="UHZ66" i="12"/>
  <c r="UHJ66" i="12"/>
  <c r="UGT66" i="12"/>
  <c r="UGD66" i="12"/>
  <c r="UFN66" i="12"/>
  <c r="UEX66" i="12"/>
  <c r="UEH66" i="12"/>
  <c r="UDR66" i="12"/>
  <c r="UDB66" i="12"/>
  <c r="UCL66" i="12"/>
  <c r="UBV66" i="12"/>
  <c r="UBF66" i="12"/>
  <c r="UAP66" i="12"/>
  <c r="TZZ66" i="12"/>
  <c r="TZJ66" i="12"/>
  <c r="TYT66" i="12"/>
  <c r="TYD66" i="12"/>
  <c r="TXN66" i="12"/>
  <c r="TWX66" i="12"/>
  <c r="TWH66" i="12"/>
  <c r="TVR66" i="12"/>
  <c r="TVB66" i="12"/>
  <c r="TUL66" i="12"/>
  <c r="TTV66" i="12"/>
  <c r="TTF66" i="12"/>
  <c r="TSP66" i="12"/>
  <c r="TRZ66" i="12"/>
  <c r="TRJ66" i="12"/>
  <c r="TQT66" i="12"/>
  <c r="TQD66" i="12"/>
  <c r="TPN66" i="12"/>
  <c r="TOX66" i="12"/>
  <c r="TOH66" i="12"/>
  <c r="TNR66" i="12"/>
  <c r="TNB66" i="12"/>
  <c r="TML66" i="12"/>
  <c r="TLV66" i="12"/>
  <c r="TLF66" i="12"/>
  <c r="TKP66" i="12"/>
  <c r="TJZ66" i="12"/>
  <c r="TJJ66" i="12"/>
  <c r="TIT66" i="12"/>
  <c r="TID66" i="12"/>
  <c r="THN66" i="12"/>
  <c r="TGX66" i="12"/>
  <c r="TGH66" i="12"/>
  <c r="TFR66" i="12"/>
  <c r="TFB66" i="12"/>
  <c r="TEL66" i="12"/>
  <c r="TDV66" i="12"/>
  <c r="TDF66" i="12"/>
  <c r="TCP66" i="12"/>
  <c r="TBZ66" i="12"/>
  <c r="TBJ66" i="12"/>
  <c r="TAT66" i="12"/>
  <c r="TAD66" i="12"/>
  <c r="SZN66" i="12"/>
  <c r="SYX66" i="12"/>
  <c r="SYH66" i="12"/>
  <c r="SXR66" i="12"/>
  <c r="SXB66" i="12"/>
  <c r="SWL66" i="12"/>
  <c r="SVV66" i="12"/>
  <c r="SVF66" i="12"/>
  <c r="SUP66" i="12"/>
  <c r="STZ66" i="12"/>
  <c r="STJ66" i="12"/>
  <c r="SST66" i="12"/>
  <c r="SSD66" i="12"/>
  <c r="SRN66" i="12"/>
  <c r="SQX66" i="12"/>
  <c r="SQH66" i="12"/>
  <c r="SPR66" i="12"/>
  <c r="SPB66" i="12"/>
  <c r="SOL66" i="12"/>
  <c r="SNV66" i="12"/>
  <c r="SNF66" i="12"/>
  <c r="SMP66" i="12"/>
  <c r="SLZ66" i="12"/>
  <c r="SLJ66" i="12"/>
  <c r="SKT66" i="12"/>
  <c r="SKD66" i="12"/>
  <c r="SJN66" i="12"/>
  <c r="SIX66" i="12"/>
  <c r="SIH66" i="12"/>
  <c r="SHR66" i="12"/>
  <c r="SHB66" i="12"/>
  <c r="SGL66" i="12"/>
  <c r="SFV66" i="12"/>
  <c r="SFF66" i="12"/>
  <c r="SEP66" i="12"/>
  <c r="SDZ66" i="12"/>
  <c r="SDJ66" i="12"/>
  <c r="SCT66" i="12"/>
  <c r="SCD66" i="12"/>
  <c r="SBN66" i="12"/>
  <c r="SAX66" i="12"/>
  <c r="SAH66" i="12"/>
  <c r="RZR66" i="12"/>
  <c r="RZB66" i="12"/>
  <c r="RYL66" i="12"/>
  <c r="RXV66" i="12"/>
  <c r="RXF66" i="12"/>
  <c r="RWP66" i="12"/>
  <c r="RVZ66" i="12"/>
  <c r="RVJ66" i="12"/>
  <c r="RUT66" i="12"/>
  <c r="RUD66" i="12"/>
  <c r="RTN66" i="12"/>
  <c r="RSX66" i="12"/>
  <c r="RSH66" i="12"/>
  <c r="RRR66" i="12"/>
  <c r="RRB66" i="12"/>
  <c r="RQL66" i="12"/>
  <c r="RPV66" i="12"/>
  <c r="RPF66" i="12"/>
  <c r="ROP66" i="12"/>
  <c r="RNZ66" i="12"/>
  <c r="RNJ66" i="12"/>
  <c r="RMT66" i="12"/>
  <c r="RMD66" i="12"/>
  <c r="RLN66" i="12"/>
  <c r="RKX66" i="12"/>
  <c r="RKH66" i="12"/>
  <c r="RJR66" i="12"/>
  <c r="RJB66" i="12"/>
  <c r="RIL66" i="12"/>
  <c r="RHV66" i="12"/>
  <c r="RHF66" i="12"/>
  <c r="RGP66" i="12"/>
  <c r="RFZ66" i="12"/>
  <c r="RFJ66" i="12"/>
  <c r="RET66" i="12"/>
  <c r="RED66" i="12"/>
  <c r="RDN66" i="12"/>
  <c r="RCX66" i="12"/>
  <c r="RCH66" i="12"/>
  <c r="RBR66" i="12"/>
  <c r="RBB66" i="12"/>
  <c r="RAL66" i="12"/>
  <c r="QZV66" i="12"/>
  <c r="QZF66" i="12"/>
  <c r="QYP66" i="12"/>
  <c r="QXZ66" i="12"/>
  <c r="QXJ66" i="12"/>
  <c r="QWT66" i="12"/>
  <c r="QWD66" i="12"/>
  <c r="QVN66" i="12"/>
  <c r="QUX66" i="12"/>
  <c r="QUH66" i="12"/>
  <c r="QTR66" i="12"/>
  <c r="QTB66" i="12"/>
  <c r="QSL66" i="12"/>
  <c r="QRV66" i="12"/>
  <c r="QRF66" i="12"/>
  <c r="QQP66" i="12"/>
  <c r="QPZ66" i="12"/>
  <c r="QPJ66" i="12"/>
  <c r="QOT66" i="12"/>
  <c r="QOD66" i="12"/>
  <c r="QNN66" i="12"/>
  <c r="QMX66" i="12"/>
  <c r="QMH66" i="12"/>
  <c r="QLR66" i="12"/>
  <c r="QLB66" i="12"/>
  <c r="QKL66" i="12"/>
  <c r="QJV66" i="12"/>
  <c r="QJF66" i="12"/>
  <c r="QIP66" i="12"/>
  <c r="QHZ66" i="12"/>
  <c r="QHJ66" i="12"/>
  <c r="QGT66" i="12"/>
  <c r="QGD66" i="12"/>
  <c r="QFN66" i="12"/>
  <c r="QEX66" i="12"/>
  <c r="QEH66" i="12"/>
  <c r="QDR66" i="12"/>
  <c r="QDB66" i="12"/>
  <c r="QCL66" i="12"/>
  <c r="QBV66" i="12"/>
  <c r="QBF66" i="12"/>
  <c r="QAP66" i="12"/>
  <c r="PZZ66" i="12"/>
  <c r="PZJ66" i="12"/>
  <c r="PYT66" i="12"/>
  <c r="PYD66" i="12"/>
  <c r="PXN66" i="12"/>
  <c r="PWX66" i="12"/>
  <c r="PWH66" i="12"/>
  <c r="PVR66" i="12"/>
  <c r="PVB66" i="12"/>
  <c r="PUL66" i="12"/>
  <c r="PTV66" i="12"/>
  <c r="PTF66" i="12"/>
  <c r="PSP66" i="12"/>
  <c r="PRZ66" i="12"/>
  <c r="PRJ66" i="12"/>
  <c r="PQT66" i="12"/>
  <c r="PQD66" i="12"/>
  <c r="PPN66" i="12"/>
  <c r="POX66" i="12"/>
  <c r="POH66" i="12"/>
  <c r="PNR66" i="12"/>
  <c r="PNB66" i="12"/>
  <c r="PML66" i="12"/>
  <c r="PLV66" i="12"/>
  <c r="PLF66" i="12"/>
  <c r="PKP66" i="12"/>
  <c r="PJZ66" i="12"/>
  <c r="PJJ66" i="12"/>
  <c r="PIT66" i="12"/>
  <c r="PID66" i="12"/>
  <c r="PHN66" i="12"/>
  <c r="PGX66" i="12"/>
  <c r="PGH66" i="12"/>
  <c r="PFR66" i="12"/>
  <c r="PFB66" i="12"/>
  <c r="PEL66" i="12"/>
  <c r="PDV66" i="12"/>
  <c r="PDF66" i="12"/>
  <c r="PCP66" i="12"/>
  <c r="PBZ66" i="12"/>
  <c r="PBJ66" i="12"/>
  <c r="PAT66" i="12"/>
  <c r="PAD66" i="12"/>
  <c r="OZN66" i="12"/>
  <c r="OYX66" i="12"/>
  <c r="OYH66" i="12"/>
  <c r="OXR66" i="12"/>
  <c r="OXB66" i="12"/>
  <c r="OWL66" i="12"/>
  <c r="OVV66" i="12"/>
  <c r="OVF66" i="12"/>
  <c r="OUP66" i="12"/>
  <c r="OTZ66" i="12"/>
  <c r="OTJ66" i="12"/>
  <c r="OST66" i="12"/>
  <c r="OSD66" i="12"/>
  <c r="ORN66" i="12"/>
  <c r="OQX66" i="12"/>
  <c r="OQH66" i="12"/>
  <c r="OPR66" i="12"/>
  <c r="OPB66" i="12"/>
  <c r="OOL66" i="12"/>
  <c r="ONV66" i="12"/>
  <c r="ONF66" i="12"/>
  <c r="OMP66" i="12"/>
  <c r="OLZ66" i="12"/>
  <c r="OLJ66" i="12"/>
  <c r="OKT66" i="12"/>
  <c r="OKD66" i="12"/>
  <c r="OJN66" i="12"/>
  <c r="OIX66" i="12"/>
  <c r="OIH66" i="12"/>
  <c r="OHR66" i="12"/>
  <c r="OHB66" i="12"/>
  <c r="OGL66" i="12"/>
  <c r="OFV66" i="12"/>
  <c r="OFF66" i="12"/>
  <c r="OEP66" i="12"/>
  <c r="ODZ66" i="12"/>
  <c r="ODJ66" i="12"/>
  <c r="OCT66" i="12"/>
  <c r="OCD66" i="12"/>
  <c r="OBN66" i="12"/>
  <c r="OAX66" i="12"/>
  <c r="OAH66" i="12"/>
  <c r="NZR66" i="12"/>
  <c r="NZB66" i="12"/>
  <c r="NYL66" i="12"/>
  <c r="NXV66" i="12"/>
  <c r="NXF66" i="12"/>
  <c r="NWP66" i="12"/>
  <c r="NVZ66" i="12"/>
  <c r="NVJ66" i="12"/>
  <c r="NUT66" i="12"/>
  <c r="NUD66" i="12"/>
  <c r="NTN66" i="12"/>
  <c r="NSX66" i="12"/>
  <c r="NSH66" i="12"/>
  <c r="NRR66" i="12"/>
  <c r="NRB66" i="12"/>
  <c r="NQL66" i="12"/>
  <c r="NPV66" i="12"/>
  <c r="NPF66" i="12"/>
  <c r="NOP66" i="12"/>
  <c r="NNZ66" i="12"/>
  <c r="NNJ66" i="12"/>
  <c r="NMT66" i="12"/>
  <c r="NMD66" i="12"/>
  <c r="NLN66" i="12"/>
  <c r="NKX66" i="12"/>
  <c r="NKH66" i="12"/>
  <c r="NJR66" i="12"/>
  <c r="NJB66" i="12"/>
  <c r="NIL66" i="12"/>
  <c r="NHV66" i="12"/>
  <c r="NHF66" i="12"/>
  <c r="NGP66" i="12"/>
  <c r="NFZ66" i="12"/>
  <c r="NFJ66" i="12"/>
  <c r="NET66" i="12"/>
  <c r="NED66" i="12"/>
  <c r="NDN66" i="12"/>
  <c r="NCX66" i="12"/>
  <c r="NCH66" i="12"/>
  <c r="NBR66" i="12"/>
  <c r="NBB66" i="12"/>
  <c r="NAL66" i="12"/>
  <c r="MZV66" i="12"/>
  <c r="MZF66" i="12"/>
  <c r="MYP66" i="12"/>
  <c r="MXZ66" i="12"/>
  <c r="MXJ66" i="12"/>
  <c r="MWT66" i="12"/>
  <c r="MWD66" i="12"/>
  <c r="MVN66" i="12"/>
  <c r="MUX66" i="12"/>
  <c r="MUH66" i="12"/>
  <c r="MTR66" i="12"/>
  <c r="MTB66" i="12"/>
  <c r="MSL66" i="12"/>
  <c r="MRV66" i="12"/>
  <c r="MRF66" i="12"/>
  <c r="MQP66" i="12"/>
  <c r="MPZ66" i="12"/>
  <c r="MPJ66" i="12"/>
  <c r="MOT66" i="12"/>
  <c r="MOD66" i="12"/>
  <c r="MNN66" i="12"/>
  <c r="MMX66" i="12"/>
  <c r="MMH66" i="12"/>
  <c r="MLR66" i="12"/>
  <c r="MLB66" i="12"/>
  <c r="MKL66" i="12"/>
  <c r="MJV66" i="12"/>
  <c r="MJF66" i="12"/>
  <c r="MIP66" i="12"/>
  <c r="MHZ66" i="12"/>
  <c r="MHJ66" i="12"/>
  <c r="MGT66" i="12"/>
  <c r="MGD66" i="12"/>
  <c r="MFN66" i="12"/>
  <c r="MEX66" i="12"/>
  <c r="MEH66" i="12"/>
  <c r="MDR66" i="12"/>
  <c r="MDB66" i="12"/>
  <c r="MCL66" i="12"/>
  <c r="MBV66" i="12"/>
  <c r="MBF66" i="12"/>
  <c r="MAP66" i="12"/>
  <c r="LZZ66" i="12"/>
  <c r="LZJ66" i="12"/>
  <c r="LYT66" i="12"/>
  <c r="LYD66" i="12"/>
  <c r="LXN66" i="12"/>
  <c r="LWX66" i="12"/>
  <c r="LWH66" i="12"/>
  <c r="LVR66" i="12"/>
  <c r="LVB66" i="12"/>
  <c r="LUL66" i="12"/>
  <c r="LTV66" i="12"/>
  <c r="LTF66" i="12"/>
  <c r="LSP66" i="12"/>
  <c r="LRZ66" i="12"/>
  <c r="LRJ66" i="12"/>
  <c r="LQT66" i="12"/>
  <c r="LQD66" i="12"/>
  <c r="LPN66" i="12"/>
  <c r="LOX66" i="12"/>
  <c r="LOH66" i="12"/>
  <c r="LNR66" i="12"/>
  <c r="LNB66" i="12"/>
  <c r="LML66" i="12"/>
  <c r="LLV66" i="12"/>
  <c r="LLF66" i="12"/>
  <c r="LKP66" i="12"/>
  <c r="LJZ66" i="12"/>
  <c r="LJJ66" i="12"/>
  <c r="LIT66" i="12"/>
  <c r="LID66" i="12"/>
  <c r="LHN66" i="12"/>
  <c r="LGX66" i="12"/>
  <c r="LGH66" i="12"/>
  <c r="LFR66" i="12"/>
  <c r="LFB66" i="12"/>
  <c r="LEL66" i="12"/>
  <c r="LDV66" i="12"/>
  <c r="LDF66" i="12"/>
  <c r="LCP66" i="12"/>
  <c r="LBZ66" i="12"/>
  <c r="LBJ66" i="12"/>
  <c r="LAT66" i="12"/>
  <c r="LAD66" i="12"/>
  <c r="KZN66" i="12"/>
  <c r="KYX66" i="12"/>
  <c r="KYH66" i="12"/>
  <c r="KXR66" i="12"/>
  <c r="KXB66" i="12"/>
  <c r="KWL66" i="12"/>
  <c r="KVV66" i="12"/>
  <c r="KVF66" i="12"/>
  <c r="KUP66" i="12"/>
  <c r="KTZ66" i="12"/>
  <c r="KTJ66" i="12"/>
  <c r="KST66" i="12"/>
  <c r="KSD66" i="12"/>
  <c r="KRN66" i="12"/>
  <c r="KQX66" i="12"/>
  <c r="KQH66" i="12"/>
  <c r="KPR66" i="12"/>
  <c r="KPB66" i="12"/>
  <c r="KOL66" i="12"/>
  <c r="KNV66" i="12"/>
  <c r="KNF66" i="12"/>
  <c r="KMP66" i="12"/>
  <c r="KLZ66" i="12"/>
  <c r="KLJ66" i="12"/>
  <c r="KKT66" i="12"/>
  <c r="KKD66" i="12"/>
  <c r="KJN66" i="12"/>
  <c r="KIX66" i="12"/>
  <c r="KIH66" i="12"/>
  <c r="KHR66" i="12"/>
  <c r="KHB66" i="12"/>
  <c r="KGL66" i="12"/>
  <c r="KFV66" i="12"/>
  <c r="KFF66" i="12"/>
  <c r="KEP66" i="12"/>
  <c r="KDZ66" i="12"/>
  <c r="KDJ66" i="12"/>
  <c r="KCT66" i="12"/>
  <c r="KCD66" i="12"/>
  <c r="KBN66" i="12"/>
  <c r="KAX66" i="12"/>
  <c r="KAH66" i="12"/>
  <c r="JZR66" i="12"/>
  <c r="JZB66" i="12"/>
  <c r="JYL66" i="12"/>
  <c r="JXV66" i="12"/>
  <c r="JXF66" i="12"/>
  <c r="JWP66" i="12"/>
  <c r="JVZ66" i="12"/>
  <c r="JVJ66" i="12"/>
  <c r="JUT66" i="12"/>
  <c r="JUD66" i="12"/>
  <c r="JTN66" i="12"/>
  <c r="JSX66" i="12"/>
  <c r="JSH66" i="12"/>
  <c r="JRR66" i="12"/>
  <c r="JRB66" i="12"/>
  <c r="JQL66" i="12"/>
  <c r="JPV66" i="12"/>
  <c r="JPF66" i="12"/>
  <c r="JOP66" i="12"/>
  <c r="JNZ66" i="12"/>
  <c r="JNJ66" i="12"/>
  <c r="JMT66" i="12"/>
  <c r="JMD66" i="12"/>
  <c r="JLN66" i="12"/>
  <c r="JKX66" i="12"/>
  <c r="JKH66" i="12"/>
  <c r="JJR66" i="12"/>
  <c r="JJB66" i="12"/>
  <c r="JIL66" i="12"/>
  <c r="JHV66" i="12"/>
  <c r="JHF66" i="12"/>
  <c r="JGP66" i="12"/>
  <c r="JFZ66" i="12"/>
  <c r="JFJ66" i="12"/>
  <c r="JET66" i="12"/>
  <c r="JED66" i="12"/>
  <c r="JDN66" i="12"/>
  <c r="JCX66" i="12"/>
  <c r="JCH66" i="12"/>
  <c r="JBR66" i="12"/>
  <c r="JBB66" i="12"/>
  <c r="JAL66" i="12"/>
  <c r="IZV66" i="12"/>
  <c r="IZF66" i="12"/>
  <c r="IYP66" i="12"/>
  <c r="IXZ66" i="12"/>
  <c r="IXJ66" i="12"/>
  <c r="IWT66" i="12"/>
  <c r="IWD66" i="12"/>
  <c r="IVN66" i="12"/>
  <c r="IUX66" i="12"/>
  <c r="IUH66" i="12"/>
  <c r="ITR66" i="12"/>
  <c r="ITB66" i="12"/>
  <c r="ISL66" i="12"/>
  <c r="IRV66" i="12"/>
  <c r="IRF66" i="12"/>
  <c r="IQP66" i="12"/>
  <c r="IPZ66" i="12"/>
  <c r="IPJ66" i="12"/>
  <c r="IOT66" i="12"/>
  <c r="IOD66" i="12"/>
  <c r="INN66" i="12"/>
  <c r="IMX66" i="12"/>
  <c r="IMH66" i="12"/>
  <c r="ILR66" i="12"/>
  <c r="ILB66" i="12"/>
  <c r="IKL66" i="12"/>
  <c r="IJV66" i="12"/>
  <c r="IJF66" i="12"/>
  <c r="IIP66" i="12"/>
  <c r="IHZ66" i="12"/>
  <c r="IHJ66" i="12"/>
  <c r="IGT66" i="12"/>
  <c r="IGD66" i="12"/>
  <c r="IFN66" i="12"/>
  <c r="IEX66" i="12"/>
  <c r="IEH66" i="12"/>
  <c r="IDR66" i="12"/>
  <c r="IDB66" i="12"/>
  <c r="ICL66" i="12"/>
  <c r="IBV66" i="12"/>
  <c r="IBF66" i="12"/>
  <c r="IAP66" i="12"/>
  <c r="HZZ66" i="12"/>
  <c r="HZJ66" i="12"/>
  <c r="HYT66" i="12"/>
  <c r="HYD66" i="12"/>
  <c r="HXN66" i="12"/>
  <c r="HWX66" i="12"/>
  <c r="HWH66" i="12"/>
  <c r="HVR66" i="12"/>
  <c r="HVB66" i="12"/>
  <c r="HUL66" i="12"/>
  <c r="HTV66" i="12"/>
  <c r="HTF66" i="12"/>
  <c r="HSP66" i="12"/>
  <c r="HRZ66" i="12"/>
  <c r="HRJ66" i="12"/>
  <c r="HQT66" i="12"/>
  <c r="HQD66" i="12"/>
  <c r="HPN66" i="12"/>
  <c r="HOX66" i="12"/>
  <c r="HOH66" i="12"/>
  <c r="HNR66" i="12"/>
  <c r="HNB66" i="12"/>
  <c r="HML66" i="12"/>
  <c r="HLV66" i="12"/>
  <c r="HLF66" i="12"/>
  <c r="HKP66" i="12"/>
  <c r="HJZ66" i="12"/>
  <c r="HJJ66" i="12"/>
  <c r="HIT66" i="12"/>
  <c r="HID66" i="12"/>
  <c r="HHN66" i="12"/>
  <c r="HGX66" i="12"/>
  <c r="HGH66" i="12"/>
  <c r="HFR66" i="12"/>
  <c r="HFB66" i="12"/>
  <c r="HEL66" i="12"/>
  <c r="HDV66" i="12"/>
  <c r="HDF66" i="12"/>
  <c r="HCP66" i="12"/>
  <c r="HBZ66" i="12"/>
  <c r="HBJ66" i="12"/>
  <c r="HAT66" i="12"/>
  <c r="HAD66" i="12"/>
  <c r="GZN66" i="12"/>
  <c r="GYX66" i="12"/>
  <c r="GYH66" i="12"/>
  <c r="GXR66" i="12"/>
  <c r="GXB66" i="12"/>
  <c r="GWL66" i="12"/>
  <c r="GVV66" i="12"/>
  <c r="GVF66" i="12"/>
  <c r="GUP66" i="12"/>
  <c r="GTZ66" i="12"/>
  <c r="GTJ66" i="12"/>
  <c r="GST66" i="12"/>
  <c r="GSD66" i="12"/>
  <c r="GRN66" i="12"/>
  <c r="GQX66" i="12"/>
  <c r="GQH66" i="12"/>
  <c r="GPR66" i="12"/>
  <c r="GPB66" i="12"/>
  <c r="GOL66" i="12"/>
  <c r="GNV66" i="12"/>
  <c r="GNF66" i="12"/>
  <c r="GMP66" i="12"/>
  <c r="GLZ66" i="12"/>
  <c r="GLJ66" i="12"/>
  <c r="GKT66" i="12"/>
  <c r="GKD66" i="12"/>
  <c r="GJN66" i="12"/>
  <c r="GIX66" i="12"/>
  <c r="GIH66" i="12"/>
  <c r="GHR66" i="12"/>
  <c r="GHB66" i="12"/>
  <c r="GGL66" i="12"/>
  <c r="GFV66" i="12"/>
  <c r="GFF66" i="12"/>
  <c r="GEP66" i="12"/>
  <c r="GDZ66" i="12"/>
  <c r="GDJ66" i="12"/>
  <c r="GCT66" i="12"/>
  <c r="GCD66" i="12"/>
  <c r="GBN66" i="12"/>
  <c r="GAX66" i="12"/>
  <c r="GAH66" i="12"/>
  <c r="FZR66" i="12"/>
  <c r="FZB66" i="12"/>
  <c r="FYL66" i="12"/>
  <c r="FXV66" i="12"/>
  <c r="FXF66" i="12"/>
  <c r="FWP66" i="12"/>
  <c r="FVZ66" i="12"/>
  <c r="FVJ66" i="12"/>
  <c r="FUT66" i="12"/>
  <c r="FUD66" i="12"/>
  <c r="FTN66" i="12"/>
  <c r="FSX66" i="12"/>
  <c r="FSH66" i="12"/>
  <c r="FRR66" i="12"/>
  <c r="FRB66" i="12"/>
  <c r="FQL66" i="12"/>
  <c r="FPV66" i="12"/>
  <c r="FPF66" i="12"/>
  <c r="FOP66" i="12"/>
  <c r="FNZ66" i="12"/>
  <c r="FNJ66" i="12"/>
  <c r="FMT66" i="12"/>
  <c r="FMD66" i="12"/>
  <c r="FLN66" i="12"/>
  <c r="FKX66" i="12"/>
  <c r="FKH66" i="12"/>
  <c r="FJR66" i="12"/>
  <c r="FJB66" i="12"/>
  <c r="FIL66" i="12"/>
  <c r="FHV66" i="12"/>
  <c r="FHF66" i="12"/>
  <c r="FGP66" i="12"/>
  <c r="FFZ66" i="12"/>
  <c r="FFJ66" i="12"/>
  <c r="FET66" i="12"/>
  <c r="FED66" i="12"/>
  <c r="FDN66" i="12"/>
  <c r="FCX66" i="12"/>
  <c r="FCH66" i="12"/>
  <c r="FBR66" i="12"/>
  <c r="FBB66" i="12"/>
  <c r="FAL66" i="12"/>
  <c r="EZV66" i="12"/>
  <c r="EZF66" i="12"/>
  <c r="EYP66" i="12"/>
  <c r="EXZ66" i="12"/>
  <c r="EXJ66" i="12"/>
  <c r="EWT66" i="12"/>
  <c r="EWD66" i="12"/>
  <c r="EVN66" i="12"/>
  <c r="EUX66" i="12"/>
  <c r="EUH66" i="12"/>
  <c r="ETR66" i="12"/>
  <c r="ETB66" i="12"/>
  <c r="ESL66" i="12"/>
  <c r="ERV66" i="12"/>
  <c r="ERF66" i="12"/>
  <c r="EQP66" i="12"/>
  <c r="EPZ66" i="12"/>
  <c r="EPJ66" i="12"/>
  <c r="EOT66" i="12"/>
  <c r="EOD66" i="12"/>
  <c r="ENN66" i="12"/>
  <c r="EMX66" i="12"/>
  <c r="EMH66" i="12"/>
  <c r="ELR66" i="12"/>
  <c r="ELB66" i="12"/>
  <c r="EKL66" i="12"/>
  <c r="EJV66" i="12"/>
  <c r="EJF66" i="12"/>
  <c r="EIP66" i="12"/>
  <c r="EHZ66" i="12"/>
  <c r="EHJ66" i="12"/>
  <c r="EGT66" i="12"/>
  <c r="EGD66" i="12"/>
  <c r="EFN66" i="12"/>
  <c r="EEX66" i="12"/>
  <c r="EEH66" i="12"/>
  <c r="EDR66" i="12"/>
  <c r="EDB66" i="12"/>
  <c r="ECL66" i="12"/>
  <c r="EBV66" i="12"/>
  <c r="EBF66" i="12"/>
  <c r="EAP66" i="12"/>
  <c r="DZZ66" i="12"/>
  <c r="DZJ66" i="12"/>
  <c r="DYT66" i="12"/>
  <c r="DYD66" i="12"/>
  <c r="DXN66" i="12"/>
  <c r="DWX66" i="12"/>
  <c r="DWH66" i="12"/>
  <c r="DVR66" i="12"/>
  <c r="DVB66" i="12"/>
  <c r="DUL66" i="12"/>
  <c r="DTV66" i="12"/>
  <c r="DTF66" i="12"/>
  <c r="DSP66" i="12"/>
  <c r="DRZ66" i="12"/>
  <c r="DRJ66" i="12"/>
  <c r="DQT66" i="12"/>
  <c r="DQD66" i="12"/>
  <c r="DPN66" i="12"/>
  <c r="DOX66" i="12"/>
  <c r="DOH66" i="12"/>
  <c r="DNR66" i="12"/>
  <c r="DNB66" i="12"/>
  <c r="DML66" i="12"/>
  <c r="DLV66" i="12"/>
  <c r="DLF66" i="12"/>
  <c r="DKP66" i="12"/>
  <c r="DJZ66" i="12"/>
  <c r="DJJ66" i="12"/>
  <c r="DIT66" i="12"/>
  <c r="DID66" i="12"/>
  <c r="DHN66" i="12"/>
  <c r="DGX66" i="12"/>
  <c r="DGH66" i="12"/>
  <c r="DFR66" i="12"/>
  <c r="DFB66" i="12"/>
  <c r="DEL66" i="12"/>
  <c r="DDV66" i="12"/>
  <c r="DDF66" i="12"/>
  <c r="DCP66" i="12"/>
  <c r="DBZ66" i="12"/>
  <c r="DBJ66" i="12"/>
  <c r="DAT66" i="12"/>
  <c r="DAD66" i="12"/>
  <c r="CZN66" i="12"/>
  <c r="CYX66" i="12"/>
  <c r="CYH66" i="12"/>
  <c r="CXR66" i="12"/>
  <c r="CXB66" i="12"/>
  <c r="CWL66" i="12"/>
  <c r="CVV66" i="12"/>
  <c r="CVF66" i="12"/>
  <c r="CUP66" i="12"/>
  <c r="CTZ66" i="12"/>
  <c r="CTJ66" i="12"/>
  <c r="CST66" i="12"/>
  <c r="CSD66" i="12"/>
  <c r="CRN66" i="12"/>
  <c r="CQX66" i="12"/>
  <c r="CQH66" i="12"/>
  <c r="CPR66" i="12"/>
  <c r="CPB66" i="12"/>
  <c r="COL66" i="12"/>
  <c r="CNV66" i="12"/>
  <c r="CNF66" i="12"/>
  <c r="CMP66" i="12"/>
  <c r="CLZ66" i="12"/>
  <c r="CLJ66" i="12"/>
  <c r="CKT66" i="12"/>
  <c r="CKD66" i="12"/>
  <c r="CJN66" i="12"/>
  <c r="CIX66" i="12"/>
  <c r="CIH66" i="12"/>
  <c r="CHR66" i="12"/>
  <c r="CHB66" i="12"/>
  <c r="CGL66" i="12"/>
  <c r="CFV66" i="12"/>
  <c r="CFF66" i="12"/>
  <c r="CEP66" i="12"/>
  <c r="CDZ66" i="12"/>
  <c r="CDJ66" i="12"/>
  <c r="CCT66" i="12"/>
  <c r="CCD66" i="12"/>
  <c r="CBN66" i="12"/>
  <c r="CAX66" i="12"/>
  <c r="CAH66" i="12"/>
  <c r="BZR66" i="12"/>
  <c r="BZB66" i="12"/>
  <c r="BYL66" i="12"/>
  <c r="BXV66" i="12"/>
  <c r="BXF66" i="12"/>
  <c r="BWP66" i="12"/>
  <c r="BVZ66" i="12"/>
  <c r="BVJ66" i="12"/>
  <c r="BUT66" i="12"/>
  <c r="BUD66" i="12"/>
  <c r="BTN66" i="12"/>
  <c r="BSX66" i="12"/>
  <c r="BSH66" i="12"/>
  <c r="BRR66" i="12"/>
  <c r="BRB66" i="12"/>
  <c r="BQL66" i="12"/>
  <c r="BPV66" i="12"/>
  <c r="BPF66" i="12"/>
  <c r="BOP66" i="12"/>
  <c r="BNZ66" i="12"/>
  <c r="BNJ66" i="12"/>
  <c r="BMT66" i="12"/>
  <c r="BMD66" i="12"/>
  <c r="BLN66" i="12"/>
  <c r="BKX66" i="12"/>
  <c r="BKH66" i="12"/>
  <c r="BJR66" i="12"/>
  <c r="BJB66" i="12"/>
  <c r="BIL66" i="12"/>
  <c r="BHV66" i="12"/>
  <c r="BHF66" i="12"/>
  <c r="BGP66" i="12"/>
  <c r="BFZ66" i="12"/>
  <c r="BFJ66" i="12"/>
  <c r="BET66" i="12"/>
  <c r="BED66" i="12"/>
  <c r="BDN66" i="12"/>
  <c r="BCX66" i="12"/>
  <c r="BCH66" i="12"/>
  <c r="BBR66" i="12"/>
  <c r="BBB66" i="12"/>
  <c r="BAL66" i="12"/>
  <c r="AZV66" i="12"/>
  <c r="AZF66" i="12"/>
  <c r="AYP66" i="12"/>
  <c r="AXZ66" i="12"/>
  <c r="AXJ66" i="12"/>
  <c r="AWT66" i="12"/>
  <c r="AWD66" i="12"/>
  <c r="AVN66" i="12"/>
  <c r="AUX66" i="12"/>
  <c r="AUH66" i="12"/>
  <c r="ATR66" i="12"/>
  <c r="ATB66" i="12"/>
  <c r="ASL66" i="12"/>
  <c r="ARV66" i="12"/>
  <c r="ARF66" i="12"/>
  <c r="AQP66" i="12"/>
  <c r="APZ66" i="12"/>
  <c r="APJ66" i="12"/>
  <c r="AOT66" i="12"/>
  <c r="AOD66" i="12"/>
  <c r="ANN66" i="12"/>
  <c r="AMX66" i="12"/>
  <c r="AMH66" i="12"/>
  <c r="ALR66" i="12"/>
  <c r="ALB66" i="12"/>
  <c r="AKL66" i="12"/>
  <c r="AJV66" i="12"/>
  <c r="AJF66" i="12"/>
  <c r="AIP66" i="12"/>
  <c r="AHZ66" i="12"/>
  <c r="AHJ66" i="12"/>
  <c r="AGT66" i="12"/>
  <c r="AGD66" i="12"/>
  <c r="AFN66" i="12"/>
  <c r="AEX66" i="12"/>
  <c r="AEH66" i="12"/>
  <c r="ADR66" i="12"/>
  <c r="ADB66" i="12"/>
  <c r="ACL66" i="12"/>
  <c r="ABV66" i="12"/>
  <c r="ABF66" i="12"/>
  <c r="AAP66" i="12"/>
  <c r="ZZ66" i="12"/>
  <c r="ZJ66" i="12"/>
  <c r="YT66" i="12"/>
  <c r="YD66" i="12"/>
  <c r="XN66" i="12"/>
  <c r="WX66" i="12"/>
  <c r="WH66" i="12"/>
  <c r="VR66" i="12"/>
  <c r="VB66" i="12"/>
  <c r="UL66" i="12"/>
  <c r="TV66" i="12"/>
  <c r="TF66" i="12"/>
  <c r="SP66" i="12"/>
  <c r="RZ66" i="12"/>
  <c r="RJ66" i="12"/>
  <c r="QT66" i="12"/>
  <c r="QD66" i="12"/>
  <c r="PN66" i="12"/>
  <c r="OX66" i="12"/>
  <c r="OH66" i="12"/>
  <c r="NR66" i="12"/>
  <c r="NB66" i="12"/>
  <c r="ML66" i="12"/>
  <c r="LV66" i="12"/>
  <c r="LF66" i="12"/>
  <c r="KP66" i="12"/>
  <c r="JZ66" i="12"/>
  <c r="JJ66" i="12"/>
  <c r="IT66" i="12"/>
  <c r="ID66" i="12"/>
  <c r="HN66" i="12"/>
  <c r="GX66" i="12"/>
  <c r="GH66" i="12"/>
  <c r="FR66" i="12"/>
  <c r="FB66" i="12"/>
  <c r="EL66" i="12"/>
  <c r="DV66" i="12"/>
  <c r="DF66" i="12"/>
  <c r="CP66" i="12"/>
  <c r="BZ66" i="12"/>
  <c r="BJ66" i="12"/>
  <c r="AT66" i="12"/>
  <c r="AD66" i="12"/>
  <c r="C420" i="12"/>
  <c r="C419" i="12"/>
  <c r="D376" i="12"/>
  <c r="D377" i="12" s="1"/>
  <c r="N123" i="12"/>
  <c r="N116" i="12"/>
  <c r="N111" i="12"/>
  <c r="D109" i="12"/>
  <c r="N77" i="12"/>
  <c r="N69" i="12"/>
  <c r="D65" i="12"/>
  <c r="N27" i="12"/>
  <c r="N20" i="12"/>
  <c r="N19" i="12"/>
  <c r="N16" i="12"/>
  <c r="N12" i="12"/>
  <c r="N11" i="12"/>
  <c r="N105" i="5"/>
  <c r="N64" i="5"/>
  <c r="C391" i="1"/>
  <c r="C390" i="1"/>
  <c r="D348" i="1"/>
  <c r="D347" i="1"/>
  <c r="D103" i="1"/>
  <c r="D60" i="1"/>
  <c r="N111" i="11"/>
  <c r="N59" i="11"/>
  <c r="N58" i="11"/>
  <c r="N53" i="11"/>
  <c r="N11" i="11"/>
  <c r="Q65" i="1"/>
  <c r="N27" i="7"/>
  <c r="N26" i="7"/>
  <c r="B9" i="2" l="1"/>
  <c r="E9" i="2" s="1"/>
  <c r="B12" i="15"/>
  <c r="E12" i="15" s="1"/>
  <c r="K104" i="1"/>
  <c r="N63" i="11"/>
  <c r="S61" i="13"/>
  <c r="N71" i="12"/>
  <c r="S87" i="13"/>
  <c r="B9" i="16"/>
  <c r="E9" i="16" s="1"/>
  <c r="S107" i="13"/>
  <c r="S103" i="13" s="1"/>
  <c r="R59" i="13" s="1"/>
  <c r="S59" i="13" s="1"/>
  <c r="B9" i="15"/>
  <c r="E9" i="15" s="1"/>
  <c r="N66" i="12"/>
  <c r="S82" i="13"/>
  <c r="R58" i="13" s="1"/>
  <c r="S58" i="13" s="1"/>
  <c r="N94" i="11"/>
  <c r="M55" i="11" s="1"/>
  <c r="N55" i="11" s="1"/>
  <c r="N53" i="14"/>
  <c r="M9" i="14" s="1"/>
  <c r="N9" i="14" s="1"/>
  <c r="N68" i="14"/>
  <c r="N10" i="14" s="1"/>
  <c r="N5" i="14" s="1"/>
  <c r="E8" i="18" s="1"/>
  <c r="S123" i="13"/>
  <c r="S10" i="13" s="1"/>
  <c r="M62" i="12"/>
  <c r="N62" i="12" s="1"/>
  <c r="N56" i="12" s="1"/>
  <c r="N98" i="5"/>
  <c r="M57" i="5" s="1"/>
  <c r="N57" i="5" s="1"/>
  <c r="N49" i="11" l="1"/>
  <c r="M9" i="11" s="1"/>
  <c r="N9" i="11" s="1"/>
  <c r="N5" i="11" s="1"/>
  <c r="M9" i="12"/>
  <c r="N9" i="12" s="1"/>
  <c r="N5" i="12" s="1"/>
  <c r="E8" i="19" s="1"/>
  <c r="E13" i="19" s="1"/>
  <c r="S54" i="13"/>
  <c r="R9" i="13" s="1"/>
  <c r="S9" i="13" s="1"/>
  <c r="S5" i="13" s="1"/>
  <c r="E8" i="16" s="1"/>
  <c r="E13" i="16" s="1"/>
  <c r="S27" i="3"/>
  <c r="S69" i="3"/>
  <c r="S68" i="3"/>
  <c r="S26" i="3"/>
  <c r="S129" i="3"/>
  <c r="S130" i="3"/>
  <c r="S128" i="3"/>
  <c r="E32" i="4"/>
  <c r="E41" i="4" s="1"/>
  <c r="E30" i="2"/>
  <c r="N19" i="1"/>
  <c r="N20" i="1"/>
  <c r="E13" i="2" l="1"/>
  <c r="S124" i="3"/>
  <c r="S10" i="3" s="1"/>
  <c r="N12" i="7"/>
  <c r="N13" i="7"/>
  <c r="N15" i="7"/>
  <c r="N19" i="7"/>
  <c r="N20" i="7"/>
  <c r="N21" i="7"/>
  <c r="N22" i="7"/>
  <c r="N23" i="7"/>
  <c r="N56" i="7"/>
  <c r="N57" i="7"/>
  <c r="N55" i="7"/>
  <c r="N72" i="7"/>
  <c r="N71" i="7"/>
  <c r="N70" i="7"/>
  <c r="N150" i="5"/>
  <c r="N151" i="5"/>
  <c r="N152" i="5"/>
  <c r="N153" i="5"/>
  <c r="N154" i="5"/>
  <c r="N155" i="5"/>
  <c r="N156" i="5"/>
  <c r="N149" i="5"/>
  <c r="N11" i="5"/>
  <c r="N12" i="5"/>
  <c r="N13" i="5"/>
  <c r="N16" i="5"/>
  <c r="N17" i="5"/>
  <c r="N19" i="5"/>
  <c r="N20" i="5"/>
  <c r="N21" i="5"/>
  <c r="N22" i="5"/>
  <c r="N58" i="1"/>
  <c r="N61" i="1"/>
  <c r="N63" i="1"/>
  <c r="N65" i="1"/>
  <c r="N55" i="1"/>
  <c r="S108" i="3"/>
  <c r="S104" i="3" s="1"/>
  <c r="S88" i="3"/>
  <c r="S87" i="3"/>
  <c r="S61" i="3"/>
  <c r="S62" i="3"/>
  <c r="S12" i="3"/>
  <c r="S15" i="3"/>
  <c r="S17" i="3"/>
  <c r="S19" i="3"/>
  <c r="S21" i="3"/>
  <c r="S22" i="3"/>
  <c r="S23" i="3"/>
  <c r="N105" i="1"/>
  <c r="N106" i="1"/>
  <c r="N107" i="1"/>
  <c r="N108" i="1"/>
  <c r="N110" i="1"/>
  <c r="N117" i="1"/>
  <c r="N103" i="1"/>
  <c r="R60" i="3" l="1"/>
  <c r="S60" i="3" s="1"/>
  <c r="N145" i="5"/>
  <c r="N61" i="5" s="1"/>
  <c r="M9" i="5" s="1"/>
  <c r="N9" i="5" s="1"/>
  <c r="N5" i="5" s="1"/>
  <c r="E8" i="6" s="1"/>
  <c r="E13" i="6" s="1"/>
  <c r="N66" i="7"/>
  <c r="N10" i="7" s="1"/>
  <c r="N51" i="7"/>
  <c r="M9" i="7" s="1"/>
  <c r="N9" i="7" s="1"/>
  <c r="N99" i="1"/>
  <c r="M57" i="1" s="1"/>
  <c r="N57" i="1" s="1"/>
  <c r="N51" i="1" s="1"/>
  <c r="S83" i="3"/>
  <c r="R59" i="3" s="1"/>
  <c r="S59" i="3" s="1"/>
  <c r="N22" i="1"/>
  <c r="N21" i="1"/>
  <c r="N17" i="1"/>
  <c r="N16" i="1"/>
  <c r="N13" i="1"/>
  <c r="N12" i="1"/>
  <c r="N11" i="1"/>
  <c r="S55" i="3" l="1"/>
  <c r="R9" i="3" s="1"/>
  <c r="S9" i="3" s="1"/>
  <c r="S5" i="3" s="1"/>
  <c r="N5" i="7"/>
  <c r="M9" i="1"/>
  <c r="N9" i="1" s="1"/>
  <c r="N5" i="1" s="1"/>
  <c r="E8" i="8" l="1"/>
  <c r="E13" i="8" s="1"/>
  <c r="E13" i="18"/>
  <c r="E8" i="15"/>
  <c r="E13" i="15" s="1"/>
  <c r="E8" i="4" l="1"/>
  <c r="E13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Carsten Gondorf</author>
  </authors>
  <commentList>
    <comment ref="A141" authorId="0" shapeId="0" xr:uid="{00000000-0006-0000-0400-000001000000}">
      <text>
        <r>
          <rPr>
            <sz val="11"/>
            <color theme="1"/>
            <rFont val="Calibri"/>
            <family val="2"/>
            <scheme val="minor"/>
          </rPr>
          <t>Carsten Gondorf:
Gibt es hier keinen Stromverbrauch, der angegeben ist?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Carsten Gondorf</author>
  </authors>
  <commentList>
    <comment ref="A147" authorId="0" shapeId="0" xr:uid="{DB4DD175-889E-4EF0-B757-37EDC128465B}">
      <text>
        <r>
          <rPr>
            <sz val="11"/>
            <color theme="1"/>
            <rFont val="Calibri"/>
            <family val="2"/>
            <scheme val="minor"/>
          </rPr>
          <t>Carsten Gondorf:
Gibt es hier keinen Stromverbrauch, der angegeben ist?</t>
        </r>
      </text>
    </comment>
  </commentList>
</comments>
</file>

<file path=xl/sharedStrings.xml><?xml version="1.0" encoding="utf-8"?>
<sst xmlns="http://schemas.openxmlformats.org/spreadsheetml/2006/main" count="19927" uniqueCount="822">
  <si>
    <t>Nr.</t>
  </si>
  <si>
    <t>Sheet</t>
  </si>
  <si>
    <t>Description</t>
  </si>
  <si>
    <t>Sources</t>
  </si>
  <si>
    <t>BF-BOF</t>
  </si>
  <si>
    <t>Life cycle inentory and techno-economic model for the Blast Furnace and Basic Oxygen Furnace (BF-BOF)</t>
  </si>
  <si>
    <t>1-16</t>
  </si>
  <si>
    <t>Azimi, Arezoo; van der Spek, Mijndert (2025): Prospective Life Cycle Assessment Suggests Direct Reduced Iron Is the Most Sustainable Pathway to Net-Zero Steelmaking.</t>
  </si>
  <si>
    <t>BF-BOF €</t>
  </si>
  <si>
    <t>Fixed OPEC and CAPEX for the BF-BOF</t>
  </si>
  <si>
    <r>
      <t xml:space="preserve">Azzi, Elias S.; Karltun, Erik; Sundberg, Cecilia (2022): Life cycle assessment of urban uses of biochar and case study in Uppsala, Sweden. In: </t>
    </r>
    <r>
      <rPr>
        <i/>
        <sz val="11"/>
        <color theme="1"/>
        <rFont val="Aptos"/>
        <family val="2"/>
      </rPr>
      <t xml:space="preserve">Biochar </t>
    </r>
    <r>
      <rPr>
        <sz val="11"/>
        <color theme="1"/>
        <rFont val="Aptos"/>
        <family val="2"/>
      </rPr>
      <t>4 (1). DOI: 10.1007/s42773-022-00144-3.</t>
    </r>
  </si>
  <si>
    <t>BF-BOF+Biochar</t>
  </si>
  <si>
    <t>Life cycle inentory and techno-economic model for the Blast Furnace and Basic Oxygen Furnace with biochar (BF-BOF+Biochar)</t>
  </si>
  <si>
    <r>
      <t xml:space="preserve">Cardarelli, Alessandro; Barbanera, Marco (2023): Substitution of Fossil Coal with Hydrochar from Agricultural Waste in the Electric Arc Furnace Steel Industry: A Comprehensive Life Cycle Analysis. In: </t>
    </r>
    <r>
      <rPr>
        <i/>
        <sz val="11"/>
        <color theme="1"/>
        <rFont val="Aptos"/>
        <family val="2"/>
      </rPr>
      <t xml:space="preserve">Energies </t>
    </r>
    <r>
      <rPr>
        <sz val="11"/>
        <color theme="1"/>
        <rFont val="Aptos"/>
        <family val="2"/>
      </rPr>
      <t>16 (15), S. 5686. DOI: 10.3390/en16155686.</t>
    </r>
  </si>
  <si>
    <t>BF-BOF+Biochar €</t>
  </si>
  <si>
    <t>Fixed OPEC and CAPEX for the BF-BOF+Biochar</t>
  </si>
  <si>
    <t>Harpprecht, Carina; Sacchi, Romain; Naegler, Tobias; van Sluisveld, Mariesse; Daioglou, Vassilis; Tukker, Arnold; Steubing, Bernhard (2025): Future environmental impacts of global iron and steel production. Online verfügbar unter https://pubs.rsc.org/en/content/articlelanding/2025/ee/d5ee01356a.</t>
  </si>
  <si>
    <t>BF-BOF+CCS</t>
  </si>
  <si>
    <t>Life cycle inentory and techno-economic model for the Blast Furnace and Basic Oxygen Furnace and Carbon Capture and Storage (BF-BOF+CCS)</t>
  </si>
  <si>
    <t>Meng, Fan; Rong, Guoqiang; Zhao, Ruiji; Chen, Bo; Xu, Xiaoyun; Qiu, Hao et al. (2024): Incorporating biochar into fuels system of iron and steel industry: carbon emission reduction potential and economic analysis.</t>
  </si>
  <si>
    <t>BF-BOF+CCS €</t>
  </si>
  <si>
    <t>Fixed OPEC and CAPEX for the BF-BOF+CCS</t>
  </si>
  <si>
    <t>17-18</t>
  </si>
  <si>
    <r>
      <t xml:space="preserve">Gonzalez-Garcia, Sara; Moreira, M. Teresa; Feijoo, Gumersindo; Murphy, Richard J. (2012): Comparative life cycle assessment of ethanol production from fast-growing wood crops (black locust, eucalyptus and poplar). In: </t>
    </r>
    <r>
      <rPr>
        <i/>
        <sz val="11"/>
        <color theme="1"/>
        <rFont val="Aptos"/>
        <family val="2"/>
      </rPr>
      <t>Journal of Biomass and Bioenergy</t>
    </r>
    <r>
      <rPr>
        <sz val="11"/>
        <color theme="1"/>
        <rFont val="Aptos"/>
        <family val="2"/>
      </rPr>
      <t>. Online verfügbar unter https://www.sciencedirect.com/science/article/pii/S0961953412000384.</t>
    </r>
  </si>
  <si>
    <t>BF-BOF+CCS+Biochar</t>
  </si>
  <si>
    <t>Life cycle inentory and techno-economic model for the Blast Furnace and Basic Oxygen Furnace and Carbon Capture and Storage with biochar (BF-BOF+CCS+Biochar)</t>
  </si>
  <si>
    <r>
      <t xml:space="preserve">González-García, Sara; Berg, Staffan; Moreira, María Teresa; Feijoo, Gumersindo (2009): Evaluation of forest operations in Spanish eucalypt plantations under a life cycle assessment perspective. In: </t>
    </r>
    <r>
      <rPr>
        <i/>
        <sz val="11"/>
        <color theme="1"/>
        <rFont val="Aptos"/>
        <family val="2"/>
      </rPr>
      <t xml:space="preserve">Scandinavian Journal of Forest Research </t>
    </r>
    <r>
      <rPr>
        <sz val="11"/>
        <color theme="1"/>
        <rFont val="Aptos"/>
        <family val="2"/>
      </rPr>
      <t>24 (2), S. 160–172. DOI: 10.1080/02827580902773462.</t>
    </r>
  </si>
  <si>
    <t>BF-BOF+CCS+Biochar €</t>
  </si>
  <si>
    <t>Fixed OPEC and CAPEX for the BF-BOF+CCS+Biochar</t>
  </si>
  <si>
    <t>Leme, Marcio Montagnana Vicente; Centurini, Osvaldo Jose; Lora, Electo Eduardo Silva; Almeida, Ellington de; Rocha, Mateus Henrique; Dias, Tomas Andrade da Cunha; Del Olmo, Oscar Almazan (2021): Life cycle assessment of charcoal production and electricity generation from eucalyptus in an industrial batch kiln. Online verfügbar unter https://www.sciencedirect.com/science/article/pii/S0960148121012003.</t>
  </si>
  <si>
    <t>DRI-H2</t>
  </si>
  <si>
    <t>Life cycle inentory and techno-economic model for the Hydrogen-based Direct Iron Reduction-Electric Arc Furnace (DRI-H2)</t>
  </si>
  <si>
    <t>Marcio Montagnana Vicente Leme (2021): Life cycle assessment of charcoal production and electricity generation from eucalyptus in an industrial batch kiln. Online verfügbar unter https://www.sciencedirect.com/science/article/pii/S0960148121012003#appsec1.</t>
  </si>
  <si>
    <t>DRI-H2 €</t>
  </si>
  <si>
    <t>Fixed OPEC and CAPEX for the DRI-H2</t>
  </si>
  <si>
    <t>Ortega, Rhonald; Forfora, Naycari; Urdaneta, Isabel; Azuaje, Ivana; Vivas, Keren A.; Vera, Roman E. et al. (2024): Life cycle assessment of Brazilian bleached eucalyptus kraft pulp: Integrating bleaching processes and biogenic carbon impacts. Online verfügbar unter https://www.sciencedirect.com/science/article/pii/S2666789424000722.</t>
  </si>
  <si>
    <t>DRI-H2+Biochar</t>
  </si>
  <si>
    <t>Life cycle inentory and techno-economic model for the Hydrogen-based Direct Iron Reduction-Electric Arc Furnace with biochar (DRI-H2+Biochar)</t>
  </si>
  <si>
    <t>Romanelli, T. L.; Cohen, M. J.; Milan, M.; Brown, Mt. T. (2008): Emergy Synthesis of Intensice Eucalyptus Cultivation in Sao Paolo, Brazil.</t>
  </si>
  <si>
    <t>DRI-H2+Biochar €</t>
  </si>
  <si>
    <t>Fixed OPEC and CAPEX for the DRI-H2+Biochar</t>
  </si>
  <si>
    <r>
      <t xml:space="preserve">Yu, Zhaozhuo; Ma, Haoxiang; Liu, Xiangjun; Wang, Miao; Wang, Junqi (2022): Review in life cycle assessment of biomass conversion through pyrolysis-issues and recommendations. In: </t>
    </r>
    <r>
      <rPr>
        <i/>
        <sz val="11"/>
        <color theme="1"/>
        <rFont val="Aptos"/>
        <family val="2"/>
      </rPr>
      <t>Journal of Green Chemical Engineering</t>
    </r>
    <r>
      <rPr>
        <sz val="11"/>
        <color theme="1"/>
        <rFont val="Aptos"/>
        <family val="2"/>
      </rPr>
      <t>. Online verfügbar unter https://www.sciencedirect.com/science/article/pii/S266695282200067X.</t>
    </r>
  </si>
  <si>
    <t>DRI-NG</t>
  </si>
  <si>
    <t>Life cycle inentory and techno-economic model for the Natural gas-based Direct Iron Reduction-Electric Arc Furnace (DRI-NG)</t>
  </si>
  <si>
    <t>DRI-NG €</t>
  </si>
  <si>
    <t>Fixed OPEC and CAPEX for the DRI-NG</t>
  </si>
  <si>
    <t>DRI-NG+Biochar</t>
  </si>
  <si>
    <t>Life cycle inentory and techno-economic model for the Natural gas-based Direct Iron Reduction-Electric Arc Furnace with biochar (DRI-NG+Biochar)</t>
  </si>
  <si>
    <t>DRI-NG+Biochar €</t>
  </si>
  <si>
    <t>Fixed OPEC and CAPEX for the DRI-NG+Biochar</t>
  </si>
  <si>
    <t>Biochar production eucalyptus</t>
  </si>
  <si>
    <t>Life cycle ionventory of the biochar production with eucalyptus</t>
  </si>
  <si>
    <t>Biochar production poplar</t>
  </si>
  <si>
    <t>Life cycle ionventory of the biochar production with poplar</t>
  </si>
  <si>
    <t>PROCESS</t>
  </si>
  <si>
    <t>steel production, blast furnace-basic oxygen furnace, low-alloyed | steel, low-alloyed | EUR | kilogram | db=ei_cutoff_3.11_remind_SSP2-PkBudg1000_2050 2026-01-29</t>
  </si>
  <si>
    <t>Outputs / production exchanges:</t>
  </si>
  <si>
    <t>flow</t>
  </si>
  <si>
    <t>ref product</t>
  </si>
  <si>
    <t>amount</t>
  </si>
  <si>
    <t>unit</t>
  </si>
  <si>
    <t>type</t>
  </si>
  <si>
    <t>Cost (€)</t>
  </si>
  <si>
    <t>steel production, blast furnace-basic oxygen furnace, low-alloyed</t>
  </si>
  <si>
    <t>steel, low-alloyed</t>
  </si>
  <si>
    <t>kilogram</t>
  </si>
  <si>
    <t>production</t>
  </si>
  <si>
    <t>Top technosphere inputs (Tier-1 Zulieferer):</t>
  </si>
  <si>
    <t>input process</t>
  </si>
  <si>
    <t>input ref product</t>
  </si>
  <si>
    <t>input loc</t>
  </si>
  <si>
    <t>input db</t>
  </si>
  <si>
    <t>Input ref product</t>
  </si>
  <si>
    <t>Loc</t>
  </si>
  <si>
    <t>Amount</t>
  </si>
  <si>
    <t>Unit</t>
  </si>
  <si>
    <t>Cost factor (€/unit)</t>
  </si>
  <si>
    <t>Source</t>
  </si>
  <si>
    <t>Basis</t>
  </si>
  <si>
    <t>pig iron production</t>
  </si>
  <si>
    <t>pig iron</t>
  </si>
  <si>
    <t>EUR</t>
  </si>
  <si>
    <t>ei_cutoff_3.11_remind_SSP2-PkBudg1000_2050 2026-01-29</t>
  </si>
  <si>
    <t>kg</t>
  </si>
  <si>
    <t>https://www.worldsteel.org</t>
  </si>
  <si>
    <t>EU pig iron production cost proxy</t>
  </si>
  <si>
    <t>market for basic oxygen furnace slag</t>
  </si>
  <si>
    <t>basic oxygen furnace slag</t>
  </si>
  <si>
    <t>RER</t>
  </si>
  <si>
    <t>https://www.euroslag.com</t>
  </si>
  <si>
    <t>By-product credit / slag market value</t>
  </si>
  <si>
    <t>market for oxygen, liquid</t>
  </si>
  <si>
    <t>oxygen, liquid</t>
  </si>
  <si>
    <t>https://www.imarcgroup.com/oxygen-pricing-report</t>
  </si>
  <si>
    <t>Industrial gas market price</t>
  </si>
  <si>
    <t>market for ferronickel</t>
  </si>
  <si>
    <t>ferronickel</t>
  </si>
  <si>
    <t>GLO</t>
  </si>
  <si>
    <t>https://www.usgs.gov/centers/nmic/nickel-statistics</t>
  </si>
  <si>
    <t>Nickel-based alloy price proxy</t>
  </si>
  <si>
    <t>market for quicklime, in pieces, loose</t>
  </si>
  <si>
    <t>quicklime, in pieces, loose</t>
  </si>
  <si>
    <t>RoW</t>
  </si>
  <si>
    <t>quicklime</t>
  </si>
  <si>
    <t>https://www.imarcgroup.com/quicklime-pricing-report</t>
  </si>
  <si>
    <t>Global lime market price</t>
  </si>
  <si>
    <t>market for basic oxygen furnace dust</t>
  </si>
  <si>
    <t>basic oxygen furnace dust</t>
  </si>
  <si>
    <t>https://eippcb.jrc.ec.europa.eu/reference/iron-and-steel-production</t>
  </si>
  <si>
    <t>Avoided disposal cost</t>
  </si>
  <si>
    <t>market for compressed air, 600 kPa gauge</t>
  </si>
  <si>
    <t>compressed air, 600 kPa gauge</t>
  </si>
  <si>
    <t>cubic meter</t>
  </si>
  <si>
    <t>compressed air (600 kPa)</t>
  </si>
  <si>
    <t>m³</t>
  </si>
  <si>
    <t>https://wrs-energie.de/en/how-much-does-1m%C2%B3-of-compressed-air-cost</t>
  </si>
  <si>
    <t>Industrial compressed air cost</t>
  </si>
  <si>
    <t>market for ferromanganese, high-coal, 74.5% Mn</t>
  </si>
  <si>
    <t>ferromanganese, high-coal, 74.5% Mn</t>
  </si>
  <si>
    <t>ferromanganese</t>
  </si>
  <si>
    <t>https://www.usgs.gov/centers/nmic/manganese-statistics</t>
  </si>
  <si>
    <t>Global alloy price</t>
  </si>
  <si>
    <t>market for dolomite</t>
  </si>
  <si>
    <t>dolomite</t>
  </si>
  <si>
    <t>https://www.usgs.gov/centers/nmic/dolomite-statistics</t>
  </si>
  <si>
    <t>Industrial mineral price</t>
  </si>
  <si>
    <t>market for wastewater from pig iron production</t>
  </si>
  <si>
    <t>wastewater from pig iron production</t>
  </si>
  <si>
    <t>Europe without Switzerland</t>
  </si>
  <si>
    <t>wastewater</t>
  </si>
  <si>
    <t>EU</t>
  </si>
  <si>
    <t>https://publications.jrc.ec.europa.eu/repository/handle/JRC109870</t>
  </si>
  <si>
    <t>Wastewater treatment cost proxy</t>
  </si>
  <si>
    <t>market group for natural gas, high pressure</t>
  </si>
  <si>
    <t>natural gas, high pressure</t>
  </si>
  <si>
    <t>natural gas</t>
  </si>
  <si>
    <t>https://tradingeconomics.com/european-union/gas-prices</t>
  </si>
  <si>
    <t>Eurostat gas price</t>
  </si>
  <si>
    <t>market group for electricity, medium voltage</t>
  </si>
  <si>
    <t>electricity, medium voltage</t>
  </si>
  <si>
    <t>kilowatt hour</t>
  </si>
  <si>
    <t>electricity</t>
  </si>
  <si>
    <t>kWh</t>
  </si>
  <si>
    <t>https://tradingeconomics.com/european-union/electricity-prices</t>
  </si>
  <si>
    <t>Same Eurostat factor</t>
  </si>
  <si>
    <t>market for iron ore concentrate</t>
  </si>
  <si>
    <t>iron ore concentrate</t>
  </si>
  <si>
    <t>https://www.worldbank.org/en/research/commodity-markets</t>
  </si>
  <si>
    <t>Global iron ore price</t>
  </si>
  <si>
    <t>market for molybdenite</t>
  </si>
  <si>
    <t>molybdenite</t>
  </si>
  <si>
    <t>https://www.usgs.gov/centers/nmic/molybdenum-statistics</t>
  </si>
  <si>
    <t>Global molybdenum price</t>
  </si>
  <si>
    <t>market for inert waste, for final disposal</t>
  </si>
  <si>
    <t>inert waste, for final disposal</t>
  </si>
  <si>
    <t>inert waste disposal</t>
  </si>
  <si>
    <t>https://www.eea.europa.eu/en/analysis/maps-and-charts/overview-of-landfill-taxes-on</t>
  </si>
  <si>
    <t>Landfill cost proxy</t>
  </si>
  <si>
    <t>Top biosphere flows (Emissionen/Entnahmen):</t>
  </si>
  <si>
    <t>biosphere flow</t>
  </si>
  <si>
    <t>categories</t>
  </si>
  <si>
    <t>Heat, waste</t>
  </si>
  <si>
    <t>('air',)</t>
  </si>
  <si>
    <t>megajoule</t>
  </si>
  <si>
    <t>Carbon dioxide, fossil</t>
  </si>
  <si>
    <t>Water</t>
  </si>
  <si>
    <t>Water, cooling, unspecified natural origin</t>
  </si>
  <si>
    <t>('natural resource', 'in water')</t>
  </si>
  <si>
    <t>Carbon monoxide, fossil</t>
  </si>
  <si>
    <t>Particulate Matter, &lt; 2.5 um</t>
  </si>
  <si>
    <t>Iron ion</t>
  </si>
  <si>
    <t>Nitrogen oxides</t>
  </si>
  <si>
    <t>Manganese II</t>
  </si>
  <si>
    <t>Lead II</t>
  </si>
  <si>
    <t>Copper ion</t>
  </si>
  <si>
    <t>Chromium III</t>
  </si>
  <si>
    <t>PAH, polycyclic aromatic hydrocarbons</t>
  </si>
  <si>
    <t>Dioxins, measured as 2,3,7,8-tetrachlorodibenzo-p-dioxin</t>
  </si>
  <si>
    <t>pig iron production | pig iron | EUR | kilogram | db=ei_cutoff_3.11_remind_SSP2-PkBudg1000_2050 2026-01-29</t>
  </si>
  <si>
    <t>market for coke</t>
  </si>
  <si>
    <t>coke</t>
  </si>
  <si>
    <t>MJ</t>
  </si>
  <si>
    <t>Coal price proxy converted to coke energy basis</t>
  </si>
  <si>
    <t>blast furnace gas, Recycled Content cut-off</t>
  </si>
  <si>
    <t>blast furnace gas</t>
  </si>
  <si>
    <t>https://www.iea.org/reports/iron-and-steel-technology-roadmap</t>
  </si>
  <si>
    <t>By-product energy credit</t>
  </si>
  <si>
    <t>iron sinter production</t>
  </si>
  <si>
    <t>iron sinter</t>
  </si>
  <si>
    <t>Calculated</t>
  </si>
  <si>
    <t>iron pellet production</t>
  </si>
  <si>
    <t>iron pellet</t>
  </si>
  <si>
    <t>Pellet premium over iron ore</t>
  </si>
  <si>
    <t>blast furnace slag, Recycled Content cut-off</t>
  </si>
  <si>
    <t>blast furnace slag</t>
  </si>
  <si>
    <t>By-product credit (cement substitution)</t>
  </si>
  <si>
    <t>market group for hard coal</t>
  </si>
  <si>
    <t>hard coal</t>
  </si>
  <si>
    <t>https://tradingeconomics.com/commodity/coal</t>
  </si>
  <si>
    <t>EU coal price</t>
  </si>
  <si>
    <t>Global benchmark</t>
  </si>
  <si>
    <t>market for blast furnace dust</t>
  </si>
  <si>
    <t>blast furnace dust</t>
  </si>
  <si>
    <t>market for limestone, unprocessed</t>
  </si>
  <si>
    <t>limestone, unprocessed</t>
  </si>
  <si>
    <t>limestone</t>
  </si>
  <si>
    <t>https://www.usgs.gov/centers/nmic/limestone-statistics</t>
  </si>
  <si>
    <t>market for blast furnace sludge</t>
  </si>
  <si>
    <t>blast furnace sludge</t>
  </si>
  <si>
    <t>Waste treatment avoidance</t>
  </si>
  <si>
    <t>market for refractory, fireclay, packed</t>
  </si>
  <si>
    <t>refractory, fireclay, packed</t>
  </si>
  <si>
    <t>refractory</t>
  </si>
  <si>
    <t>https://www.imarcgroup.com/refractory-pricing-report</t>
  </si>
  <si>
    <t>Refractory material price</t>
  </si>
  <si>
    <t>Wastewater treatment cost</t>
  </si>
  <si>
    <t>('water',)</t>
  </si>
  <si>
    <t>Water, unspecified natural origin</t>
  </si>
  <si>
    <t>Sulfur dioxide</t>
  </si>
  <si>
    <t>Hydrogen sulfide</t>
  </si>
  <si>
    <t>Particulate Matter, &gt; 10 um</t>
  </si>
  <si>
    <t>Particulate Matter, &gt; 2.5 um and &lt; 10um</t>
  </si>
  <si>
    <t>Nickel II</t>
  </si>
  <si>
    <t>iron sinter production | iron sinter | RER | kilogram | db=ei_cutoff_3.11_remind_SSP2-PkBudg1000_2050 2026-01-29</t>
  </si>
  <si>
    <t>Double the amount of https://susproc.jrc.ec.europa.eu/product-bureau/sites/default/files/2026-03/TASK%204%20LCC%20Steel_0.pdf</t>
  </si>
  <si>
    <t>Wenn Erze 2022 alleine ca 178 € / t gekostet haben, ist es unrealistisch dass sinter dann nur 60 € kosten soll</t>
  </si>
  <si>
    <t>https://pubs.usgs.gov/periodicals/mcs2022/mcs2022-iron-ore.pdf</t>
  </si>
  <si>
    <t>Proxy: coal benchmark converted to coke energy basis</t>
  </si>
  <si>
    <t>Global iron ore benchmark</t>
  </si>
  <si>
    <t>CH</t>
  </si>
  <si>
    <t>Eurostat industrial electricity</t>
  </si>
  <si>
    <t>market for hydrated lime, loose</t>
  </si>
  <si>
    <t>hydrated lime, loose</t>
  </si>
  <si>
    <t>hydrated lime</t>
  </si>
  <si>
    <t>https://www.imarcgroup.com/hydrated-lime-pricing-report</t>
  </si>
  <si>
    <t>Market lime price</t>
  </si>
  <si>
    <t>market for basic oxygen furnace slag, for recovery</t>
  </si>
  <si>
    <t>basic oxygen furnace slag, for recovery</t>
  </si>
  <si>
    <t>BOF slag (recovery)</t>
  </si>
  <si>
    <t>Lime market price</t>
  </si>
  <si>
    <t>market for basic oxygen furnace dust, for recovery</t>
  </si>
  <si>
    <t>basic oxygen furnace dust, for recovery</t>
  </si>
  <si>
    <t>BOF dust (recovery)</t>
  </si>
  <si>
    <t>market for blast furnace dust, for recovery</t>
  </si>
  <si>
    <t>blast furnace dust, for recovery</t>
  </si>
  <si>
    <t>BF dust (recovery)</t>
  </si>
  <si>
    <t>market for electric arc furnace slag, for recovery</t>
  </si>
  <si>
    <t>electric arc furnace slag, for recovery</t>
  </si>
  <si>
    <t>EAF slag (recovery)</t>
  </si>
  <si>
    <t>By-product credit</t>
  </si>
  <si>
    <t>market for blast furnace sludge, for recovery</t>
  </si>
  <si>
    <t>blast furnace sludge, for recovery</t>
  </si>
  <si>
    <t>BF sludge (recovery)</t>
  </si>
  <si>
    <t>market for electric arc furnace secondary metallurgy slag, for recovery</t>
  </si>
  <si>
    <t>electric arc furnace secondary metallurgy slag, for recovery</t>
  </si>
  <si>
    <t>EAF secondary slag (recovery)</t>
  </si>
  <si>
    <t>market for compressed air, 800 kPa gauge</t>
  </si>
  <si>
    <t>compressed air, 800 kPa gauge</t>
  </si>
  <si>
    <t>compressed air (800 kPa)</t>
  </si>
  <si>
    <t>Disposal cost proxy</t>
  </si>
  <si>
    <t>Oxygen</t>
  </si>
  <si>
    <t>('natural resource', 'in air')</t>
  </si>
  <si>
    <t>Methane, fossil</t>
  </si>
  <si>
    <t>Hydrochloric acid</t>
  </si>
  <si>
    <t>NMVOC, non-methane volatile organic compounds</t>
  </si>
  <si>
    <t>Hydrogen fluoride</t>
  </si>
  <si>
    <t>Selenium IV</t>
  </si>
  <si>
    <t>market for coke | coke | RoW | megajoule | db=ei_cutoff_3.11_remind_SSP2-PkBudg1000_2050 2026-04-07</t>
  </si>
  <si>
    <t>coke production</t>
  </si>
  <si>
    <t>ei_cutoff_3.11_remind_SSP2-PkBudg1000_2050 2026-04-07</t>
  </si>
  <si>
    <t>market for transport, freight, sea, bulk carrier for dry goods, heavy fuel oil</t>
  </si>
  <si>
    <t>transport, freight, sea, bulk carrier for dry goods, heavy fuel oil</t>
  </si>
  <si>
    <t>ton kilometer</t>
  </si>
  <si>
    <t>market group for transport, freight, lorry, diesel, unspecified</t>
  </si>
  <si>
    <t>transport, freight, lorry, diesel, unspecified</t>
  </si>
  <si>
    <t>market group for transport, freight, inland waterways, barge tanker, diesel</t>
  </si>
  <si>
    <t>transport, freight, inland waterways, barge tanker, diesel</t>
  </si>
  <si>
    <t>market for transport, freight, train, fleet average</t>
  </si>
  <si>
    <t>transport, freight, train, fleet average</t>
  </si>
  <si>
    <t>US</t>
  </si>
  <si>
    <t>petroleum coke to generic market for coke</t>
  </si>
  <si>
    <t>IN</t>
  </si>
  <si>
    <t>market group for transport, freight, train, fleet average</t>
  </si>
  <si>
    <t>market group for transport, freight, light commercial vehicle, fleet average</t>
  </si>
  <si>
    <t>transport, freight, light commercial vehicle, fleet average</t>
  </si>
  <si>
    <t>ZA</t>
  </si>
  <si>
    <t>coke production | coke | RoW | megajoule | db=ei_cutoff_3.11_remind_SSP2-PkBudg1000_2050 2026-04-07</t>
  </si>
  <si>
    <t>market for coal gas</t>
  </si>
  <si>
    <t>coal gas</t>
  </si>
  <si>
    <t>market for water, decarbonised</t>
  </si>
  <si>
    <t>water, decarbonised</t>
  </si>
  <si>
    <t>market for hard coal</t>
  </si>
  <si>
    <t>CN</t>
  </si>
  <si>
    <t>market for steam, in chemical industry</t>
  </si>
  <si>
    <t>steam, in chemical industry</t>
  </si>
  <si>
    <t>RU</t>
  </si>
  <si>
    <t>CA</t>
  </si>
  <si>
    <t>FR</t>
  </si>
  <si>
    <t>BR</t>
  </si>
  <si>
    <t>JP</t>
  </si>
  <si>
    <t>ID</t>
  </si>
  <si>
    <t>World</t>
  </si>
  <si>
    <t>ES</t>
  </si>
  <si>
    <t>KR</t>
  </si>
  <si>
    <t>AU</t>
  </si>
  <si>
    <t>RLA</t>
  </si>
  <si>
    <t>PL</t>
  </si>
  <si>
    <t>GB</t>
  </si>
  <si>
    <t>market for sodium hydroxide, without water, in 50% solution state</t>
  </si>
  <si>
    <t>sodium hydroxide, without water, in 50% solution state</t>
  </si>
  <si>
    <t>market for nitrogen, liquid</t>
  </si>
  <si>
    <t>nitrogen, liquid</t>
  </si>
  <si>
    <t>IT</t>
  </si>
  <si>
    <t>NL</t>
  </si>
  <si>
    <t>CZ</t>
  </si>
  <si>
    <t>market for petroleum</t>
  </si>
  <si>
    <t>petroleum</t>
  </si>
  <si>
    <t>FI</t>
  </si>
  <si>
    <t>BE</t>
  </si>
  <si>
    <t>SK</t>
  </si>
  <si>
    <t>AT</t>
  </si>
  <si>
    <t>SE</t>
  </si>
  <si>
    <t>DK</t>
  </si>
  <si>
    <t>IE</t>
  </si>
  <si>
    <t>NO</t>
  </si>
  <si>
    <t>BG</t>
  </si>
  <si>
    <t>HR</t>
  </si>
  <si>
    <t>market for aluminium chloride</t>
  </si>
  <si>
    <t>aluminium chloride</t>
  </si>
  <si>
    <t>market for glucose</t>
  </si>
  <si>
    <t>glucose</t>
  </si>
  <si>
    <t>market for chemical, inorganic</t>
  </si>
  <si>
    <t>chemical, inorganic</t>
  </si>
  <si>
    <t>market for sodium tripolyphosphate</t>
  </si>
  <si>
    <t>sodium tripolyphosphate</t>
  </si>
  <si>
    <t>CO</t>
  </si>
  <si>
    <t>market for phosphoric acid, fertiliser grade, without water, in 70% solution state</t>
  </si>
  <si>
    <t>phosphoric acid, fertiliser grade, without water, in 70% solution state</t>
  </si>
  <si>
    <t>PE</t>
  </si>
  <si>
    <t>LV</t>
  </si>
  <si>
    <t>market for iron sulfate</t>
  </si>
  <si>
    <t>iron sulfate</t>
  </si>
  <si>
    <t>market for potassium carbonate</t>
  </si>
  <si>
    <t>potassium carbonate</t>
  </si>
  <si>
    <t>market for polyacrylamide</t>
  </si>
  <si>
    <t>polyacrylamide</t>
  </si>
  <si>
    <t>EE</t>
  </si>
  <si>
    <t>PT</t>
  </si>
  <si>
    <t>market for hard coal coke factory</t>
  </si>
  <si>
    <t>hard coal coke factory</t>
  </si>
  <si>
    <t>('air', 'non-urban air or from high stacks')</t>
  </si>
  <si>
    <t>COD, Chemical Oxygen Demand</t>
  </si>
  <si>
    <t>('water', 'surface water')</t>
  </si>
  <si>
    <t>DOC, Dissolved Organic Carbon</t>
  </si>
  <si>
    <t>Phenol</t>
  </si>
  <si>
    <t>BOD5, Biological Oxygen Demand</t>
  </si>
  <si>
    <t>Ammonia</t>
  </si>
  <si>
    <t>TOC, Total Organic Carbon</t>
  </si>
  <si>
    <t>Chloride</t>
  </si>
  <si>
    <t>Sodium I</t>
  </si>
  <si>
    <t>Solids, inorganic</t>
  </si>
  <si>
    <t>Benzene</t>
  </si>
  <si>
    <t>Ammonium</t>
  </si>
  <si>
    <t>Cyanide</t>
  </si>
  <si>
    <t>Suspended solids, unspecified</t>
  </si>
  <si>
    <t>Ethane</t>
  </si>
  <si>
    <t>Naphthalene</t>
  </si>
  <si>
    <t>Oils, unspecified</t>
  </si>
  <si>
    <t>Phenanthrene</t>
  </si>
  <si>
    <t>Fluoranthene</t>
  </si>
  <si>
    <t>Acenaphthylene</t>
  </si>
  <si>
    <t>Benzo(a)pyrene</t>
  </si>
  <si>
    <t>Anthracene</t>
  </si>
  <si>
    <t>Pyrene</t>
  </si>
  <si>
    <t>Ethylene</t>
  </si>
  <si>
    <t>Acetone</t>
  </si>
  <si>
    <t>Fluorene</t>
  </si>
  <si>
    <t>Benzo(ghi)perylene</t>
  </si>
  <si>
    <t>Indeno(1,2,3-cd)pyrene</t>
  </si>
  <si>
    <t>Silicon</t>
  </si>
  <si>
    <t>Benz(a)anthracene</t>
  </si>
  <si>
    <t>Benzo(b)fluoranthene</t>
  </si>
  <si>
    <t>Chrysene</t>
  </si>
  <si>
    <t>Aluminium III</t>
  </si>
  <si>
    <t>Acenaphthene</t>
  </si>
  <si>
    <t>Propane</t>
  </si>
  <si>
    <t>Benzo(k)fluoranthene</t>
  </si>
  <si>
    <t>Magnesium</t>
  </si>
  <si>
    <t>Zinc II</t>
  </si>
  <si>
    <t>Dibenz(a,h)anthracene</t>
  </si>
  <si>
    <t>Toluene</t>
  </si>
  <si>
    <t>Methanol</t>
  </si>
  <si>
    <t>Pentachlorophenol</t>
  </si>
  <si>
    <t>Chlorodifluoromethane</t>
  </si>
  <si>
    <t>Propylene</t>
  </si>
  <si>
    <t>Arsenic ion</t>
  </si>
  <si>
    <t>Calcium II</t>
  </si>
  <si>
    <t>Potassium I</t>
  </si>
  <si>
    <t>Cobalt II</t>
  </si>
  <si>
    <t>Acetylene</t>
  </si>
  <si>
    <t>Hydrocarbons, aliphatic, unsaturated</t>
  </si>
  <si>
    <t>Carbon disulfide</t>
  </si>
  <si>
    <t>Titanium ion</t>
  </si>
  <si>
    <t>Barium II</t>
  </si>
  <si>
    <t>Strontium II</t>
  </si>
  <si>
    <t>Vanadium V</t>
  </si>
  <si>
    <t>Phosphorus</t>
  </si>
  <si>
    <t>Acrolein</t>
  </si>
  <si>
    <t>Boron</t>
  </si>
  <si>
    <t>Zirconium</t>
  </si>
  <si>
    <t>Styrene</t>
  </si>
  <si>
    <t>Ethanol</t>
  </si>
  <si>
    <t>Cadmium II</t>
  </si>
  <si>
    <t>Bromine</t>
  </si>
  <si>
    <t>Scandium</t>
  </si>
  <si>
    <t>Thorium</t>
  </si>
  <si>
    <t>Molybdenum VI</t>
  </si>
  <si>
    <t>Thallium I</t>
  </si>
  <si>
    <t>Beryllium II</t>
  </si>
  <si>
    <t>Iodine</t>
  </si>
  <si>
    <t>Tin ion</t>
  </si>
  <si>
    <t>Uranium</t>
  </si>
  <si>
    <t>Antimony ion</t>
  </si>
  <si>
    <t>Mercury II</t>
  </si>
  <si>
    <t>Silver I</t>
  </si>
  <si>
    <t>Polychlorinated biphenyls</t>
  </si>
  <si>
    <t>Pentachlorobenzene</t>
  </si>
  <si>
    <t>Hexachlorobenzene</t>
  </si>
  <si>
    <t>iron pellet production | iron pellet | GLO | kilogram | db=ei_cutoff_3.11_remind_SSP2-PkBudg1000_2050 2026-04-07</t>
  </si>
  <si>
    <t>iron ore beneficiation</t>
  </si>
  <si>
    <t>market for heat, district or industrial, natural gas</t>
  </si>
  <si>
    <t>heat, district or industrial, natural gas</t>
  </si>
  <si>
    <t>market for activated bentonite</t>
  </si>
  <si>
    <t>activated bentonite</t>
  </si>
  <si>
    <t>market group for heat, district or industrial, natural gas</t>
  </si>
  <si>
    <t>heat production, at coal coke industrial furnace 1-10MW</t>
  </si>
  <si>
    <t>heat, district or industrial, other than natural gas</t>
  </si>
  <si>
    <t>market for tap water</t>
  </si>
  <si>
    <t>tap water</t>
  </si>
  <si>
    <t>market for waste steel</t>
  </si>
  <si>
    <t>waste steel</t>
  </si>
  <si>
    <t>market group for tap water</t>
  </si>
  <si>
    <t>heat production, heavy fuel oil, at industrial furnace 1MW</t>
  </si>
  <si>
    <t>market group for electricity, high voltage</t>
  </si>
  <si>
    <t>electricity, high voltage</t>
  </si>
  <si>
    <t>market for limestone, milled, loose</t>
  </si>
  <si>
    <t>limestone, milled, loose</t>
  </si>
  <si>
    <t>market for bentonite</t>
  </si>
  <si>
    <t>bentonite</t>
  </si>
  <si>
    <t>market for steel, unalloyed</t>
  </si>
  <si>
    <t>steel, unalloyed</t>
  </si>
  <si>
    <t>market for chromium</t>
  </si>
  <si>
    <t>chromium</t>
  </si>
  <si>
    <t>heat production, propane, at industrial furnace &gt;100kW</t>
  </si>
  <si>
    <t>market for lubricating oil</t>
  </si>
  <si>
    <t>lubricating oil</t>
  </si>
  <si>
    <t>market for spent solvent mixture</t>
  </si>
  <si>
    <t>spent solvent mixture</t>
  </si>
  <si>
    <t>market for waste mineral oil</t>
  </si>
  <si>
    <t>waste mineral oil</t>
  </si>
  <si>
    <t>market for solvent, organic</t>
  </si>
  <si>
    <t>solvent, organic</t>
  </si>
  <si>
    <t>market for aluminium oxide factory</t>
  </si>
  <si>
    <t>aluminium oxide factory</t>
  </si>
  <si>
    <t>Hydrocarbons, aliphatic, alkanes, unspecified</t>
  </si>
  <si>
    <t>Nitrate</t>
  </si>
  <si>
    <t>Dinitrogen monoxide</t>
  </si>
  <si>
    <t>Cost item</t>
  </si>
  <si>
    <t>Cost (€ / t steel)</t>
  </si>
  <si>
    <t>Literature notes &amp; sensitivity</t>
  </si>
  <si>
    <t>Labour</t>
  </si>
  <si>
    <t>t steel</t>
  </si>
  <si>
    <t>https://publications.jrc.ec.europa.eu/repository/bitstream/JRC121276/production_costs_from_the_iron_and_steel_industry_-_final_online.pdf</t>
  </si>
  <si>
    <t xml:space="preserve">Consistent with Mayer et al. (2019, J. Cleaner Prod.) which reports total BF-BOF OPEX ~415 €/t for 2018 EU. JRC121276 is 2019 vintage — structurally stable, but pre-energy-crisis. </t>
  </si>
  <si>
    <t>Fixed OPEX (maintenance, overheads, spares, services, etc.)</t>
  </si>
  <si>
    <t>JRC121276 'other costs' (~126 €/t) less ETS (~8 €/t) and CAPEX (~9 €/t). Fluctuation in post-Ukraine energy price shock. Suer et al. (2022, Sustainability, RWTH Aachen) review broadly consistent with this cost composition.</t>
  </si>
  <si>
    <t>Annualised CAPEX (sustaining capital)</t>
  </si>
  <si>
    <t>https://susproc.jrc.ec.europa.eu/product-bureau/sites/default/files/2026-03/TASK%204%20LCC%20Steel_0.pdf</t>
  </si>
  <si>
    <t>Sustaining-CAPEX for an existing amortised mill — NOT greenfield. For new-build investment decisions, use DIW DP 2082 (Holtemöller et al. 2024, Revisiting Investment Costs for Green Steel): greenfield BF-BOF CAPEX ~80–120 €/t. New BF-BOF construction is effectively obsolete in OECD policy — Vogl, Olsson &amp; Nykvist (2021, Joule) on phasing out blast furnaces.</t>
  </si>
  <si>
    <t>Optional: CO₂ cost (EU ETS context)</t>
  </si>
  <si>
    <t>2019-vintage ETS price (~25 €/t avg). Allowances rose to 80–100 €/t in 2023–2024 peaks. Fastmarkets (2025) project ETS reaching ~34% of BF-BOF cost by 2035 in their base scenario. Free allowances phase out 2026–2034 under Fit for 55. RECOMMENDED SENSITIVITY: 50, 100, 150 €/t CO₂. Devlin et al. (2025, Nat. Commun.) show CBAM compounds this exposure for non-EU producers.</t>
  </si>
  <si>
    <t>Material + Energy costs constant</t>
  </si>
  <si>
    <t>calculated</t>
  </si>
  <si>
    <t>Electricity</t>
  </si>
  <si>
    <t>kWh/t steel</t>
  </si>
  <si>
    <t>Hydrogen</t>
  </si>
  <si>
    <t>t/ t steel</t>
  </si>
  <si>
    <t>CCS</t>
  </si>
  <si>
    <t>Biochar</t>
  </si>
  <si>
    <t>Total</t>
  </si>
  <si>
    <t>Methodological Framework - cost layer</t>
  </si>
  <si>
    <t xml:space="preserve">Cost-data vintage: JRC121276 is 2018/2019 vintage (pre-energy-crisis). </t>
  </si>
  <si>
    <t>BF-BOF GWP is largely insensitive to grid greening — process CO₂ from coke combustion dominates (IEAGHG 2024). Cost differential vs alternative routes therefore widens monotonically as ETS rises.</t>
  </si>
  <si>
    <t xml:space="preserve">Allocation method: ecoinvent cut-off attributes 10–25% higher GWP than worldsteel system expansion. </t>
  </si>
  <si>
    <t>Material Costs</t>
  </si>
  <si>
    <t>https://www.iea.org/data-and-statistics/charts/levelised-cost-breakdown-for-hydrogen-direct-reduced-iron-route-and-conventional-steel-production-in-ukraine</t>
  </si>
  <si>
    <t>Energy costs</t>
  </si>
  <si>
    <t>Fixed opex</t>
  </si>
  <si>
    <t>Capex</t>
  </si>
  <si>
    <t>steel production, blast furnace-basic oxygen furnace, low-alloyed_biochar eucalyptus  | steel, low-alloyed_biochar eucalyptus  | EUR | kilogram | db=ei_cutoff_3.11_remind_SSP2-PkBudg1000_2050 2026-01-29</t>
  </si>
  <si>
    <t xml:space="preserve">steel production, blast furnace-basic oxygen furnace, low-alloyed_biochar eucalyptus </t>
  </si>
  <si>
    <t xml:space="preserve">steel, low-alloyed_biochar eucalyptus </t>
  </si>
  <si>
    <t xml:space="preserve">pig iron production_biochar eucalyptus </t>
  </si>
  <si>
    <t xml:space="preserve">pig iron_biochar eucalyptus </t>
  </si>
  <si>
    <t>pig iron production_biochar eucalyptus | pig iron_biochar eucalyptus  | EUR | kilogram | db=ei_cutoff_3.11_remind_SSP2-PkBudg1000_2050 2026-01-29</t>
  </si>
  <si>
    <t xml:space="preserve">market for coke_biochar eucalyptus </t>
  </si>
  <si>
    <t xml:space="preserve">coke_biochar eucalyptus </t>
  </si>
  <si>
    <t xml:space="preserve">iron sinter production_biochar eucalyptus </t>
  </si>
  <si>
    <t xml:space="preserve">iron sinter_biochar eucalyptus </t>
  </si>
  <si>
    <t xml:space="preserve">iron pellet production_biochar eucalyptus </t>
  </si>
  <si>
    <t xml:space="preserve">iron pellet_biochar eucalyptus </t>
  </si>
  <si>
    <t>biochar_eucalyptus packaging OBU - DE</t>
  </si>
  <si>
    <t>biochar_eucalyptus packed</t>
  </si>
  <si>
    <t>DE</t>
  </si>
  <si>
    <t>Kern et al. (2025)</t>
  </si>
  <si>
    <t>Own calculation</t>
  </si>
  <si>
    <t>Carbon dioxide, non-fossil</t>
  </si>
  <si>
    <t>iron sinter production_biochar eucalyptus  | iron sinter_biochar eucalyptus  | RER | kilogram | db=ei_cutoff_3.11_remind_SSP2-PkBudg1000_2050 2026-01-29</t>
  </si>
  <si>
    <t>market for coke_biochar eucalyptus  | coke_biochar eucalyptus  | RoW | megajoule | db=ei_cutoff_3.11_remind_SSP2-PkBudg1000_2050 2026-04-07</t>
  </si>
  <si>
    <t xml:space="preserve">coke production_biochar eucalyptus </t>
  </si>
  <si>
    <t>coke production_biochar eucalyptus  | coke_biochar eucalyptus  | RoW | megajoule | db=ei_cutoff_3.11_remind_SSP2-PkBudg1000_2050 2026-04-07</t>
  </si>
  <si>
    <t>iron pellet production_biochar eucalyptus  | iron pellet_biochar eucalyptus  | GLO | kilogram | db=ei_cutoff_3.11_remind_SSP2-PkBudg1000_2050 2026-04-07</t>
  </si>
  <si>
    <t>t/t steel</t>
  </si>
  <si>
    <t>steel production, blast furnace-basic oxygen furnace, with carbon capture and storage, low-alloyed | steel, low-alloyed | EUR | kilogram | db=ei_cutoff_3.11_remind_SSP2-PkBudg1000_2050 2026-01-29</t>
  </si>
  <si>
    <t>steel production, blast furnace-basic oxygen furnace, with carbon capture and storage, low-alloyed</t>
  </si>
  <si>
    <t xml:space="preserve">Source </t>
  </si>
  <si>
    <t>pig iron production, blast furnace, with carbon capture and storage</t>
  </si>
  <si>
    <t>EEA landfill taxes</t>
  </si>
  <si>
    <t>Proxy: avoided inert/non-combustible landfill-type cost</t>
  </si>
  <si>
    <t>IMARC oxygen Europe price</t>
  </si>
  <si>
    <t>Europe price 0.18 USD/kg converted to EUR with 2025 avg FX</t>
  </si>
  <si>
    <t>World Bank nickel price; Ferronickel Ni content</t>
  </si>
  <si>
    <t>Proxy: nickel value basis, assuming 25% Ni in ferronickel</t>
  </si>
  <si>
    <t>IMARC quicklime price</t>
  </si>
  <si>
    <t>RoW proxy from quoted quicklime market price of 130 USD/t converted to EUR</t>
  </si>
  <si>
    <t>Proxy: avoided disposal cost</t>
  </si>
  <si>
    <t>Compressed air cost guide</t>
  </si>
  <si>
    <t>Midpoint of 3.0–5.4 eurocents per m³</t>
  </si>
  <si>
    <t>CBCIE high-carbon ferromanganese</t>
  </si>
  <si>
    <t>Global proxy from HC ferromanganese market price</t>
  </si>
  <si>
    <t>IndexBox world dolomite price</t>
  </si>
  <si>
    <t>Proxy: no transparent RER quotation found; world import price used</t>
  </si>
  <si>
    <t>JRC wastewater cost context</t>
  </si>
  <si>
    <t>Proxy: typical total wastewater treatment cost &gt;0.5 €/m³</t>
  </si>
  <si>
    <t>Eurostat / TE non-household gas; 10.55 kWh/Nm³ conversion</t>
  </si>
  <si>
    <t>14.72 €/GJ converted to €/m³ using 10.55 kWh/Nm³</t>
  </si>
  <si>
    <t>Eurostat / TE non-household electricity</t>
  </si>
  <si>
    <t>Same EUR factor</t>
  </si>
  <si>
    <t>World Bank iron ore</t>
  </si>
  <si>
    <t>2025 annual average iron ore price converted to EUR/kg</t>
  </si>
  <si>
    <t>IndexBox molybdenum ore price</t>
  </si>
  <si>
    <t>Global ore proxy from ore export price converted to EUR</t>
  </si>
  <si>
    <t>Proxy: avoided inert-waste disposal cost</t>
  </si>
  <si>
    <t>pig iron production, blast furnace, with carbon capture and storage | pig iron | EUR | kilogram | db=ei_cutoff_3.11_remind_SSP2-PkBudg1000_2050 2026-01-29</t>
  </si>
  <si>
    <t>carbon dioxide, captured at pig iron production plant, using monoethanolamine</t>
  </si>
  <si>
    <t>carbon dioxide, captured</t>
  </si>
  <si>
    <t>carbon dioxide, captured at pig iron production plant, using monoethanolamine | carbon dioxide, captured | EUR | kilogram | db=ei_cutoff_3.11_remind_SSP2-PkBudg1000_2050 2026-01-29</t>
  </si>
  <si>
    <t>carbon dioxide storage from hard coal, post, pipeline 400km, storage 3000m</t>
  </si>
  <si>
    <t>carbon dioxide storage (pipeline + storage)</t>
  </si>
  <si>
    <t>https://www.iea.org/reports/carbon-capture-utilisation-and-storage</t>
  </si>
  <si>
    <t>Cost of CO₂ transport + storage (~100 €/tCO₂)</t>
  </si>
  <si>
    <t>https://www.eea.europa.eu/themes/water/european-waters/water-prices</t>
  </si>
  <si>
    <t>EU industrial water price proxy</t>
  </si>
  <si>
    <t>Eurostat gas price converted to €/m³</t>
  </si>
  <si>
    <t>market for monoethanolamine</t>
  </si>
  <si>
    <t>monoethanolamine</t>
  </si>
  <si>
    <t>monoethanolamine (MEA)</t>
  </si>
  <si>
    <t>https://www.chemanalyst.com/Pricing-data/monoethanolamine-1142</t>
  </si>
  <si>
    <t>Global chemical market price</t>
  </si>
  <si>
    <t>treatment of spent solvent mixture, hazardous waste incineration</t>
  </si>
  <si>
    <t>spent solvent mixture (incineration)</t>
  </si>
  <si>
    <t>Hazardous waste treatment cost proxy</t>
  </si>
  <si>
    <t>sodium hydroxide (50%)</t>
  </si>
  <si>
    <t>https://www.chemanalyst.com/Pricing-data/caustic-soda-97</t>
  </si>
  <si>
    <t>Bulk NaOH market price</t>
  </si>
  <si>
    <t>market for ammonia, anhydrous, liquid</t>
  </si>
  <si>
    <t>ammonia, anhydrous, liquid</t>
  </si>
  <si>
    <t>ammonia, anhydrous</t>
  </si>
  <si>
    <t>Global ammonia price (fertilizer market)</t>
  </si>
  <si>
    <t>market for activated carbon, granular</t>
  </si>
  <si>
    <t>activated carbon, granular</t>
  </si>
  <si>
    <t>https://www.imarcgroup.com/activated-carbon-pricing-report</t>
  </si>
  <si>
    <t>Industrial activated carbon price</t>
  </si>
  <si>
    <t>Monoethanolamine</t>
  </si>
  <si>
    <t>https://publications.jrc.ec.europa.eu/repository/handle/JRC121276</t>
  </si>
  <si>
    <t>Slight uplift over BF-BOF (39 €/t) for capture-plant supervision. Consistent with Pérez-Fortes et al. (2018, IJGGC) framing and IEAGHG (2024) Technical Report 2024-02 'Clean Steel'.</t>
  </si>
  <si>
    <t>Fixed OPEX (maintenance, overheads, CCS operation, solvents, etc.)</t>
  </si>
  <si>
    <t>https://publications.jrc.ec.europa.eu/repository/bitstream/JRC139285/JRC139285_01.pdf</t>
  </si>
  <si>
    <t>Includes amine solvent degradation: ~1.5 kg MEA per t CO₂ captured (Rochelle, 2009, Science; Wang et al., 2011, ChemEngResDes). Solvent reclamation dominates ongoing chemistry expense. Chisalita et al. (2019, J. Cleaner Prod.) confirm structurally similar OPEX uplift and document burden-shifting: GWP reduces 48–76% but acidification, eutrophication, human toxicity INCREASE due to amine volatilisation and energy-penalty fuel.</t>
  </si>
  <si>
    <t>Annualised CAPEX (capture + compression + transport + storage)</t>
  </si>
  <si>
    <t>Sustaining/retrofit CAPEX. Greenfield CCS retrofit CAPEX ~150–250 €/t (IEAGHG 2024). REAL-WORLD CALIBRATION: Al Reyadah (UAE) — only commercial-scale steel CCUS — reportedly $80–120/t CO₂ avoided design basis BUT captured only 26.6% of plant emissions in 2023 (IEEFA 2024). No commercial-scale BF-BOF+CCS in operation anywhere. Pipeline: &lt;1% of global CCS capacity targets steel (Transition Asia 2025).</t>
  </si>
  <si>
    <t>Residual CO₂ cost (post-capture emissions)</t>
  </si>
  <si>
    <t>Assumes 85–90% design-rate capture on BFG. STRUCTURAL CEILING: Sandbag (2024) documents ~50% mill-level reduction limit because coke ovens, sinter plant, lime kilns are typically un-captured (~0.38 t CO₂/t steel residual). RECOMMENDED SENSITIVITY: 50–90% effective capture rate × 70–95% operational availability factor.</t>
  </si>
  <si>
    <t>Material + Energy</t>
  </si>
  <si>
    <t>BURDEN-SHIFTING (Chisalita et al. 2019, J. Cleaner Prod.): GWP reduces 48–76% but acidification, eutrophication, human toxicity, ecotoxicity INCREASE. Calcium looping shows 2.9–48.9% lower non-GWP impacts than amine capture but is at lower TRL.</t>
  </si>
  <si>
    <t>OPERATIONAL CAPTURE GAP: design-spec 85–90% vs Al Reyadah's 26.6% realised capture in 2023 (IEEFA 2024). Apply availability factor 70–95% as sensitivity.</t>
  </si>
  <si>
    <t>STRUCTURAL CEILING: ~50% mill-level reduction because un-captured streams (coke ovens, sinter plant, lime kilns) carry ~0.38 t CO₂/t steel residual (Sandbag 2024). Reaching 90%+ requires substantial mill reconfiguration beyond capture-plant addition.</t>
  </si>
  <si>
    <t>Deployment context: &lt;1% of global CCS pipeline targets steel; 76 H₂- or H₂-ready DRI projects vs 1 BF-BOF CCS project to 2030 (Transition Asia 2025).</t>
  </si>
  <si>
    <t>steel production, blast furnace-basic oxygen furnace, with carbon capture and storage, low-alloyed_biochar eucalyptus  | steel, low-alloyed_biochar eucalyptus  | EUR | kilogram | db=ei_cutoff_3.11_remind_SSP2-PkBudg1000_2050 2026-01-29</t>
  </si>
  <si>
    <t xml:space="preserve">steel production, blast furnace-basic oxygen furnace, with carbon capture and storage, low-alloyed_biochar eucalyptus </t>
  </si>
  <si>
    <t>Litrature</t>
  </si>
  <si>
    <t>literature research</t>
  </si>
  <si>
    <t>pig iron production, blast furnace, with carbon capture and storage_biochar eucalyptus  | pig iron_biochar eucalyptus  | EUR | kilogram | db=ei_cutoff_3.11_remind_SSP2-PkBudg1000_2050 2026-01-29</t>
  </si>
  <si>
    <t xml:space="preserve">pig iron production, blast furnace, with carbon capture and storage_biochar eucalyptus </t>
  </si>
  <si>
    <t>coal</t>
  </si>
  <si>
    <t>Sinter cost proxy (ore + processing)</t>
  </si>
  <si>
    <t>steel production, hydrogen-based direct reduction iron-electric arc furnace, low-alloyed | steel, low-alloyed | EUR | kilogram | db=ei_cutoff_3.11_remind_SSP2-PkBudg1000_2050 2026-01-29</t>
  </si>
  <si>
    <t>steel production, hydrogen-based direct reduction iron-electric arc furnace, low-alloyed</t>
  </si>
  <si>
    <t>pig iron production, hydrogen-based direct reduction iron</t>
  </si>
  <si>
    <t>pig iron (H₂-DRI)</t>
  </si>
  <si>
    <t>alloys production, for low-alloyed steel</t>
  </si>
  <si>
    <t>alloys, for low-alloyed steel</t>
  </si>
  <si>
    <t>alloys (low-alloy steel)</t>
  </si>
  <si>
    <t>Industrial gas price</t>
  </si>
  <si>
    <t>market for electric arc furnace dust</t>
  </si>
  <si>
    <t>electric arc furnace dust</t>
  </si>
  <si>
    <t>EAF dust</t>
  </si>
  <si>
    <t>Same factor</t>
  </si>
  <si>
    <t>market for refractory, basic, packed</t>
  </si>
  <si>
    <t>refractory, basic, packed</t>
  </si>
  <si>
    <t>Industrial refractory price</t>
  </si>
  <si>
    <t>EU-adjusted coal price</t>
  </si>
  <si>
    <t>Country-adjusted</t>
  </si>
  <si>
    <t>https://www.imarcgroup.com/nitrogen-pricing-report</t>
  </si>
  <si>
    <t>market for anode, for metal electrolysis</t>
  </si>
  <si>
    <t>anode, for metal electrolysis</t>
  </si>
  <si>
    <t>anode (electrolysis)</t>
  </si>
  <si>
    <t>https://www.iea.org/reports/global-hydrogen-review</t>
  </si>
  <si>
    <t>Electrolysis material proxy</t>
  </si>
  <si>
    <t>Literature</t>
  </si>
  <si>
    <t>Alloyed steel production cost proxy</t>
  </si>
  <si>
    <t>H₂-DRI production cost proxy (higher than BF)</t>
  </si>
  <si>
    <t>Hydrocarbons, aromatic</t>
  </si>
  <si>
    <t>pig iron production, hydrogen-based direct reduction iron | pig iron | EUR | kilogram | db=ei_cutoff_3.11_remind_SSP2-PkBudg1000_2050 2026-01-29</t>
  </si>
  <si>
    <t>preheating of iron ore pellets</t>
  </si>
  <si>
    <t>iron ore pellets, hot</t>
  </si>
  <si>
    <t>preheating of hydrogen</t>
  </si>
  <si>
    <t>hydrogen, hot</t>
  </si>
  <si>
    <t>Eurostat industrial gas price</t>
  </si>
  <si>
    <t>Eurostat electricity</t>
  </si>
  <si>
    <t>market for blast furnace</t>
  </si>
  <si>
    <t>blast furnace</t>
  </si>
  <si>
    <t>blast furnace (infrastructure)</t>
  </si>
  <si>
    <t>Capital cost proxy allocated per FU</t>
  </si>
  <si>
    <t>Iron ore + pellet premium proxy</t>
  </si>
  <si>
    <t>Green hydrogen production cost (~4 €/kg)</t>
  </si>
  <si>
    <t>preheating of iron ore pellets | iron ore pellets, hot | EUR | kilogram | db=ei_cutoff_3.11_remind_SSP2-PkBudg1000_2050 2026-01-29</t>
  </si>
  <si>
    <t>market for iron pellet</t>
  </si>
  <si>
    <t>Iron ore benchmark + pellet premium</t>
  </si>
  <si>
    <t>preheating of hydrogen | hydrogen, hot | EUR | kilogram | db=ei_cutoff_3.11_remind_SSP2-PkBudg1000_2050 2026-01-29</t>
  </si>
  <si>
    <t>market for hydrogen, gaseous, low pressure</t>
  </si>
  <si>
    <t>hydrogen, gaseous, low pressure</t>
  </si>
  <si>
    <t>hydrogen, gaseous (low pressure)</t>
  </si>
  <si>
    <t>Green hydrogen production cost</t>
  </si>
  <si>
    <t>alloys production, for low-alloyed steel | alloys, for low-alloyed steel | GLO | kilogram | db=ei_cutoff_3.11_remind_SSP2-PkBudg1000_2050 2026-01-29</t>
  </si>
  <si>
    <t>Proxy: Ni price basis (~25% Ni content in FeNi)</t>
  </si>
  <si>
    <t>ferromanganese (74.5% Mn)</t>
  </si>
  <si>
    <t>Global Mn alloy market price</t>
  </si>
  <si>
    <t>JRC observation that EAF/lower-integrated routes have slightly higher labour intensity than BF-BOF. Vogl, Åhman &amp; Nilsson (2018, J. Cleaner Prod.) report total H₂-DRI cost of 361–640 €/t depending on electricity price — labour line item is a small fraction and structurally consistent.</t>
  </si>
  <si>
    <t>Mayer et al. (2019) reported 2018 H₂-DRI OPEX ~624 €/t vs BF-BOF 415 €/t — a ~50% gap. Gap has narrowed with electrolyser cost reductions but the 4 €/kg green H₂ price (separate line in LCI) remains the dominant uncertainty: Hydrogen Council (2021) parametric range 1–13 kg CO₂-eq/kg H₂. Bhaskar, Assadi &amp; Nikpey Somehsaraei (2020, Energies) find electrolyser efficiency dominates total energy use; grid emission factor dominates total emissions.</t>
  </si>
  <si>
    <t>Annualised CAPEX (DRI shaft + EAF + electrolyser)</t>
  </si>
  <si>
    <t>Sustaining-CAPEX. Greenfield H₂-DRI plant CAPEX from public disclosures of HYBRIT, Stegra (formerly H2 Green Steel), SALCOS, tkH2Steel: ~600–1100 €/t crude steel, with electrolyser as the largest single line. See Holtemöller et al. (2024, DIW DP 2082) for updated breakdown. EU Innovation Fund support reduces effective net CAPEX for first-mover plants.</t>
  </si>
  <si>
    <t>Residual emissions only — EAF graphite electrodes (~1–2 kg/t steel), lime calcination, alloying additions. Pimm, Cockerill &amp; Gale (2021, J. Cleaner Prod.) confirm marginal abatement cost falls below carbon-price forecasts within 5–10 years. Under EU ETS phase-out + CBAM (Devlin et al. 2025, Nat. Commun.) this route receives implicit subsidisation 2026–2033 through benchmark revisions.</t>
  </si>
  <si>
    <t>Hydrogen carbon intensity is the DOMINANT uncertainty: 0.5–13 kg CO₂-eq/kg H₂ across green/blue/grey (Hydrogen Council 2021). Verify the premise-transformed `market for hydrogen, gaseous, low pressure | RER` activity directly.</t>
  </si>
  <si>
    <t>Crossover finding (Harpprecht et al. 2022, J. Cleaner Prod.): under PRESENT German grid, H₂-DRI emissions EXCEED BF-BOF. Crossover years 2027–2029 depending on grid trajectory. Under PkBudg1000 2050 background, all crossovers have occurred.</t>
  </si>
  <si>
    <t>EU policy tailwind: Devlin et al. (2025, Nat. Commun.) show CBAM + ETS phase-out implicitly subsidises H₂-DRI 2026–2033 through benchmark revisions for hot metal, sinter, hydrogen.</t>
  </si>
  <si>
    <t>H2</t>
  </si>
  <si>
    <t>EAF</t>
  </si>
  <si>
    <t>H2 + EAF</t>
  </si>
  <si>
    <t>steel production, hydrogen-based direct reduction iron-electric arc furnace, low-alloyed_biochar eucalyptus  | steel, low-alloyed_biochar eucalyptus  | EUR | kilogram | db=ei_cutoff_3.11_remind_SSP2-PkBudg1000_2050 2026-01-29</t>
  </si>
  <si>
    <t xml:space="preserve">steel production, hydrogen-based direct reduction iron-electric arc furnace, low-alloyed_biochar eucalyptus </t>
  </si>
  <si>
    <t>steel production, natural gas-based direct reduction iron-electric arc furnace, low-alloyed | steel, low-alloyed | EUR | kilogram | db=ei_cutoff_3.11_remind_SSP2-PkBudg1000_2050 2026-01-29</t>
  </si>
  <si>
    <t>steel production, natural gas-based direct reduction iron-electric arc furnace, low-alloyed</t>
  </si>
  <si>
    <t>pig iron production, with natural gas-based direct reduction</t>
  </si>
  <si>
    <t>iron</t>
  </si>
  <si>
    <t>iron (NG-DRI)</t>
  </si>
  <si>
    <t>NG-DRI production cost proxy</t>
  </si>
  <si>
    <t>Alloyed steel production proxy</t>
  </si>
  <si>
    <t>pig iron production, with natural gas-based direct reduction | iron | GLO | kilogram | db=ei_cutoff_3.11_remind_SSP2-PkBudg1000_2050 2026-01-29</t>
  </si>
  <si>
    <t>Global average gas price (lower than EU)</t>
  </si>
  <si>
    <t>https://www.iea.org/reports/electricity-market-report</t>
  </si>
  <si>
    <t>Global industrial electricity average</t>
  </si>
  <si>
    <t>Allocated CAPEX proxy</t>
  </si>
  <si>
    <t>Assumed Unit</t>
  </si>
  <si>
    <t>Labour and plant operations</t>
  </si>
  <si>
    <t>Same EAF basis as DRI-H2. Hasanbeigi, Arens &amp; Price (2014, RSER) identify NG-DRI as the lowest-emission &amp; mature alternative to BF-BOF. Suer et al. (2022, RWTH Aachen ISO 14067 study) report HRC carbon footprint 1.36 kg CO₂-eq/kg for NG-DR-EAF route — relevant cost-emission cross-check.</t>
  </si>
  <si>
    <t>Fixed OPEX (maintenance, overheads, services, spares)</t>
  </si>
  <si>
    <t>Closer to BF-BOF than to H₂-DRI because no electrolyser, simpler shaft chemistry. Bhaskar et al. (2022, J. Cleaner Prod.) Norway TEA reports total NG-DRI OPEX competitive with BF-BOF at moderate gas prices. KEY SENSITIVITY: post-2021 EU gas price shock — line item should be refreshed against Eurostat NRG_PC_203_H.</t>
  </si>
  <si>
    <t>Annualised CAPEX (DRI shaft + EAF)</t>
  </si>
  <si>
    <t>Sustaining-CAPEX. Greenfield NG-DRI ~400–600 €/t (Bhaskar et al. 2022, Devlin et al. 2023, Nat. Commun.). Brownfield conversion of existing EAF mill substantially lower. NG-DRI shafts (Midrex, Energiron) are H₂-ready by design — provides a transition pathway to H₂-DRI as green H₂ supply scales.</t>
  </si>
  <si>
    <t>CO₂ cost (EU ETS context)</t>
  </si>
  <si>
    <t>~50% of BF-BOF emissions. CRITICAL UPSTREAM METHANE SENSITIVITY: CATF (2024) shows NG supply-chain CH₄ leakage of 0.5–3% can shift total emissions by 13–116%. Howarth &amp; Jacobson (2021, Energy Sci. Eng.) argue blue-H₂-equivalent fugitive methane can offset CCS gains. RECOMMENDED SENSITIVITY: vary upstream methane factor 0.5%, 1.5%, 3% of throughput AND vary ETS price 50–150 €/t.</t>
  </si>
  <si>
    <t>UPSTREAM METHANE is the dominant non-cost uncertainty: 0.5–3% leakage shifts emissions 13–116% (CATF 2024). Becomes more sensitive in proportional terms when CCS is added, because direct emissions are abated.</t>
  </si>
  <si>
    <t>TRANSITION ROLE: NG-DRI shafts (Midrex, Energiron) are H₂-ready by design — provides a brownfield pathway to H₂-DRI as green H₂ scales. Cost-effective near-term, but IEAGHG (2024) caution that breakeven C-prices favour H-DRI over NG-DRI+CCS in deep-decarbonisation pathways.</t>
  </si>
  <si>
    <t>DR-grade pellet bottleneck (NOT in cost factors): only ~4% of global iron ore is DR-grade (&gt;67% Fe). Midrex (2024) projects shortfall by early 2030s if announced DRI projects all proceed. Pellet premium of 0.16 €/kg in LCI may be conservative.</t>
  </si>
  <si>
    <t>biochar_eucalyptus packaging OBU - DE |  | DE | kilogram | db=ei_cutoff_3.11_remind_SSP2-PkBudg1000_2050 2026-04-07_OWN</t>
  </si>
  <si>
    <t>biochar_eucalyptus production, pyrolysis, OBU - DE</t>
  </si>
  <si>
    <t>Big bag 1t, polypropylene, production OBU - RER</t>
  </si>
  <si>
    <t>biochar_eucalyptus production, pyrolysis, OBU - DE |  | DE | kilogram | db=ei_cutoff_3.11_remind_SSP2-PkBudg1000_2050 2026-04-07_OWN</t>
  </si>
  <si>
    <t>market for heat, district or industrial, other than natural gas</t>
  </si>
  <si>
    <t>market of eucalyptus OBU - DE</t>
  </si>
  <si>
    <t>market group for electricity, low voltage</t>
  </si>
  <si>
    <t>electricity, low voltage</t>
  </si>
  <si>
    <t>market for wood ash mixture, pure</t>
  </si>
  <si>
    <t>wood ash mixture, pure</t>
  </si>
  <si>
    <t>market for liquefied petroleum gas</t>
  </si>
  <si>
    <t>liquefied petroleum gas</t>
  </si>
  <si>
    <t>PX1500 production OBU - DE</t>
  </si>
  <si>
    <t>Carbon monoxide, non-fossil</t>
  </si>
  <si>
    <t>('soil',)</t>
  </si>
  <si>
    <t>Copper</t>
  </si>
  <si>
    <t>('natural resource', 'in ground')</t>
  </si>
  <si>
    <t>Nickel</t>
  </si>
  <si>
    <t>Lead</t>
  </si>
  <si>
    <t>Molybdenum</t>
  </si>
  <si>
    <t>Cadmium</t>
  </si>
  <si>
    <t>Mercury</t>
  </si>
  <si>
    <t>Tin</t>
  </si>
  <si>
    <t>market of eucalyptus OBU - DE |  | DE | kg | db=ei_cutoff_3.11_remind_SSP2-PkBudg1000_2050 2026-04-07_OWN</t>
  </si>
  <si>
    <t>eucalyptus shredding OBU - DE</t>
  </si>
  <si>
    <t>market for transport, freight, lorry, 16-32 metric ton, diesel, EURO 5</t>
  </si>
  <si>
    <t>transport, freight, lorry, 16-32 metric ton, diesel, EURO 5</t>
  </si>
  <si>
    <t>eucalyptus shredding OBU - DE |  | DE | kilogram | db=ei_cutoff_3.11_remind_SSP2-PkBudg1000_2050 2026-04-07_OWN</t>
  </si>
  <si>
    <t>Eucalyptus production DE OWN</t>
  </si>
  <si>
    <t>eucalyptus wood</t>
  </si>
  <si>
    <t>chipper production, stationary, electric</t>
  </si>
  <si>
    <t>chipper, stationary, electric</t>
  </si>
  <si>
    <t>Eucalyptus production DE OWN | eucalyptus wood | DE | kilogram | db=ei_cutoff_3.11_remind_SSP2-PkBudg1000_2050 2026-04-07_OWN</t>
  </si>
  <si>
    <t>market for single superphosphate</t>
  </si>
  <si>
    <t>single superphosphate</t>
  </si>
  <si>
    <t>market for potassium chloride sludge</t>
  </si>
  <si>
    <t>potassium chloride sludge</t>
  </si>
  <si>
    <t>market for diesel, low-sulfur</t>
  </si>
  <si>
    <t>diesel, low-sulfur</t>
  </si>
  <si>
    <t>market for limestone, crushed, for mill</t>
  </si>
  <si>
    <t>limestone, crushed, for mill</t>
  </si>
  <si>
    <t>market for ammonium sulfate</t>
  </si>
  <si>
    <t>ammonium sulfate</t>
  </si>
  <si>
    <t>market for glyphosate</t>
  </si>
  <si>
    <t>glyphosate</t>
  </si>
  <si>
    <t>market for agricultural machinery, unspecified</t>
  </si>
  <si>
    <t>agricultural machinery, unspecified</t>
  </si>
  <si>
    <t>market for eucalyptus seedling, for planting</t>
  </si>
  <si>
    <t>eucalyptus seedling, for planting</t>
  </si>
  <si>
    <t>('air', 'lower stratosphere + upper troposphere')</t>
  </si>
  <si>
    <t>Big bag 1t, polypropylene, production OBU - RER |  | RER | kilogram | db=ei_cutoff_3.11_remind_SSP2-PkBudg1000_2050 2026-04-07_OWN</t>
  </si>
  <si>
    <t>extrusion, plastic film</t>
  </si>
  <si>
    <t>market for polypropylene, granulate</t>
  </si>
  <si>
    <t>polypropylene, granulate</t>
  </si>
  <si>
    <t>market for transport, freight, lorry, 3.5-7.5 metric ton, diesel, EURO 6</t>
  </si>
  <si>
    <t>transport, freight, lorry, 3.5-7.5 metric ton, diesel, EURO 6</t>
  </si>
  <si>
    <t>PX1500 production OBU - DE |  | DE | unit | db=ei_cutoff_3.11_remind_SSP2-PkBudg1000_2050 2026-04-07_OWN</t>
  </si>
  <si>
    <t>treatment of waste concrete, inert material landfill</t>
  </si>
  <si>
    <t>waste concrete</t>
  </si>
  <si>
    <t>market for steel, low-alloyed, hot rolled</t>
  </si>
  <si>
    <t>steel, low-alloyed, hot rolled</t>
  </si>
  <si>
    <t>market for transport, freight, lorry, &gt;32 metric ton, diesel, EURO 6</t>
  </si>
  <si>
    <t>transport, freight, lorry, &gt;32 metric ton, diesel, EURO 6</t>
  </si>
  <si>
    <t>treatment of inert waste, inert material landfill</t>
  </si>
  <si>
    <t>market for steel, chromium steel 18/8, hot rolled</t>
  </si>
  <si>
    <t>steel, chromium steel 18/8, hot rolled</t>
  </si>
  <si>
    <t>market for heat, central or small-scale, other than natural gas</t>
  </si>
  <si>
    <t>heat, central or small-scale, other than natural gas</t>
  </si>
  <si>
    <t>market for polyethylene, high density, granulate</t>
  </si>
  <si>
    <t>polyethylene, high density, granulate</t>
  </si>
  <si>
    <t>market for sheet rolling, steel</t>
  </si>
  <si>
    <t>sheet rolling, steel</t>
  </si>
  <si>
    <t>stone wool production, packed</t>
  </si>
  <si>
    <t>stone wool, packed</t>
  </si>
  <si>
    <t>treatment of waste mineral wool, inert material landfill</t>
  </si>
  <si>
    <t>waste mineral wool, for final disposal</t>
  </si>
  <si>
    <t>market for cast iron</t>
  </si>
  <si>
    <t>cast iron</t>
  </si>
  <si>
    <t>iron scrap, unsorted, Recycled Content cut-off</t>
  </si>
  <si>
    <t>iron scrap, unsorted</t>
  </si>
  <si>
    <t>market for iron-nickel-chromium alloy</t>
  </si>
  <si>
    <t>iron-nickel-chromium alloy</t>
  </si>
  <si>
    <t>market for polystyrene foam slab</t>
  </si>
  <si>
    <t>polystyrene foam slab</t>
  </si>
  <si>
    <t>treatment of waste polystyrene isolation, flame-retardant, collection for final disposal</t>
  </si>
  <si>
    <t>waste polystyrene isolation, flame-retardant</t>
  </si>
  <si>
    <t>market for aluminium, wrought alloy</t>
  </si>
  <si>
    <t>aluminium, wrought alloy</t>
  </si>
  <si>
    <t>market for aluminium scrap, new</t>
  </si>
  <si>
    <t>aluminium scrap, new</t>
  </si>
  <si>
    <t>market for drawing of pipe, steel</t>
  </si>
  <si>
    <t>drawing of pipe, steel</t>
  </si>
  <si>
    <t>market for unreinforced concrete, 15MPa</t>
  </si>
  <si>
    <t>unreinforced concrete, 15MPa</t>
  </si>
  <si>
    <t>market for copper, cathode</t>
  </si>
  <si>
    <t>copper, cathode</t>
  </si>
  <si>
    <t>market for copper scrap, sorted, pressed</t>
  </si>
  <si>
    <t>copper scrap, sorted, pressed</t>
  </si>
  <si>
    <t>market group for waste polyethylene</t>
  </si>
  <si>
    <t>waste polyethylene</t>
  </si>
  <si>
    <t>market for electronics, for control units</t>
  </si>
  <si>
    <t>electronics, for control units</t>
  </si>
  <si>
    <t>market for electronics scrap from control units</t>
  </si>
  <si>
    <t>electronics scrap from control units</t>
  </si>
  <si>
    <t>market for alkyd paint, white, without solvent, in 60% solution state</t>
  </si>
  <si>
    <t>alkyd paint, white, without solvent, in 60% solution state</t>
  </si>
  <si>
    <t>Occupation, industrial area</t>
  </si>
  <si>
    <t>('natural resource', 'land')</t>
  </si>
  <si>
    <t>square meter-year</t>
  </si>
  <si>
    <t>Transformation, from unspecified</t>
  </si>
  <si>
    <t>square meter</t>
  </si>
  <si>
    <t>Transformation, to industrial area</t>
  </si>
  <si>
    <t>biochar_poplar packaging OBU - DE |  | DE | kilogram | db=ei_cutoff_3.11_remind_SSP2-PkBudg1000_2050 2026-04-07_OWN</t>
  </si>
  <si>
    <t>biochar_poplar packaging OBU - DE</t>
  </si>
  <si>
    <t>biochar_poplar production, pyrolysis, OBU - DE</t>
  </si>
  <si>
    <t>biochar_poplar production, pyrolysis, OBU - DE |  | DE | kilogram | db=ei_cutoff_3.11_remind_SSP2-PkBudg1000_2050 2026-04-07_OWN</t>
  </si>
  <si>
    <t>market of poplar OBU - DE</t>
  </si>
  <si>
    <t>market of poplar OBU - DE |  | DE | kg | db=ei_cutoff_3.11_remind_SSP2-PkBudg1000_2050 2026-04-07_OWN</t>
  </si>
  <si>
    <t>poplar shredding OBU - DE</t>
  </si>
  <si>
    <t>poplar shredding OBU - DE |  | DE | kilogram | db=ei_cutoff_3.11_remind_SSP2-PkBudg1000_2050 2026-04-07_OWN</t>
  </si>
  <si>
    <t>Poplar production DE OWN</t>
  </si>
  <si>
    <t>poplar wood</t>
  </si>
  <si>
    <t>Poplar production DE OWN | poplar wood | DE | kilogram | db=ei_cutoff_3.11_remind_SSP2-PkBudg1000_2050 2026-04-07_OWN</t>
  </si>
  <si>
    <t>market for tree seedling, for planting</t>
  </si>
  <si>
    <t>tree seedling, for planting</t>
  </si>
  <si>
    <t>market for pesticide, unspecified</t>
  </si>
  <si>
    <t>pesticide, unspecified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</si>
</sst>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#########"/>
    <numFmt numFmtId="165" formatCode="0.000000000000000"/>
  </numFmts>
  <fonts count="16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</font>
    <font>
      <sz val="10"/>
      <name val="Calibri"/>
    </font>
    <font>
      <sz val="11"/>
      <color theme="1"/>
      <name val="Calibri"/>
      <family val="2"/>
    </font>
    <font>
      <b/>
      <sz val="11"/>
      <color rgb="FF1F4E79"/>
      <name val="Calibri"/>
      <family val="2"/>
    </font>
    <font>
      <sz val="10"/>
      <name val="Calibri"/>
      <family val="2"/>
    </font>
    <font>
      <b/>
      <sz val="11"/>
      <color theme="0" tint="-0.34998626667073579"/>
      <name val="Calibri"/>
      <family val="2"/>
    </font>
    <font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</font>
    <font>
      <b/>
      <sz val="11"/>
      <color theme="0" tint="-0.34998626667073579"/>
      <name val="Calibri"/>
      <family val="2"/>
      <scheme val="minor"/>
    </font>
    <font>
      <sz val="11"/>
      <color rgb="FF000000"/>
      <name val="Arial"/>
      <family val="2"/>
    </font>
    <font>
      <i/>
      <sz val="11"/>
      <color theme="1"/>
      <name val="Aptos"/>
      <family val="2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1" applyAlignment="1">
      <alignment vertical="center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2" fillId="0" borderId="0" xfId="0" applyFont="1"/>
    <xf numFmtId="0" fontId="10" fillId="0" borderId="0" xfId="0" applyFont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/>
    </xf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vertical="center" wrapText="1"/>
    </xf>
    <xf numFmtId="0" fontId="3" fillId="0" borderId="0" xfId="1"/>
    <xf numFmtId="165" fontId="0" fillId="0" borderId="0" xfId="0" applyNumberFormat="1"/>
    <xf numFmtId="3" fontId="0" fillId="0" borderId="0" xfId="0" applyNumberFormat="1" applyAlignment="1">
      <alignment vertical="center" wrapText="1"/>
    </xf>
    <xf numFmtId="0" fontId="13" fillId="0" borderId="0" xfId="0" applyFont="1"/>
    <xf numFmtId="0" fontId="0" fillId="0" borderId="5" xfId="0" applyBorder="1"/>
    <xf numFmtId="0" fontId="0" fillId="0" borderId="7" xfId="0" applyBorder="1"/>
    <xf numFmtId="0" fontId="0" fillId="0" borderId="9" xfId="0" applyBorder="1"/>
    <xf numFmtId="2" fontId="0" fillId="0" borderId="4" xfId="0" quotePrefix="1" applyNumberFormat="1" applyBorder="1" applyAlignment="1">
      <alignment horizontal="center" vertical="center"/>
    </xf>
    <xf numFmtId="2" fontId="0" fillId="0" borderId="6" xfId="0" quotePrefix="1" applyNumberFormat="1" applyBorder="1" applyAlignment="1">
      <alignment horizontal="center" vertical="center"/>
    </xf>
    <xf numFmtId="2" fontId="0" fillId="0" borderId="8" xfId="0" quotePrefix="1" applyNumberFormat="1" applyBorder="1" applyAlignment="1">
      <alignment horizontal="center" vertical="center"/>
    </xf>
    <xf numFmtId="0" fontId="0" fillId="0" borderId="4" xfId="0" quotePrefix="1" applyBorder="1" applyAlignment="1">
      <alignment horizontal="center" vertical="center"/>
    </xf>
    <xf numFmtId="0" fontId="0" fillId="0" borderId="6" xfId="0" quotePrefix="1" applyBorder="1" applyAlignment="1">
      <alignment horizontal="center" vertical="center"/>
    </xf>
    <xf numFmtId="0" fontId="0" fillId="0" borderId="8" xfId="0" quotePrefix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1" fillId="2" borderId="0" xfId="0" applyFont="1" applyFill="1" applyAlignment="1">
      <alignment vertical="top" wrapText="1"/>
    </xf>
    <xf numFmtId="0" fontId="10" fillId="0" borderId="0" xfId="0" applyFont="1"/>
    <xf numFmtId="0" fontId="9" fillId="0" borderId="0" xfId="0" applyFont="1" applyAlignment="1">
      <alignment horizontal="left" vertical="center"/>
    </xf>
    <xf numFmtId="0" fontId="6" fillId="2" borderId="0" xfId="0" applyFont="1" applyFill="1" applyAlignment="1">
      <alignment vertical="top" wrapText="1"/>
    </xf>
    <xf numFmtId="0" fontId="0" fillId="0" borderId="0" xfId="0"/>
    <xf numFmtId="0" fontId="7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ea.europa.eu/en/analysis/maps-and-charts/overview-of-landfill-taxes-on" TargetMode="External"/><Relationship Id="rId13" Type="http://schemas.openxmlformats.org/officeDocument/2006/relationships/hyperlink" Target="https://tradingeconomics.com/european-union/gas-prices" TargetMode="External"/><Relationship Id="rId18" Type="http://schemas.openxmlformats.org/officeDocument/2006/relationships/hyperlink" Target="https://tradingeconomics.com/european-union/electricity-prices" TargetMode="External"/><Relationship Id="rId26" Type="http://schemas.openxmlformats.org/officeDocument/2006/relationships/hyperlink" Target="https://www.iea.org/reports/global-hydrogen-review" TargetMode="External"/><Relationship Id="rId3" Type="http://schemas.openxmlformats.org/officeDocument/2006/relationships/hyperlink" Target="https://www.imarcgroup.com/oxygen-pricing-report" TargetMode="External"/><Relationship Id="rId21" Type="http://schemas.openxmlformats.org/officeDocument/2006/relationships/hyperlink" Target="https://www.usgs.gov/centers/nmic/nickel-statistics" TargetMode="External"/><Relationship Id="rId7" Type="http://schemas.openxmlformats.org/officeDocument/2006/relationships/hyperlink" Target="https://tradingeconomics.com/commodity/coal" TargetMode="External"/><Relationship Id="rId12" Type="http://schemas.openxmlformats.org/officeDocument/2006/relationships/hyperlink" Target="https://tradin/" TargetMode="External"/><Relationship Id="rId17" Type="http://schemas.openxmlformats.org/officeDocument/2006/relationships/hyperlink" Target="https://www.worldbank.org/en/research/commodity-markets" TargetMode="External"/><Relationship Id="rId25" Type="http://schemas.openxmlformats.org/officeDocument/2006/relationships/hyperlink" Target="https://www.worldbank.org/en/research/commodity-markets" TargetMode="External"/><Relationship Id="rId2" Type="http://schemas.openxmlformats.org/officeDocument/2006/relationships/hyperlink" Target="https://www.imarcgroup.com/quicklime-pricing-report" TargetMode="External"/><Relationship Id="rId16" Type="http://schemas.openxmlformats.org/officeDocument/2006/relationships/hyperlink" Target="https://www.iea.org/reports/iron-and-steel-technology-roadmap" TargetMode="External"/><Relationship Id="rId20" Type="http://schemas.openxmlformats.org/officeDocument/2006/relationships/hyperlink" Target="https://www.iea.org/reports/global-hydrogen-review" TargetMode="External"/><Relationship Id="rId29" Type="http://schemas.openxmlformats.org/officeDocument/2006/relationships/printerSettings" Target="../printerSettings/printerSettings2.bin"/><Relationship Id="rId1" Type="http://schemas.openxmlformats.org/officeDocument/2006/relationships/hyperlink" Target="https://www.euroslag.com/" TargetMode="External"/><Relationship Id="rId6" Type="http://schemas.openxmlformats.org/officeDocument/2006/relationships/hyperlink" Target="https://www.imarcgroup.com/refractory-pricing-report" TargetMode="External"/><Relationship Id="rId11" Type="http://schemas.openxmlformats.org/officeDocument/2006/relationships/hyperlink" Target="https://www.iea.org/reports/global-hydrogen-review" TargetMode="External"/><Relationship Id="rId24" Type="http://schemas.openxmlformats.org/officeDocument/2006/relationships/hyperlink" Target="https://www.worldsteel.org/" TargetMode="External"/><Relationship Id="rId5" Type="http://schemas.openxmlformats.org/officeDocument/2006/relationships/hyperlink" Target="https://tradingeconomics.com/european-union/electricity-prices" TargetMode="External"/><Relationship Id="rId15" Type="http://schemas.openxmlformats.org/officeDocument/2006/relationships/hyperlink" Target="https://eippcb.jrc.ec.europa.eu/reference/iron-and-steel-production" TargetMode="External"/><Relationship Id="rId23" Type="http://schemas.openxmlformats.org/officeDocument/2006/relationships/hyperlink" Target="https://www.usgs.gov/centers/nmic/molybdenum-statistics" TargetMode="External"/><Relationship Id="rId28" Type="http://schemas.openxmlformats.org/officeDocument/2006/relationships/hyperlink" Target="https://tradingeconomics.com/commodity/coal" TargetMode="External"/><Relationship Id="rId10" Type="http://schemas.openxmlformats.org/officeDocument/2006/relationships/hyperlink" Target="https://www.imarcgroup.com/nitrogen-pricing-report" TargetMode="External"/><Relationship Id="rId19" Type="http://schemas.openxmlformats.org/officeDocument/2006/relationships/hyperlink" Target="https://tradingeconomics.com/european-union/electricity-prices" TargetMode="External"/><Relationship Id="rId4" Type="http://schemas.openxmlformats.org/officeDocument/2006/relationships/hyperlink" Target="https://eippcb.jrc.ec.europa.eu/reference/iron-and-steel-production" TargetMode="External"/><Relationship Id="rId9" Type="http://schemas.openxmlformats.org/officeDocument/2006/relationships/hyperlink" Target="https://tradingeconomics.com/european-union/gas-prices" TargetMode="External"/><Relationship Id="rId14" Type="http://schemas.openxmlformats.org/officeDocument/2006/relationships/hyperlink" Target="https://tradingeconomics.com/european-union/electricity-prices" TargetMode="External"/><Relationship Id="rId22" Type="http://schemas.openxmlformats.org/officeDocument/2006/relationships/hyperlink" Target="https://www.usgs.gov/centers/nmic/manganese-statistics" TargetMode="External"/><Relationship Id="rId27" Type="http://schemas.openxmlformats.org/officeDocument/2006/relationships/hyperlink" Target="https://www.iea.org/reports/iron-and-steel-technology-roadmap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susproc.jrc.ec.europa.eu/product-bureau/sites/default/files/2026-03/TASK%204%20LCC%20Steel_0.pdf" TargetMode="External"/><Relationship Id="rId2" Type="http://schemas.openxmlformats.org/officeDocument/2006/relationships/hyperlink" Target="https://publications.jrc.ec.europa.eu/repository/handle/JRC121276" TargetMode="External"/><Relationship Id="rId1" Type="http://schemas.openxmlformats.org/officeDocument/2006/relationships/hyperlink" Target="https://publications.jrc.ec.europa.eu/repository/handle/JRC121276" TargetMode="External"/><Relationship Id="rId4" Type="http://schemas.openxmlformats.org/officeDocument/2006/relationships/hyperlink" Target="https://susproc.jrc.ec.europa.eu/product-bureau/sites/default/files/2026-03/TASK%204%20LCC%20Steel_0.pdf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tradingeconomics.com/european-union/gas-prices" TargetMode="External"/><Relationship Id="rId13" Type="http://schemas.openxmlformats.org/officeDocument/2006/relationships/hyperlink" Target="https://eippcb.jrc.ec.europa.eu/reference/iron-and-steel-production" TargetMode="External"/><Relationship Id="rId18" Type="http://schemas.openxmlformats.org/officeDocument/2006/relationships/hyperlink" Target="https://www.iea.org/reports/global-hydrogen-review" TargetMode="External"/><Relationship Id="rId3" Type="http://schemas.openxmlformats.org/officeDocument/2006/relationships/hyperlink" Target="https://www.imarcgroup.com/oxygen-pricing-report" TargetMode="External"/><Relationship Id="rId21" Type="http://schemas.openxmlformats.org/officeDocument/2006/relationships/hyperlink" Target="https://www.usgs.gov/centers/nmic/molybdenum-statistics" TargetMode="External"/><Relationship Id="rId7" Type="http://schemas.openxmlformats.org/officeDocument/2006/relationships/hyperlink" Target="https://www.eea.europa.eu/en/analysis/maps-and-charts/overview-of-landfill-taxes-on" TargetMode="External"/><Relationship Id="rId12" Type="http://schemas.openxmlformats.org/officeDocument/2006/relationships/hyperlink" Target="https://tradingeconomics.com/european-union/electricity-prices" TargetMode="External"/><Relationship Id="rId17" Type="http://schemas.openxmlformats.org/officeDocument/2006/relationships/hyperlink" Target="https://tradingeconomics.com/european-union/electricity-prices" TargetMode="External"/><Relationship Id="rId25" Type="http://schemas.openxmlformats.org/officeDocument/2006/relationships/hyperlink" Target="https://www.iea.org/reports/iron-and-steel-technology-roadmap" TargetMode="External"/><Relationship Id="rId2" Type="http://schemas.openxmlformats.org/officeDocument/2006/relationships/hyperlink" Target="https://www.imarcgroup.com/quicklime-pricing-report" TargetMode="External"/><Relationship Id="rId16" Type="http://schemas.openxmlformats.org/officeDocument/2006/relationships/hyperlink" Target="https://tradingeconomics.com/european-union/electricity-prices" TargetMode="External"/><Relationship Id="rId20" Type="http://schemas.openxmlformats.org/officeDocument/2006/relationships/hyperlink" Target="https://www.usgs.gov/centers/nmic/manganese-statistics" TargetMode="External"/><Relationship Id="rId1" Type="http://schemas.openxmlformats.org/officeDocument/2006/relationships/hyperlink" Target="https://www.euroslag.com/" TargetMode="External"/><Relationship Id="rId6" Type="http://schemas.openxmlformats.org/officeDocument/2006/relationships/hyperlink" Target="https://www.imarcgroup.com/refractory-pricing-report" TargetMode="External"/><Relationship Id="rId11" Type="http://schemas.openxmlformats.org/officeDocument/2006/relationships/hyperlink" Target="https://tradingeconomics.com/european-union/gas-prices" TargetMode="External"/><Relationship Id="rId24" Type="http://schemas.openxmlformats.org/officeDocument/2006/relationships/hyperlink" Target="https://www.iea.org/reports/global-hydrogen-review" TargetMode="External"/><Relationship Id="rId5" Type="http://schemas.openxmlformats.org/officeDocument/2006/relationships/hyperlink" Target="https://tradingeconomics.com/european-union/electricity-prices" TargetMode="External"/><Relationship Id="rId15" Type="http://schemas.openxmlformats.org/officeDocument/2006/relationships/hyperlink" Target="https://www.worldbank.org/en/research/commodity-markets" TargetMode="External"/><Relationship Id="rId23" Type="http://schemas.openxmlformats.org/officeDocument/2006/relationships/hyperlink" Target="https://www.worldbank.org/en/research/commodity-markets" TargetMode="External"/><Relationship Id="rId10" Type="http://schemas.openxmlformats.org/officeDocument/2006/relationships/hyperlink" Target="https://www.iea.org/reports/global-hydrogen-review" TargetMode="External"/><Relationship Id="rId19" Type="http://schemas.openxmlformats.org/officeDocument/2006/relationships/hyperlink" Target="https://www.usgs.gov/centers/nmic/nickel-statistics" TargetMode="External"/><Relationship Id="rId4" Type="http://schemas.openxmlformats.org/officeDocument/2006/relationships/hyperlink" Target="https://eippcb.jrc.ec.europa.eu/reference/iron-and-steel-production" TargetMode="External"/><Relationship Id="rId9" Type="http://schemas.openxmlformats.org/officeDocument/2006/relationships/hyperlink" Target="https://www.imarcgroup.com/nitrogen-pricing-report" TargetMode="External"/><Relationship Id="rId14" Type="http://schemas.openxmlformats.org/officeDocument/2006/relationships/hyperlink" Target="https://www.iea.org/reports/iron-and-steel-technology-roadmap" TargetMode="External"/><Relationship Id="rId22" Type="http://schemas.openxmlformats.org/officeDocument/2006/relationships/hyperlink" Target="https://www.worldsteel.org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susproc.jrc.ec.europa.eu/product-bureau/sites/default/files/2026-03/TASK%204%20LCC%20Steel_0.pdf" TargetMode="External"/><Relationship Id="rId2" Type="http://schemas.openxmlformats.org/officeDocument/2006/relationships/hyperlink" Target="https://publications.jrc.ec.europa.eu/repository/handle/JRC121276" TargetMode="External"/><Relationship Id="rId1" Type="http://schemas.openxmlformats.org/officeDocument/2006/relationships/hyperlink" Target="https://publications.jrc.ec.europa.eu/repository/handle/JRC121276" TargetMode="External"/><Relationship Id="rId4" Type="http://schemas.openxmlformats.org/officeDocument/2006/relationships/hyperlink" Target="https://susproc.jrc.ec.europa.eu/product-bureau/sites/default/files/2026-03/TASK%204%20LCC%20Steel_0.pdf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tradingeconomics.com/european-union/gas-prices" TargetMode="External"/><Relationship Id="rId13" Type="http://schemas.openxmlformats.org/officeDocument/2006/relationships/hyperlink" Target="https://www.worldbank.org/en/research/commodity-markets" TargetMode="External"/><Relationship Id="rId18" Type="http://schemas.openxmlformats.org/officeDocument/2006/relationships/hyperlink" Target="https://www.usgs.gov/centers/nmic/nickel-statistics" TargetMode="External"/><Relationship Id="rId3" Type="http://schemas.openxmlformats.org/officeDocument/2006/relationships/hyperlink" Target="https://www.imarcgroup.com/oxygen-pricing-report" TargetMode="External"/><Relationship Id="rId21" Type="http://schemas.openxmlformats.org/officeDocument/2006/relationships/hyperlink" Target="https://www.iea.org/reports/iron-and-steel-technology-roadmap" TargetMode="External"/><Relationship Id="rId7" Type="http://schemas.openxmlformats.org/officeDocument/2006/relationships/hyperlink" Target="https://www.eea.europa.eu/en/analysis/maps-and-charts/overview-of-landfill-taxes-on" TargetMode="External"/><Relationship Id="rId12" Type="http://schemas.openxmlformats.org/officeDocument/2006/relationships/hyperlink" Target="https://tradingeconomics.com/commodity/coal" TargetMode="External"/><Relationship Id="rId17" Type="http://schemas.openxmlformats.org/officeDocument/2006/relationships/hyperlink" Target="https://www.iea.org/reports/iron-and-steel-technology-roadmap" TargetMode="External"/><Relationship Id="rId2" Type="http://schemas.openxmlformats.org/officeDocument/2006/relationships/hyperlink" Target="https://www.imarcgroup.com/quicklime-pricing-report" TargetMode="External"/><Relationship Id="rId16" Type="http://schemas.openxmlformats.org/officeDocument/2006/relationships/hyperlink" Target="https://eippcb.jrc.ec.europa.eu/reference/iron-and-steel-production" TargetMode="External"/><Relationship Id="rId20" Type="http://schemas.openxmlformats.org/officeDocument/2006/relationships/hyperlink" Target="https://www.usgs.gov/centers/nmic/molybdenum-statistics" TargetMode="External"/><Relationship Id="rId1" Type="http://schemas.openxmlformats.org/officeDocument/2006/relationships/hyperlink" Target="https://www.euroslag.com/" TargetMode="External"/><Relationship Id="rId6" Type="http://schemas.openxmlformats.org/officeDocument/2006/relationships/hyperlink" Target="https://www.imarcgroup.com/refractory-pricing-report" TargetMode="External"/><Relationship Id="rId11" Type="http://schemas.openxmlformats.org/officeDocument/2006/relationships/hyperlink" Target="https://www.iea.org/reports/global-hydrogen-review" TargetMode="External"/><Relationship Id="rId5" Type="http://schemas.openxmlformats.org/officeDocument/2006/relationships/hyperlink" Target="https://tradingeconomics.com/european-union/electricity-prices" TargetMode="External"/><Relationship Id="rId15" Type="http://schemas.openxmlformats.org/officeDocument/2006/relationships/hyperlink" Target="https://www.iea.org/reports/electricity-market-report" TargetMode="External"/><Relationship Id="rId23" Type="http://schemas.openxmlformats.org/officeDocument/2006/relationships/hyperlink" Target="https://tradingeconomics.com/commodity/coal" TargetMode="External"/><Relationship Id="rId10" Type="http://schemas.openxmlformats.org/officeDocument/2006/relationships/hyperlink" Target="https://www.imarcgroup.com/nitrogen-pricing-report" TargetMode="External"/><Relationship Id="rId19" Type="http://schemas.openxmlformats.org/officeDocument/2006/relationships/hyperlink" Target="https://www.usgs.gov/centers/nmic/manganese-statistics" TargetMode="External"/><Relationship Id="rId4" Type="http://schemas.openxmlformats.org/officeDocument/2006/relationships/hyperlink" Target="https://eippcb.jrc.ec.europa.eu/reference/iron-and-steel-production" TargetMode="External"/><Relationship Id="rId9" Type="http://schemas.openxmlformats.org/officeDocument/2006/relationships/hyperlink" Target="https://tradingeconomics.com/commodity/coal" TargetMode="External"/><Relationship Id="rId14" Type="http://schemas.openxmlformats.org/officeDocument/2006/relationships/hyperlink" Target="https://www.worldbank.org/en/research/commodity-markets" TargetMode="External"/><Relationship Id="rId22" Type="http://schemas.openxmlformats.org/officeDocument/2006/relationships/hyperlink" Target="https://www.worldsteel.org/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susproc.jrc.ec.europa.eu/product-bureau/sites/default/files/2026-03/TASK%204%20LCC%20Steel_0.pdf" TargetMode="External"/><Relationship Id="rId2" Type="http://schemas.openxmlformats.org/officeDocument/2006/relationships/hyperlink" Target="https://publications.jrc.ec.europa.eu/repository/handle/JRC121276" TargetMode="External"/><Relationship Id="rId1" Type="http://schemas.openxmlformats.org/officeDocument/2006/relationships/hyperlink" Target="https://publications.jrc.ec.europa.eu/repository/handle/JRC121276" TargetMode="External"/><Relationship Id="rId4" Type="http://schemas.openxmlformats.org/officeDocument/2006/relationships/hyperlink" Target="https://susproc.jrc.ec.europa.eu/product-bureau/sites/default/files/2026-03/TASK%204%20LCC%20Steel_0.pdf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tradingeconomics.com/european-union/gas-prices" TargetMode="External"/><Relationship Id="rId13" Type="http://schemas.openxmlformats.org/officeDocument/2006/relationships/hyperlink" Target="https://www.iea.org/reports/electricity-market-report" TargetMode="External"/><Relationship Id="rId18" Type="http://schemas.openxmlformats.org/officeDocument/2006/relationships/hyperlink" Target="https://www.usgs.gov/centers/nmic/molybdenum-statistics" TargetMode="External"/><Relationship Id="rId3" Type="http://schemas.openxmlformats.org/officeDocument/2006/relationships/hyperlink" Target="https://www.imarcgroup.com/oxygen-pricing-report" TargetMode="External"/><Relationship Id="rId7" Type="http://schemas.openxmlformats.org/officeDocument/2006/relationships/hyperlink" Target="https://www.eea.europa.eu/en/analysis/maps-and-charts/overview-of-landfill-taxes-on" TargetMode="External"/><Relationship Id="rId12" Type="http://schemas.openxmlformats.org/officeDocument/2006/relationships/hyperlink" Target="https://www.worldbank.org/en/research/commodity-markets" TargetMode="External"/><Relationship Id="rId17" Type="http://schemas.openxmlformats.org/officeDocument/2006/relationships/hyperlink" Target="https://www.usgs.gov/centers/nmic/manganese-statistics" TargetMode="External"/><Relationship Id="rId2" Type="http://schemas.openxmlformats.org/officeDocument/2006/relationships/hyperlink" Target="https://www.imarcgroup.com/quicklime-pricing-report" TargetMode="External"/><Relationship Id="rId16" Type="http://schemas.openxmlformats.org/officeDocument/2006/relationships/hyperlink" Target="https://www.usgs.gov/centers/nmic/nickel-statistics" TargetMode="External"/><Relationship Id="rId20" Type="http://schemas.openxmlformats.org/officeDocument/2006/relationships/hyperlink" Target="https://www.worldsteel.org/" TargetMode="External"/><Relationship Id="rId1" Type="http://schemas.openxmlformats.org/officeDocument/2006/relationships/hyperlink" Target="https://www.euroslag.com/" TargetMode="External"/><Relationship Id="rId6" Type="http://schemas.openxmlformats.org/officeDocument/2006/relationships/hyperlink" Target="https://www.imarcgroup.com/refractory-pricing-report" TargetMode="External"/><Relationship Id="rId11" Type="http://schemas.openxmlformats.org/officeDocument/2006/relationships/hyperlink" Target="https://www.worldbank.org/en/research/commodity-markets" TargetMode="External"/><Relationship Id="rId5" Type="http://schemas.openxmlformats.org/officeDocument/2006/relationships/hyperlink" Target="https://tradingeconomics.com/european-union/electricity-prices" TargetMode="External"/><Relationship Id="rId15" Type="http://schemas.openxmlformats.org/officeDocument/2006/relationships/hyperlink" Target="https://www.iea.org/reports/iron-and-steel-technology-roadmap" TargetMode="External"/><Relationship Id="rId10" Type="http://schemas.openxmlformats.org/officeDocument/2006/relationships/hyperlink" Target="https://www.iea.org/reports/global-hydrogen-review" TargetMode="External"/><Relationship Id="rId19" Type="http://schemas.openxmlformats.org/officeDocument/2006/relationships/hyperlink" Target="https://www.iea.org/reports/iron-and-steel-technology-roadmap" TargetMode="External"/><Relationship Id="rId4" Type="http://schemas.openxmlformats.org/officeDocument/2006/relationships/hyperlink" Target="https://eippcb.jrc.ec.europa.eu/reference/iron-and-steel-production" TargetMode="External"/><Relationship Id="rId9" Type="http://schemas.openxmlformats.org/officeDocument/2006/relationships/hyperlink" Target="https://www.imarcgroup.com/nitrogen-pricing-report" TargetMode="External"/><Relationship Id="rId14" Type="http://schemas.openxmlformats.org/officeDocument/2006/relationships/hyperlink" Target="https://eippcb.jrc.ec.europa.eu/reference/iron-and-steel-production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s://susproc.jrc.ec.europa.eu/product-bureau/sites/default/files/2026-03/TASK%204%20LCC%20Steel_0.pdf" TargetMode="External"/><Relationship Id="rId2" Type="http://schemas.openxmlformats.org/officeDocument/2006/relationships/hyperlink" Target="https://publications.jrc.ec.europa.eu/repository/handle/JRC121276" TargetMode="External"/><Relationship Id="rId1" Type="http://schemas.openxmlformats.org/officeDocument/2006/relationships/hyperlink" Target="https://publications.jrc.ec.europa.eu/repository/handle/JRC121276" TargetMode="External"/><Relationship Id="rId4" Type="http://schemas.openxmlformats.org/officeDocument/2006/relationships/hyperlink" Target="https://susproc.jrc.ec.europa.eu/product-bureau/sites/default/files/2026-03/TASK%204%20LCC%20Steel_0.pdf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worldbank.org/en/research/commodity-markets" TargetMode="External"/><Relationship Id="rId18" Type="http://schemas.openxmlformats.org/officeDocument/2006/relationships/hyperlink" Target="https://www.usgs.gov/centers/nmic/limestone-statistics" TargetMode="External"/><Relationship Id="rId26" Type="http://schemas.openxmlformats.org/officeDocument/2006/relationships/hyperlink" Target="https://eippcb.jrc.ec.europa.eu/reference/iron-and-steel-production" TargetMode="External"/><Relationship Id="rId39" Type="http://schemas.openxmlformats.org/officeDocument/2006/relationships/hyperlink" Target="https://eippcb.jrc.ec.europa.eu/reference/iron-and-steel-production" TargetMode="External"/><Relationship Id="rId21" Type="http://schemas.openxmlformats.org/officeDocument/2006/relationships/hyperlink" Target="https://www.euroslag.com/" TargetMode="External"/><Relationship Id="rId34" Type="http://schemas.openxmlformats.org/officeDocument/2006/relationships/hyperlink" Target="https://www.worldbank.org/en/research/commodity-markets?utm_source=chatgpt.com" TargetMode="External"/><Relationship Id="rId42" Type="http://schemas.openxmlformats.org/officeDocument/2006/relationships/hyperlink" Target="https://tradingeconomics.com/european-union/gas-prices" TargetMode="External"/><Relationship Id="rId7" Type="http://schemas.openxmlformats.org/officeDocument/2006/relationships/hyperlink" Target="https://wrs-energie.de/en/how-much-does-1m%C2%B3-of-compressed-air-cost" TargetMode="External"/><Relationship Id="rId2" Type="http://schemas.openxmlformats.org/officeDocument/2006/relationships/hyperlink" Target="https://www.euroslag.com/" TargetMode="External"/><Relationship Id="rId16" Type="http://schemas.openxmlformats.org/officeDocument/2006/relationships/hyperlink" Target="https://www.worldbank.org/en/research/commodity-markets" TargetMode="External"/><Relationship Id="rId20" Type="http://schemas.openxmlformats.org/officeDocument/2006/relationships/hyperlink" Target="https://www.imarcgroup.com/hydrated-lime-pricing-report" TargetMode="External"/><Relationship Id="rId29" Type="http://schemas.openxmlformats.org/officeDocument/2006/relationships/hyperlink" Target="https://tradingeconomics.com/european-union/gas-prices" TargetMode="External"/><Relationship Id="rId41" Type="http://schemas.openxmlformats.org/officeDocument/2006/relationships/hyperlink" Target="https://publications.jrc.ec.europa.eu/repository/handle/JRC109870?utm_source=chatgpt.com" TargetMode="External"/><Relationship Id="rId1" Type="http://schemas.openxmlformats.org/officeDocument/2006/relationships/hyperlink" Target="https://www.worldsteel.org/" TargetMode="External"/><Relationship Id="rId6" Type="http://schemas.openxmlformats.org/officeDocument/2006/relationships/hyperlink" Target="https://eippcb.jrc.ec.europa.eu/reference/iron-and-steel-production" TargetMode="External"/><Relationship Id="rId11" Type="http://schemas.openxmlformats.org/officeDocument/2006/relationships/hyperlink" Target="https://tradingeconomics.com/european-union/gas-prices" TargetMode="External"/><Relationship Id="rId24" Type="http://schemas.openxmlformats.org/officeDocument/2006/relationships/hyperlink" Target="https://eippcb.jrc.ec.europa.eu/reference/iron-and-steel-production" TargetMode="External"/><Relationship Id="rId32" Type="http://schemas.openxmlformats.org/officeDocument/2006/relationships/hyperlink" Target="https://www.iea.org/reports/iron-and-steel-technology-roadmap" TargetMode="External"/><Relationship Id="rId37" Type="http://schemas.openxmlformats.org/officeDocument/2006/relationships/hyperlink" Target="https://www.worldbank.org/en/research/commodity-markets?utm_source=chatgpt.com" TargetMode="External"/><Relationship Id="rId40" Type="http://schemas.openxmlformats.org/officeDocument/2006/relationships/hyperlink" Target="https://www.eea.europa.eu/en/analysis/maps-and-charts/overview-of-landfill-taxes-on?utm_source=chatgpt.com" TargetMode="External"/><Relationship Id="rId5" Type="http://schemas.openxmlformats.org/officeDocument/2006/relationships/hyperlink" Target="https://www.imarcgroup.com/quicklime-pricing-report" TargetMode="External"/><Relationship Id="rId15" Type="http://schemas.openxmlformats.org/officeDocument/2006/relationships/hyperlink" Target="https://www.eea.europa.eu/en/analysis/maps-and-charts/overview-of-landfill-taxes-on" TargetMode="External"/><Relationship Id="rId23" Type="http://schemas.openxmlformats.org/officeDocument/2006/relationships/hyperlink" Target="https://eippcb.jrc.ec.europa.eu/reference/iron-and-steel-production" TargetMode="External"/><Relationship Id="rId28" Type="http://schemas.openxmlformats.org/officeDocument/2006/relationships/hyperlink" Target="https://wrs-energie.de/en/how-much-does-1m%C2%B3-of-compressed-air-cost" TargetMode="External"/><Relationship Id="rId36" Type="http://schemas.openxmlformats.org/officeDocument/2006/relationships/hyperlink" Target="https://tradingeconomics.com/commodity/coal" TargetMode="External"/><Relationship Id="rId10" Type="http://schemas.openxmlformats.org/officeDocument/2006/relationships/hyperlink" Target="https://publications.jrc.ec.europa.eu/repository/handle/JRC109870" TargetMode="External"/><Relationship Id="rId19" Type="http://schemas.openxmlformats.org/officeDocument/2006/relationships/hyperlink" Target="https://tradingeconomics.com/european-union/electricity-prices" TargetMode="External"/><Relationship Id="rId31" Type="http://schemas.openxmlformats.org/officeDocument/2006/relationships/hyperlink" Target="https://www.worldbank.org/en/research/commodity-markets?utm_source=chatgpt.com" TargetMode="External"/><Relationship Id="rId4" Type="http://schemas.openxmlformats.org/officeDocument/2006/relationships/hyperlink" Target="https://www.usgs.gov/centers/nmic/nickel-statistics" TargetMode="External"/><Relationship Id="rId9" Type="http://schemas.openxmlformats.org/officeDocument/2006/relationships/hyperlink" Target="https://www.usgs.gov/centers/nmic/dolomite-statistics" TargetMode="External"/><Relationship Id="rId14" Type="http://schemas.openxmlformats.org/officeDocument/2006/relationships/hyperlink" Target="https://www.usgs.gov/centers/nmic/molybdenum-statistics" TargetMode="External"/><Relationship Id="rId22" Type="http://schemas.openxmlformats.org/officeDocument/2006/relationships/hyperlink" Target="https://www.imarcgroup.com/quicklime-pricing-report" TargetMode="External"/><Relationship Id="rId27" Type="http://schemas.openxmlformats.org/officeDocument/2006/relationships/hyperlink" Target="https://www.euroslag.com/" TargetMode="External"/><Relationship Id="rId30" Type="http://schemas.openxmlformats.org/officeDocument/2006/relationships/hyperlink" Target="https://www.eea.europa.eu/en/analysis/maps-and-charts/overview-of-landfill-taxes-on" TargetMode="External"/><Relationship Id="rId35" Type="http://schemas.openxmlformats.org/officeDocument/2006/relationships/hyperlink" Target="https://www.euroslag.com/" TargetMode="External"/><Relationship Id="rId43" Type="http://schemas.openxmlformats.org/officeDocument/2006/relationships/hyperlink" Target="https://www.imarcgroup.com/refractory-pricing-report" TargetMode="External"/><Relationship Id="rId8" Type="http://schemas.openxmlformats.org/officeDocument/2006/relationships/hyperlink" Target="https://www.usgs.gov/centers/nmic/manganese-statistics" TargetMode="External"/><Relationship Id="rId3" Type="http://schemas.openxmlformats.org/officeDocument/2006/relationships/hyperlink" Target="https://www.imarcgroup.com/oxygen-pricing-report" TargetMode="External"/><Relationship Id="rId12" Type="http://schemas.openxmlformats.org/officeDocument/2006/relationships/hyperlink" Target="https://tradingeconomics.com/european-union/electricity-prices" TargetMode="External"/><Relationship Id="rId17" Type="http://schemas.openxmlformats.org/officeDocument/2006/relationships/hyperlink" Target="https://www.worldbank.org/en/research/commodity-markets" TargetMode="External"/><Relationship Id="rId25" Type="http://schemas.openxmlformats.org/officeDocument/2006/relationships/hyperlink" Target="https://www.euroslag.com/" TargetMode="External"/><Relationship Id="rId33" Type="http://schemas.openxmlformats.org/officeDocument/2006/relationships/hyperlink" Target="https://eippcb.jrc.ec.europa.eu/reference/iron-and-steel-production" TargetMode="External"/><Relationship Id="rId38" Type="http://schemas.openxmlformats.org/officeDocument/2006/relationships/hyperlink" Target="https://eippcb.jrc.ec.europa.eu/reference/iron-and-steel-production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usproc.jrc.ec.europa.eu/product-bureau/sites/default/files/2026-03/TASK%204%20LCC%20Steel_0.pdf" TargetMode="External"/><Relationship Id="rId2" Type="http://schemas.openxmlformats.org/officeDocument/2006/relationships/hyperlink" Target="https://susproc.jrc.ec.europa.eu/product-bureau/sites/default/files/2026-03/TASK%204%20LCC%20Steel_0.pdf" TargetMode="External"/><Relationship Id="rId1" Type="http://schemas.openxmlformats.org/officeDocument/2006/relationships/hyperlink" Target="https://publications.jrc.ec.europa.eu/repository/bitstream/JRC121276/production_costs_from_the_iron_and_steel_industry_-_final_online.pdf" TargetMode="External"/><Relationship Id="rId4" Type="http://schemas.openxmlformats.org/officeDocument/2006/relationships/hyperlink" Target="https://publications.jrc.ec.europa.eu/repository/bitstream/JRC121276/production_costs_from_the_iron_and_steel_industry_-_final_online.pdf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worldbank.org/en/research/commodity-markets" TargetMode="External"/><Relationship Id="rId18" Type="http://schemas.openxmlformats.org/officeDocument/2006/relationships/hyperlink" Target="https://www.usgs.gov/centers/nmic/limestone-statistics" TargetMode="External"/><Relationship Id="rId26" Type="http://schemas.openxmlformats.org/officeDocument/2006/relationships/hyperlink" Target="https://eippcb.jrc.ec.europa.eu/reference/iron-and-steel-production" TargetMode="External"/><Relationship Id="rId39" Type="http://schemas.openxmlformats.org/officeDocument/2006/relationships/hyperlink" Target="https://www.eea.europa.eu/en/analysis/maps-and-charts/overview-of-landfill-taxes-on?utm_source=chatgpt.com" TargetMode="External"/><Relationship Id="rId21" Type="http://schemas.openxmlformats.org/officeDocument/2006/relationships/hyperlink" Target="https://www.euroslag.com/" TargetMode="External"/><Relationship Id="rId34" Type="http://schemas.openxmlformats.org/officeDocument/2006/relationships/hyperlink" Target="https://www.worldbank.org/en/research/commodity-markets?utm_source=chatgpt.com" TargetMode="External"/><Relationship Id="rId42" Type="http://schemas.openxmlformats.org/officeDocument/2006/relationships/hyperlink" Target="https://www.imarcgroup.com/refractory-pricing-report" TargetMode="External"/><Relationship Id="rId7" Type="http://schemas.openxmlformats.org/officeDocument/2006/relationships/hyperlink" Target="https://wrs-energie.de/en/how-much-does-1m%C2%B3-of-compressed-air-cost" TargetMode="External"/><Relationship Id="rId2" Type="http://schemas.openxmlformats.org/officeDocument/2006/relationships/hyperlink" Target="https://www.euroslag.com/" TargetMode="External"/><Relationship Id="rId16" Type="http://schemas.openxmlformats.org/officeDocument/2006/relationships/hyperlink" Target="https://www.worldbank.org/en/research/commodity-markets" TargetMode="External"/><Relationship Id="rId20" Type="http://schemas.openxmlformats.org/officeDocument/2006/relationships/hyperlink" Target="https://www.imarcgroup.com/hydrated-lime-pricing-report" TargetMode="External"/><Relationship Id="rId29" Type="http://schemas.openxmlformats.org/officeDocument/2006/relationships/hyperlink" Target="https://tradingeconomics.com/european-union/gas-prices" TargetMode="External"/><Relationship Id="rId41" Type="http://schemas.openxmlformats.org/officeDocument/2006/relationships/hyperlink" Target="https://tradingeconomics.com/european-union/gas-prices" TargetMode="External"/><Relationship Id="rId1" Type="http://schemas.openxmlformats.org/officeDocument/2006/relationships/hyperlink" Target="https://www.worldsteel.org/" TargetMode="External"/><Relationship Id="rId6" Type="http://schemas.openxmlformats.org/officeDocument/2006/relationships/hyperlink" Target="https://eippcb.jrc.ec.europa.eu/reference/iron-and-steel-production" TargetMode="External"/><Relationship Id="rId11" Type="http://schemas.openxmlformats.org/officeDocument/2006/relationships/hyperlink" Target="https://tradingeconomics.com/european-union/gas-prices" TargetMode="External"/><Relationship Id="rId24" Type="http://schemas.openxmlformats.org/officeDocument/2006/relationships/hyperlink" Target="https://eippcb.jrc.ec.europa.eu/reference/iron-and-steel-production" TargetMode="External"/><Relationship Id="rId32" Type="http://schemas.openxmlformats.org/officeDocument/2006/relationships/hyperlink" Target="https://www.iea.org/reports/iron-and-steel-technology-roadmap" TargetMode="External"/><Relationship Id="rId37" Type="http://schemas.openxmlformats.org/officeDocument/2006/relationships/hyperlink" Target="https://eippcb.jrc.ec.europa.eu/reference/iron-and-steel-production" TargetMode="External"/><Relationship Id="rId40" Type="http://schemas.openxmlformats.org/officeDocument/2006/relationships/hyperlink" Target="https://publications.jrc.ec.europa.eu/repository/handle/JRC109870?utm_source=chatgpt.com" TargetMode="External"/><Relationship Id="rId5" Type="http://schemas.openxmlformats.org/officeDocument/2006/relationships/hyperlink" Target="https://www.imarcgroup.com/quicklime-pricing-report" TargetMode="External"/><Relationship Id="rId15" Type="http://schemas.openxmlformats.org/officeDocument/2006/relationships/hyperlink" Target="https://www.eea.europa.eu/en/analysis/maps-and-charts/overview-of-landfill-taxes-on" TargetMode="External"/><Relationship Id="rId23" Type="http://schemas.openxmlformats.org/officeDocument/2006/relationships/hyperlink" Target="https://eippcb.jrc.ec.europa.eu/reference/iron-and-steel-production" TargetMode="External"/><Relationship Id="rId28" Type="http://schemas.openxmlformats.org/officeDocument/2006/relationships/hyperlink" Target="https://wrs-energie.de/en/how-much-does-1m%C2%B3-of-compressed-air-cost" TargetMode="External"/><Relationship Id="rId36" Type="http://schemas.openxmlformats.org/officeDocument/2006/relationships/hyperlink" Target="https://www.worldbank.org/en/research/commodity-markets?utm_source=chatgpt.com" TargetMode="External"/><Relationship Id="rId10" Type="http://schemas.openxmlformats.org/officeDocument/2006/relationships/hyperlink" Target="https://publications.jrc.ec.europa.eu/repository/handle/JRC109870" TargetMode="External"/><Relationship Id="rId19" Type="http://schemas.openxmlformats.org/officeDocument/2006/relationships/hyperlink" Target="https://tradingeconomics.com/european-union/electricity-prices" TargetMode="External"/><Relationship Id="rId31" Type="http://schemas.openxmlformats.org/officeDocument/2006/relationships/hyperlink" Target="https://www.worldbank.org/en/research/commodity-markets?utm_source=chatgpt.com" TargetMode="External"/><Relationship Id="rId4" Type="http://schemas.openxmlformats.org/officeDocument/2006/relationships/hyperlink" Target="https://www.usgs.gov/centers/nmic/nickel-statistics" TargetMode="External"/><Relationship Id="rId9" Type="http://schemas.openxmlformats.org/officeDocument/2006/relationships/hyperlink" Target="https://www.usgs.gov/centers/nmic/dolomite-statistics" TargetMode="External"/><Relationship Id="rId14" Type="http://schemas.openxmlformats.org/officeDocument/2006/relationships/hyperlink" Target="https://www.usgs.gov/centers/nmic/molybdenum-statistics" TargetMode="External"/><Relationship Id="rId22" Type="http://schemas.openxmlformats.org/officeDocument/2006/relationships/hyperlink" Target="https://www.imarcgroup.com/quicklime-pricing-report" TargetMode="External"/><Relationship Id="rId27" Type="http://schemas.openxmlformats.org/officeDocument/2006/relationships/hyperlink" Target="https://www.euroslag.com/" TargetMode="External"/><Relationship Id="rId30" Type="http://schemas.openxmlformats.org/officeDocument/2006/relationships/hyperlink" Target="https://www.eea.europa.eu/en/analysis/maps-and-charts/overview-of-landfill-taxes-on" TargetMode="External"/><Relationship Id="rId35" Type="http://schemas.openxmlformats.org/officeDocument/2006/relationships/hyperlink" Target="https://www.euroslag.com/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www.usgs.gov/centers/nmic/manganese-statistics" TargetMode="External"/><Relationship Id="rId3" Type="http://schemas.openxmlformats.org/officeDocument/2006/relationships/hyperlink" Target="https://www.imarcgroup.com/oxygen-pricing-report" TargetMode="External"/><Relationship Id="rId12" Type="http://schemas.openxmlformats.org/officeDocument/2006/relationships/hyperlink" Target="https://tradingeconomics.com/european-union/electricity-prices" TargetMode="External"/><Relationship Id="rId17" Type="http://schemas.openxmlformats.org/officeDocument/2006/relationships/hyperlink" Target="https://www.worldbank.org/en/research/commodity-markets" TargetMode="External"/><Relationship Id="rId25" Type="http://schemas.openxmlformats.org/officeDocument/2006/relationships/hyperlink" Target="https://www.euroslag.com/" TargetMode="External"/><Relationship Id="rId33" Type="http://schemas.openxmlformats.org/officeDocument/2006/relationships/hyperlink" Target="https://eippcb.jrc.ec.europa.eu/reference/iron-and-steel-production" TargetMode="External"/><Relationship Id="rId38" Type="http://schemas.openxmlformats.org/officeDocument/2006/relationships/hyperlink" Target="https://eippcb.jrc.ec.europa.eu/reference/iron-and-steel-production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susproc.jrc.ec.europa.eu/product-bureau/sites/default/files/2026-03/TASK%204%20LCC%20Steel_0.pdf" TargetMode="External"/><Relationship Id="rId2" Type="http://schemas.openxmlformats.org/officeDocument/2006/relationships/hyperlink" Target="https://susproc.jrc.ec.europa.eu/product-bureau/sites/default/files/2026-03/TASK%204%20LCC%20Steel_0.pdf" TargetMode="External"/><Relationship Id="rId1" Type="http://schemas.openxmlformats.org/officeDocument/2006/relationships/hyperlink" Target="https://publications.jrc.ec.europa.eu/repository/bitstream/JRC121276/production_costs_from_the_iron_and_steel_industry_-_final_online.pdf" TargetMode="External"/><Relationship Id="rId4" Type="http://schemas.openxmlformats.org/officeDocument/2006/relationships/hyperlink" Target="https://publications.jrc.ec.europa.eu/repository/bitstream/JRC121276/production_costs_from_the_iron_and_steel_industry_-_final_online.pdf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iea.org/reports/carbon-capture-utilisation-and-storage" TargetMode="External"/><Relationship Id="rId18" Type="http://schemas.openxmlformats.org/officeDocument/2006/relationships/hyperlink" Target="https://www.chemanalyst.com/Pricing-data/caustic-soda-97" TargetMode="External"/><Relationship Id="rId26" Type="http://schemas.openxmlformats.org/officeDocument/2006/relationships/hyperlink" Target="https://tradingeconomics.com/commodity/coal" TargetMode="External"/><Relationship Id="rId39" Type="http://schemas.openxmlformats.org/officeDocument/2006/relationships/hyperlink" Target="https://www.euroslag.com/" TargetMode="External"/><Relationship Id="rId21" Type="http://schemas.openxmlformats.org/officeDocument/2006/relationships/hyperlink" Target="https://www.worldbank.org/en/research/commodity-markets?utm_source=chatgpt.com" TargetMode="External"/><Relationship Id="rId34" Type="http://schemas.openxmlformats.org/officeDocument/2006/relationships/hyperlink" Target="https://www.worldbank.org/en/research/commodity-markets" TargetMode="External"/><Relationship Id="rId42" Type="http://schemas.openxmlformats.org/officeDocument/2006/relationships/hyperlink" Target="https://eippcb.jrc.ec.europa.eu/reference/iron-and-steel-production" TargetMode="External"/><Relationship Id="rId47" Type="http://schemas.openxmlformats.org/officeDocument/2006/relationships/hyperlink" Target="https://tradingeconomics.com/european-union/gas-prices" TargetMode="External"/><Relationship Id="rId50" Type="http://schemas.openxmlformats.org/officeDocument/2006/relationships/comments" Target="../comments1.xml"/><Relationship Id="rId7" Type="http://schemas.openxmlformats.org/officeDocument/2006/relationships/hyperlink" Target="https://www.indexbox.io/store/world-dolomite-market-analysis-forecast-size-trends-and-insights/" TargetMode="External"/><Relationship Id="rId2" Type="http://schemas.openxmlformats.org/officeDocument/2006/relationships/hyperlink" Target="https://www.imarcgroup.com/oxygen-pricing-report" TargetMode="External"/><Relationship Id="rId16" Type="http://schemas.openxmlformats.org/officeDocument/2006/relationships/hyperlink" Target="https://www.chemanalyst.com/Pricing-data/monoethanolamine-1142" TargetMode="External"/><Relationship Id="rId29" Type="http://schemas.openxmlformats.org/officeDocument/2006/relationships/hyperlink" Target="https://eippcb.jrc.ec.europa.eu/reference/iron-and-steel-production" TargetMode="External"/><Relationship Id="rId11" Type="http://schemas.openxmlformats.org/officeDocument/2006/relationships/hyperlink" Target="https://www.indexbox.io/search/molybdenum-ore-price-the-united-states/" TargetMode="External"/><Relationship Id="rId24" Type="http://schemas.openxmlformats.org/officeDocument/2006/relationships/hyperlink" Target="https://www.worldbank.org/en/research/commodity-markets?utm_source=chatgpt.com" TargetMode="External"/><Relationship Id="rId32" Type="http://schemas.openxmlformats.org/officeDocument/2006/relationships/hyperlink" Target="https://tradingeconomics.com/european-union/gas-prices" TargetMode="External"/><Relationship Id="rId37" Type="http://schemas.openxmlformats.org/officeDocument/2006/relationships/hyperlink" Target="https://tradingeconomics.com/european-union/electricity-prices" TargetMode="External"/><Relationship Id="rId40" Type="http://schemas.openxmlformats.org/officeDocument/2006/relationships/hyperlink" Target="https://www.imarcgroup.com/quicklime-pricing-report" TargetMode="External"/><Relationship Id="rId45" Type="http://schemas.openxmlformats.org/officeDocument/2006/relationships/hyperlink" Target="https://www.euroslag.com/" TargetMode="External"/><Relationship Id="rId5" Type="http://schemas.openxmlformats.org/officeDocument/2006/relationships/hyperlink" Target="https://wrs-energie.de/en/how-much-does-1m%C2%B3-of-compressed-air-cost/" TargetMode="External"/><Relationship Id="rId15" Type="http://schemas.openxmlformats.org/officeDocument/2006/relationships/hyperlink" Target="https://tradingeconomics.com/european-union/gas-prices" TargetMode="External"/><Relationship Id="rId23" Type="http://schemas.openxmlformats.org/officeDocument/2006/relationships/hyperlink" Target="https://eippcb.jrc.ec.europa.eu/reference/iron-and-steel-production" TargetMode="External"/><Relationship Id="rId28" Type="http://schemas.openxmlformats.org/officeDocument/2006/relationships/hyperlink" Target="https://eippcb.jrc.ec.europa.eu/reference/iron-and-steel-production" TargetMode="External"/><Relationship Id="rId36" Type="http://schemas.openxmlformats.org/officeDocument/2006/relationships/hyperlink" Target="https://www.usgs.gov/centers/nmic/limestone-statistics" TargetMode="External"/><Relationship Id="rId49" Type="http://schemas.openxmlformats.org/officeDocument/2006/relationships/vmlDrawing" Target="../drawings/vmlDrawing1.vml"/><Relationship Id="rId10" Type="http://schemas.openxmlformats.org/officeDocument/2006/relationships/hyperlink" Target="https://thedocs.worldbank.org/en/doc/74e8be41ceb20fa0da750cda2f6b9e4e-0050012026/related/CMO-Pink-Sheet-April-2026.pdf" TargetMode="External"/><Relationship Id="rId19" Type="http://schemas.openxmlformats.org/officeDocument/2006/relationships/hyperlink" Target="https://www.worldbank.org/en/research/commodity-markets" TargetMode="External"/><Relationship Id="rId31" Type="http://schemas.openxmlformats.org/officeDocument/2006/relationships/hyperlink" Target="https://publications.jrc.ec.europa.eu/repository/handle/JRC109870?utm_source=chatgpt.com" TargetMode="External"/><Relationship Id="rId44" Type="http://schemas.openxmlformats.org/officeDocument/2006/relationships/hyperlink" Target="https://eippcb.jrc.ec.europa.eu/reference/iron-and-steel-production" TargetMode="External"/><Relationship Id="rId4" Type="http://schemas.openxmlformats.org/officeDocument/2006/relationships/hyperlink" Target="https://www.eea.europa.eu/en/analysis/maps-and-charts/overview-of-landfill-taxes-on" TargetMode="External"/><Relationship Id="rId9" Type="http://schemas.openxmlformats.org/officeDocument/2006/relationships/hyperlink" Target="https://tradingeconomics.com/european-union/electricity-prices-non-household-medium-size-consumers-eurostat-data.html" TargetMode="External"/><Relationship Id="rId14" Type="http://schemas.openxmlformats.org/officeDocument/2006/relationships/hyperlink" Target="https://www.eea.europa.eu/themes/water/european-waters/water-prices" TargetMode="External"/><Relationship Id="rId22" Type="http://schemas.openxmlformats.org/officeDocument/2006/relationships/hyperlink" Target="https://www.iea.org/reports/iron-and-steel-technology-roadmap" TargetMode="External"/><Relationship Id="rId27" Type="http://schemas.openxmlformats.org/officeDocument/2006/relationships/hyperlink" Target="https://www.worldbank.org/en/research/commodity-markets?utm_source=chatgpt.com" TargetMode="External"/><Relationship Id="rId30" Type="http://schemas.openxmlformats.org/officeDocument/2006/relationships/hyperlink" Target="https://www.eea.europa.eu/en/analysis/maps-and-charts/overview-of-landfill-taxes-on?utm_source=chatgpt.com" TargetMode="External"/><Relationship Id="rId35" Type="http://schemas.openxmlformats.org/officeDocument/2006/relationships/hyperlink" Target="https://www.worldbank.org/en/research/commodity-markets" TargetMode="External"/><Relationship Id="rId43" Type="http://schemas.openxmlformats.org/officeDocument/2006/relationships/hyperlink" Target="https://www.euroslag.com/" TargetMode="External"/><Relationship Id="rId48" Type="http://schemas.openxmlformats.org/officeDocument/2006/relationships/hyperlink" Target="https://www.eea.europa.eu/en/analysis/maps-and-charts/overview-of-landfill-taxes-on" TargetMode="External"/><Relationship Id="rId8" Type="http://schemas.openxmlformats.org/officeDocument/2006/relationships/hyperlink" Target="https://publications.jrc.ec.europa.eu/repository/handle/JRC109870" TargetMode="External"/><Relationship Id="rId3" Type="http://schemas.openxmlformats.org/officeDocument/2006/relationships/hyperlink" Target="https://www.imarcgroup.com/quicklime-pricing-report" TargetMode="External"/><Relationship Id="rId12" Type="http://schemas.openxmlformats.org/officeDocument/2006/relationships/hyperlink" Target="https://www.eea.europa.eu/en/analysis/maps-and-charts/overview-of-landfill-taxes-on" TargetMode="External"/><Relationship Id="rId17" Type="http://schemas.openxmlformats.org/officeDocument/2006/relationships/hyperlink" Target="https://www.eea.europa.eu/en/analysis/maps-and-charts/overview-of-landfill-taxes-on" TargetMode="External"/><Relationship Id="rId25" Type="http://schemas.openxmlformats.org/officeDocument/2006/relationships/hyperlink" Target="https://www.euroslag.com/" TargetMode="External"/><Relationship Id="rId33" Type="http://schemas.openxmlformats.org/officeDocument/2006/relationships/hyperlink" Target="https://www.imarcgroup.com/refractory-pricing-report" TargetMode="External"/><Relationship Id="rId38" Type="http://schemas.openxmlformats.org/officeDocument/2006/relationships/hyperlink" Target="https://www.imarcgroup.com/hydrated-lime-pricing-report" TargetMode="External"/><Relationship Id="rId46" Type="http://schemas.openxmlformats.org/officeDocument/2006/relationships/hyperlink" Target="https://wrs-energie.de/en/how-much-does-1m%C2%B3-of-compressed-air-cost" TargetMode="External"/><Relationship Id="rId20" Type="http://schemas.openxmlformats.org/officeDocument/2006/relationships/hyperlink" Target="https://www.imarcgroup.com/activated-carbon-pricing-report" TargetMode="External"/><Relationship Id="rId41" Type="http://schemas.openxmlformats.org/officeDocument/2006/relationships/hyperlink" Target="https://eippcb.jrc.ec.europa.eu/reference/iron-and-steel-production" TargetMode="External"/><Relationship Id="rId1" Type="http://schemas.openxmlformats.org/officeDocument/2006/relationships/hyperlink" Target="https://www.eea.europa.eu/en/analysis/maps-and-charts/overview-of-landfill-taxes-on" TargetMode="External"/><Relationship Id="rId6" Type="http://schemas.openxmlformats.org/officeDocument/2006/relationships/hyperlink" Target="https://en.cbcie.com/manganese/price/content/27362992-china-high-carbon-ferromanganese-price.htm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susproc.jrc.ec.europa.eu/product-bureau/sites/default/files/2026-03/TASK%204%20LCC%20Steel_0.pdf" TargetMode="External"/><Relationship Id="rId2" Type="http://schemas.openxmlformats.org/officeDocument/2006/relationships/hyperlink" Target="https://publications.jrc.ec.europa.eu/repository/bitstream/JRC139285/JRC139285_01.pdf" TargetMode="External"/><Relationship Id="rId1" Type="http://schemas.openxmlformats.org/officeDocument/2006/relationships/hyperlink" Target="https://publications.jrc.ec.europa.eu/repository/handle/JRC121276" TargetMode="External"/><Relationship Id="rId4" Type="http://schemas.openxmlformats.org/officeDocument/2006/relationships/hyperlink" Target="https://susproc.jrc.ec.europa.eu/product-bureau/sites/default/files/2026-03/TASK%204%20LCC%20Steel_0.pdf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worldbank.org/en/research/commodity-markets" TargetMode="External"/><Relationship Id="rId18" Type="http://schemas.openxmlformats.org/officeDocument/2006/relationships/hyperlink" Target="https://www.usgs.gov/centers/nmic/limestone-statistics" TargetMode="External"/><Relationship Id="rId26" Type="http://schemas.openxmlformats.org/officeDocument/2006/relationships/hyperlink" Target="https://eippcb.jrc.ec.europa.eu/reference/iron-and-steel-production" TargetMode="External"/><Relationship Id="rId39" Type="http://schemas.openxmlformats.org/officeDocument/2006/relationships/hyperlink" Target="https://www.eea.europa.eu/en/analysis/maps-and-charts/overview-of-landfill-taxes-on?utm_source=chatgpt.com" TargetMode="External"/><Relationship Id="rId21" Type="http://schemas.openxmlformats.org/officeDocument/2006/relationships/hyperlink" Target="https://www.euroslag.com/" TargetMode="External"/><Relationship Id="rId34" Type="http://schemas.openxmlformats.org/officeDocument/2006/relationships/hyperlink" Target="https://www.worldbank.org/en/research/commodity-markets?utm_source=chatgpt.com" TargetMode="External"/><Relationship Id="rId42" Type="http://schemas.openxmlformats.org/officeDocument/2006/relationships/hyperlink" Target="https://www.imarcgroup.com/refractory-pricing-report" TargetMode="External"/><Relationship Id="rId47" Type="http://schemas.openxmlformats.org/officeDocument/2006/relationships/hyperlink" Target="https://tradingeconomics.com/european-union/gas-prices" TargetMode="External"/><Relationship Id="rId50" Type="http://schemas.openxmlformats.org/officeDocument/2006/relationships/hyperlink" Target="https://www.chemanalyst.com/Pricing-data/caustic-soda-97" TargetMode="External"/><Relationship Id="rId7" Type="http://schemas.openxmlformats.org/officeDocument/2006/relationships/hyperlink" Target="https://wrs-energie.de/en/how-much-does-1m%C2%B3-of-compressed-air-cost" TargetMode="External"/><Relationship Id="rId2" Type="http://schemas.openxmlformats.org/officeDocument/2006/relationships/hyperlink" Target="https://www.euroslag.com/" TargetMode="External"/><Relationship Id="rId16" Type="http://schemas.openxmlformats.org/officeDocument/2006/relationships/hyperlink" Target="https://www.worldbank.org/en/research/commodity-markets" TargetMode="External"/><Relationship Id="rId29" Type="http://schemas.openxmlformats.org/officeDocument/2006/relationships/hyperlink" Target="https://tradingeconomics.com/european-union/gas-prices" TargetMode="External"/><Relationship Id="rId11" Type="http://schemas.openxmlformats.org/officeDocument/2006/relationships/hyperlink" Target="https://tradingeconomics.com/european-union/gas-prices" TargetMode="External"/><Relationship Id="rId24" Type="http://schemas.openxmlformats.org/officeDocument/2006/relationships/hyperlink" Target="https://eippcb.jrc.ec.europa.eu/reference/iron-and-steel-production" TargetMode="External"/><Relationship Id="rId32" Type="http://schemas.openxmlformats.org/officeDocument/2006/relationships/hyperlink" Target="https://www.iea.org/reports/iron-and-steel-technology-roadmap" TargetMode="External"/><Relationship Id="rId37" Type="http://schemas.openxmlformats.org/officeDocument/2006/relationships/hyperlink" Target="https://eippcb.jrc.ec.europa.eu/reference/iron-and-steel-production" TargetMode="External"/><Relationship Id="rId40" Type="http://schemas.openxmlformats.org/officeDocument/2006/relationships/hyperlink" Target="https://publications.jrc.ec.europa.eu/repository/handle/JRC109870?utm_source=chatgpt.com" TargetMode="External"/><Relationship Id="rId45" Type="http://schemas.openxmlformats.org/officeDocument/2006/relationships/hyperlink" Target="https://www.iea.org/reports/carbon-capture-utilisation-and-storage" TargetMode="External"/><Relationship Id="rId53" Type="http://schemas.openxmlformats.org/officeDocument/2006/relationships/vmlDrawing" Target="../drawings/vmlDrawing2.vml"/><Relationship Id="rId5" Type="http://schemas.openxmlformats.org/officeDocument/2006/relationships/hyperlink" Target="https://www.imarcgroup.com/quicklime-pricing-report" TargetMode="External"/><Relationship Id="rId10" Type="http://schemas.openxmlformats.org/officeDocument/2006/relationships/hyperlink" Target="https://publications.jrc.ec.europa.eu/repository/handle/JRC109870" TargetMode="External"/><Relationship Id="rId19" Type="http://schemas.openxmlformats.org/officeDocument/2006/relationships/hyperlink" Target="https://tradingeconomics.com/european-union/electricity-prices" TargetMode="External"/><Relationship Id="rId31" Type="http://schemas.openxmlformats.org/officeDocument/2006/relationships/hyperlink" Target="https://www.worldbank.org/en/research/commodity-markets?utm_source=chatgpt.com" TargetMode="External"/><Relationship Id="rId44" Type="http://schemas.openxmlformats.org/officeDocument/2006/relationships/hyperlink" Target="https://www.worldsteel.org/" TargetMode="External"/><Relationship Id="rId52" Type="http://schemas.openxmlformats.org/officeDocument/2006/relationships/hyperlink" Target="https://www.imarcgroup.com/activated-carbon-pricing-report" TargetMode="External"/><Relationship Id="rId4" Type="http://schemas.openxmlformats.org/officeDocument/2006/relationships/hyperlink" Target="https://www.usgs.gov/centers/nmic/nickel-statistics" TargetMode="External"/><Relationship Id="rId9" Type="http://schemas.openxmlformats.org/officeDocument/2006/relationships/hyperlink" Target="https://www.usgs.gov/centers/nmic/dolomite-statistics" TargetMode="External"/><Relationship Id="rId14" Type="http://schemas.openxmlformats.org/officeDocument/2006/relationships/hyperlink" Target="https://www.usgs.gov/centers/nmic/molybdenum-statistics" TargetMode="External"/><Relationship Id="rId22" Type="http://schemas.openxmlformats.org/officeDocument/2006/relationships/hyperlink" Target="https://www.imarcgroup.com/quicklime-pricing-report" TargetMode="External"/><Relationship Id="rId27" Type="http://schemas.openxmlformats.org/officeDocument/2006/relationships/hyperlink" Target="https://www.euroslag.com/" TargetMode="External"/><Relationship Id="rId30" Type="http://schemas.openxmlformats.org/officeDocument/2006/relationships/hyperlink" Target="https://www.eea.europa.eu/en/analysis/maps-and-charts/overview-of-landfill-taxes-on" TargetMode="External"/><Relationship Id="rId35" Type="http://schemas.openxmlformats.org/officeDocument/2006/relationships/hyperlink" Target="https://www.euroslag.com/" TargetMode="External"/><Relationship Id="rId43" Type="http://schemas.openxmlformats.org/officeDocument/2006/relationships/hyperlink" Target="https://eippcb.jrc.ec.europa.eu/reference/iron-and-steel-production" TargetMode="External"/><Relationship Id="rId48" Type="http://schemas.openxmlformats.org/officeDocument/2006/relationships/hyperlink" Target="https://www.chemanalyst.com/Pricing-data/monoethanolamine-1142" TargetMode="External"/><Relationship Id="rId8" Type="http://schemas.openxmlformats.org/officeDocument/2006/relationships/hyperlink" Target="https://www.usgs.gov/centers/nmic/manganese-statistics" TargetMode="External"/><Relationship Id="rId51" Type="http://schemas.openxmlformats.org/officeDocument/2006/relationships/hyperlink" Target="https://www.worldbank.org/en/research/commodity-markets" TargetMode="External"/><Relationship Id="rId3" Type="http://schemas.openxmlformats.org/officeDocument/2006/relationships/hyperlink" Target="https://www.imarcgroup.com/oxygen-pricing-report" TargetMode="External"/><Relationship Id="rId12" Type="http://schemas.openxmlformats.org/officeDocument/2006/relationships/hyperlink" Target="https://tradingeconomics.com/european-union/electricity-prices" TargetMode="External"/><Relationship Id="rId17" Type="http://schemas.openxmlformats.org/officeDocument/2006/relationships/hyperlink" Target="https://www.worldbank.org/en/research/commodity-markets" TargetMode="External"/><Relationship Id="rId25" Type="http://schemas.openxmlformats.org/officeDocument/2006/relationships/hyperlink" Target="https://www.euroslag.com/" TargetMode="External"/><Relationship Id="rId33" Type="http://schemas.openxmlformats.org/officeDocument/2006/relationships/hyperlink" Target="https://eippcb.jrc.ec.europa.eu/reference/iron-and-steel-production" TargetMode="External"/><Relationship Id="rId38" Type="http://schemas.openxmlformats.org/officeDocument/2006/relationships/hyperlink" Target="https://eippcb.jrc.ec.europa.eu/reference/iron-and-steel-production" TargetMode="External"/><Relationship Id="rId46" Type="http://schemas.openxmlformats.org/officeDocument/2006/relationships/hyperlink" Target="https://www.eea.europa.eu/themes/water/european-waters/water-prices" TargetMode="External"/><Relationship Id="rId20" Type="http://schemas.openxmlformats.org/officeDocument/2006/relationships/hyperlink" Target="https://www.imarcgroup.com/hydrated-lime-pricing-report" TargetMode="External"/><Relationship Id="rId41" Type="http://schemas.openxmlformats.org/officeDocument/2006/relationships/hyperlink" Target="https://tradingeconomics.com/european-union/gas-prices" TargetMode="External"/><Relationship Id="rId54" Type="http://schemas.openxmlformats.org/officeDocument/2006/relationships/comments" Target="../comments2.xml"/><Relationship Id="rId1" Type="http://schemas.openxmlformats.org/officeDocument/2006/relationships/hyperlink" Target="https://www.worldsteel.org/" TargetMode="External"/><Relationship Id="rId6" Type="http://schemas.openxmlformats.org/officeDocument/2006/relationships/hyperlink" Target="https://eippcb.jrc.ec.europa.eu/reference/iron-and-steel-production" TargetMode="External"/><Relationship Id="rId15" Type="http://schemas.openxmlformats.org/officeDocument/2006/relationships/hyperlink" Target="https://www.eea.europa.eu/en/analysis/maps-and-charts/overview-of-landfill-taxes-on" TargetMode="External"/><Relationship Id="rId23" Type="http://schemas.openxmlformats.org/officeDocument/2006/relationships/hyperlink" Target="https://eippcb.jrc.ec.europa.eu/reference/iron-and-steel-production" TargetMode="External"/><Relationship Id="rId28" Type="http://schemas.openxmlformats.org/officeDocument/2006/relationships/hyperlink" Target="https://wrs-energie.de/en/how-much-does-1m%C2%B3-of-compressed-air-cost" TargetMode="External"/><Relationship Id="rId36" Type="http://schemas.openxmlformats.org/officeDocument/2006/relationships/hyperlink" Target="https://www.worldbank.org/en/research/commodity-markets?utm_source=chatgpt.com" TargetMode="External"/><Relationship Id="rId49" Type="http://schemas.openxmlformats.org/officeDocument/2006/relationships/hyperlink" Target="https://www.eea.europa.eu/en/analysis/maps-and-charts/overview-of-landfill-taxes-on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susproc.jrc.ec.europa.eu/product-bureau/sites/default/files/2026-03/TASK%204%20LCC%20Steel_0.pdf" TargetMode="External"/><Relationship Id="rId2" Type="http://schemas.openxmlformats.org/officeDocument/2006/relationships/hyperlink" Target="https://publications.jrc.ec.europa.eu/repository/bitstream/JRC139285/JRC139285_01.pdf" TargetMode="External"/><Relationship Id="rId1" Type="http://schemas.openxmlformats.org/officeDocument/2006/relationships/hyperlink" Target="https://publications.jrc.ec.europa.eu/repository/handle/JRC121276" TargetMode="External"/><Relationship Id="rId4" Type="http://schemas.openxmlformats.org/officeDocument/2006/relationships/hyperlink" Target="https://susproc.jrc.ec.europa.eu/product-bureau/sites/default/files/2026-03/TASK%204%20LCC%20Steel_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7A026-8274-46A0-A54C-158EA76A53F0}">
  <dimension ref="B5:G34"/>
  <sheetViews>
    <sheetView zoomScale="85" zoomScaleNormal="85" workbookViewId="0">
      <selection activeCell="D20" sqref="D20"/>
    </sheetView>
  </sheetViews>
  <sheetFormatPr defaultRowHeight="14.5"/>
  <cols>
    <col min="3" max="3" width="26.453125" bestFit="1" customWidth="1"/>
    <col min="4" max="4" width="139.81640625" bestFit="1" customWidth="1"/>
    <col min="7" max="7" width="255.54296875" customWidth="1"/>
  </cols>
  <sheetData>
    <row r="5" spans="2:7">
      <c r="B5" s="9" t="s">
        <v>0</v>
      </c>
      <c r="C5" s="9" t="s">
        <v>1</v>
      </c>
      <c r="D5" s="9" t="s">
        <v>2</v>
      </c>
      <c r="F5" s="9" t="s">
        <v>0</v>
      </c>
      <c r="G5" s="9" t="s">
        <v>3</v>
      </c>
    </row>
    <row r="6" spans="2:7">
      <c r="B6">
        <v>1</v>
      </c>
      <c r="C6" t="s">
        <v>4</v>
      </c>
      <c r="D6" t="s">
        <v>5</v>
      </c>
      <c r="F6" s="26" t="s">
        <v>6</v>
      </c>
      <c r="G6" s="23" t="s">
        <v>7</v>
      </c>
    </row>
    <row r="7" spans="2:7">
      <c r="B7">
        <v>2</v>
      </c>
      <c r="C7" t="s">
        <v>8</v>
      </c>
      <c r="D7" t="s">
        <v>9</v>
      </c>
      <c r="F7" s="27"/>
      <c r="G7" s="24" t="s">
        <v>10</v>
      </c>
    </row>
    <row r="8" spans="2:7">
      <c r="B8">
        <v>3</v>
      </c>
      <c r="C8" t="s">
        <v>11</v>
      </c>
      <c r="D8" t="s">
        <v>12</v>
      </c>
      <c r="F8" s="27"/>
      <c r="G8" s="24" t="s">
        <v>13</v>
      </c>
    </row>
    <row r="9" spans="2:7">
      <c r="B9">
        <v>4</v>
      </c>
      <c r="C9" t="s">
        <v>14</v>
      </c>
      <c r="D9" t="s">
        <v>15</v>
      </c>
      <c r="F9" s="27"/>
      <c r="G9" s="24" t="s">
        <v>16</v>
      </c>
    </row>
    <row r="10" spans="2:7">
      <c r="B10">
        <v>5</v>
      </c>
      <c r="C10" t="s">
        <v>17</v>
      </c>
      <c r="D10" t="s">
        <v>18</v>
      </c>
      <c r="F10" s="28"/>
      <c r="G10" s="25" t="s">
        <v>19</v>
      </c>
    </row>
    <row r="11" spans="2:7">
      <c r="B11">
        <v>6</v>
      </c>
      <c r="C11" t="s">
        <v>20</v>
      </c>
      <c r="D11" t="s">
        <v>21</v>
      </c>
      <c r="F11" s="29" t="s">
        <v>22</v>
      </c>
      <c r="G11" s="23" t="s">
        <v>23</v>
      </c>
    </row>
    <row r="12" spans="2:7">
      <c r="B12">
        <v>7</v>
      </c>
      <c r="C12" t="s">
        <v>24</v>
      </c>
      <c r="D12" t="s">
        <v>25</v>
      </c>
      <c r="F12" s="30"/>
      <c r="G12" s="24" t="s">
        <v>26</v>
      </c>
    </row>
    <row r="13" spans="2:7">
      <c r="B13">
        <v>8</v>
      </c>
      <c r="C13" t="s">
        <v>27</v>
      </c>
      <c r="D13" t="s">
        <v>28</v>
      </c>
      <c r="F13" s="30"/>
      <c r="G13" s="24" t="s">
        <v>29</v>
      </c>
    </row>
    <row r="14" spans="2:7">
      <c r="B14">
        <v>9</v>
      </c>
      <c r="C14" t="s">
        <v>30</v>
      </c>
      <c r="D14" t="s">
        <v>31</v>
      </c>
      <c r="F14" s="30"/>
      <c r="G14" s="24" t="s">
        <v>32</v>
      </c>
    </row>
    <row r="15" spans="2:7">
      <c r="B15">
        <v>10</v>
      </c>
      <c r="C15" t="s">
        <v>33</v>
      </c>
      <c r="D15" t="s">
        <v>34</v>
      </c>
      <c r="F15" s="30"/>
      <c r="G15" s="24" t="s">
        <v>35</v>
      </c>
    </row>
    <row r="16" spans="2:7">
      <c r="B16">
        <v>11</v>
      </c>
      <c r="C16" t="s">
        <v>36</v>
      </c>
      <c r="D16" t="s">
        <v>37</v>
      </c>
      <c r="F16" s="30"/>
      <c r="G16" s="24" t="s">
        <v>38</v>
      </c>
    </row>
    <row r="17" spans="2:7">
      <c r="B17">
        <v>12</v>
      </c>
      <c r="C17" t="s">
        <v>39</v>
      </c>
      <c r="D17" t="s">
        <v>40</v>
      </c>
      <c r="F17" s="31"/>
      <c r="G17" s="25" t="s">
        <v>41</v>
      </c>
    </row>
    <row r="18" spans="2:7">
      <c r="B18">
        <v>13</v>
      </c>
      <c r="C18" t="s">
        <v>42</v>
      </c>
      <c r="D18" t="s">
        <v>43</v>
      </c>
    </row>
    <row r="19" spans="2:7">
      <c r="B19">
        <v>14</v>
      </c>
      <c r="C19" t="s">
        <v>44</v>
      </c>
      <c r="D19" t="s">
        <v>45</v>
      </c>
    </row>
    <row r="20" spans="2:7">
      <c r="B20">
        <v>15</v>
      </c>
      <c r="C20" t="s">
        <v>46</v>
      </c>
      <c r="D20" t="s">
        <v>47</v>
      </c>
    </row>
    <row r="21" spans="2:7">
      <c r="B21">
        <v>16</v>
      </c>
      <c r="C21" t="s">
        <v>48</v>
      </c>
      <c r="D21" t="s">
        <v>49</v>
      </c>
    </row>
    <row r="22" spans="2:7">
      <c r="B22">
        <v>17</v>
      </c>
      <c r="C22" t="s">
        <v>50</v>
      </c>
      <c r="D22" t="s">
        <v>51</v>
      </c>
    </row>
    <row r="23" spans="2:7">
      <c r="B23">
        <v>18</v>
      </c>
      <c r="C23" t="s">
        <v>52</v>
      </c>
      <c r="D23" t="s">
        <v>53</v>
      </c>
    </row>
    <row r="33" spans="7:7">
      <c r="G33" s="22"/>
    </row>
    <row r="34" spans="7:7">
      <c r="G34" s="22"/>
    </row>
  </sheetData>
  <mergeCells count="2">
    <mergeCell ref="F6:F10"/>
    <mergeCell ref="F11:F17"/>
  </mergeCells>
  <pageMargins left="0.7" right="0.7" top="0.75" bottom="0.75" header="0.3" footer="0.3"/>
  <ignoredErrors>
    <ignoredError sqref="F6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47"/>
  <sheetViews>
    <sheetView zoomScale="56" workbookViewId="0">
      <selection activeCell="D10" sqref="D10"/>
    </sheetView>
  </sheetViews>
  <sheetFormatPr defaultColWidth="9.1796875" defaultRowHeight="14.5"/>
  <cols>
    <col min="1" max="1" width="67.7265625" customWidth="1"/>
    <col min="2" max="2" width="37.81640625" customWidth="1"/>
    <col min="5" max="5" width="40.1796875" customWidth="1"/>
    <col min="14" max="14" width="27.7265625" customWidth="1"/>
    <col min="16" max="16" width="14.1796875" customWidth="1"/>
    <col min="18" max="18" width="11.453125" bestFit="1" customWidth="1"/>
    <col min="19" max="19" width="11.81640625" customWidth="1"/>
    <col min="20" max="20" width="35.81640625" bestFit="1" customWidth="1"/>
    <col min="21" max="21" width="29.81640625" customWidth="1"/>
    <col min="24" max="24" width="75.1796875" bestFit="1" customWidth="1"/>
  </cols>
  <sheetData>
    <row r="1" spans="1:23" ht="30" customHeight="1">
      <c r="A1" s="17" t="s">
        <v>54</v>
      </c>
      <c r="W1" s="9"/>
    </row>
    <row r="2" spans="1:23" ht="30" customHeight="1">
      <c r="A2" t="s">
        <v>606</v>
      </c>
    </row>
    <row r="3" spans="1:23" ht="30" customHeight="1">
      <c r="A3" t="s">
        <v>56</v>
      </c>
    </row>
    <row r="4" spans="1:23" ht="30" customHeight="1">
      <c r="A4" s="17" t="s">
        <v>57</v>
      </c>
      <c r="B4" s="17" t="s">
        <v>58</v>
      </c>
      <c r="C4" s="17" t="s">
        <v>59</v>
      </c>
      <c r="D4" s="17" t="s">
        <v>60</v>
      </c>
      <c r="E4" s="17" t="s">
        <v>61</v>
      </c>
      <c r="N4" s="17" t="s">
        <v>57</v>
      </c>
      <c r="O4" s="17" t="s">
        <v>58</v>
      </c>
      <c r="P4" s="17" t="s">
        <v>59</v>
      </c>
      <c r="Q4" s="17" t="s">
        <v>60</v>
      </c>
      <c r="R4" s="17" t="s">
        <v>61</v>
      </c>
      <c r="S4" s="1" t="s">
        <v>62</v>
      </c>
    </row>
    <row r="5" spans="1:23" ht="30" customHeight="1">
      <c r="A5" t="s">
        <v>607</v>
      </c>
      <c r="B5" t="s">
        <v>64</v>
      </c>
      <c r="C5">
        <v>1</v>
      </c>
      <c r="D5" t="s">
        <v>65</v>
      </c>
      <c r="E5" t="s">
        <v>66</v>
      </c>
      <c r="N5" t="s">
        <v>607</v>
      </c>
      <c r="O5" t="s">
        <v>64</v>
      </c>
      <c r="P5">
        <v>1</v>
      </c>
      <c r="Q5" t="s">
        <v>65</v>
      </c>
      <c r="R5" t="s">
        <v>66</v>
      </c>
      <c r="S5" s="2">
        <f>SUM(S9:S23)</f>
        <v>0.76155121407464976</v>
      </c>
    </row>
    <row r="6" spans="1:23" ht="30" customHeight="1"/>
    <row r="7" spans="1:23" ht="30" customHeight="1">
      <c r="A7" t="s">
        <v>67</v>
      </c>
    </row>
    <row r="8" spans="1:23" ht="30" customHeight="1">
      <c r="A8" s="17" t="s">
        <v>68</v>
      </c>
      <c r="B8" s="17" t="s">
        <v>69</v>
      </c>
      <c r="C8" s="17" t="s">
        <v>70</v>
      </c>
      <c r="D8" s="17" t="s">
        <v>59</v>
      </c>
      <c r="E8" s="17" t="s">
        <v>60</v>
      </c>
      <c r="F8" s="17" t="s">
        <v>71</v>
      </c>
      <c r="N8" s="1" t="s">
        <v>72</v>
      </c>
      <c r="O8" s="1" t="s">
        <v>73</v>
      </c>
      <c r="P8" s="1" t="s">
        <v>74</v>
      </c>
      <c r="Q8" s="1" t="s">
        <v>75</v>
      </c>
      <c r="R8" s="1" t="s">
        <v>76</v>
      </c>
      <c r="S8" s="1" t="s">
        <v>62</v>
      </c>
      <c r="T8" s="1" t="s">
        <v>77</v>
      </c>
      <c r="U8" s="1" t="s">
        <v>78</v>
      </c>
    </row>
    <row r="9" spans="1:23" ht="30" customHeight="1">
      <c r="A9" t="s">
        <v>608</v>
      </c>
      <c r="B9" t="s">
        <v>80</v>
      </c>
      <c r="C9" t="s">
        <v>81</v>
      </c>
      <c r="D9">
        <v>1.021717781468148</v>
      </c>
      <c r="E9" t="s">
        <v>65</v>
      </c>
      <c r="F9" t="s">
        <v>82</v>
      </c>
      <c r="N9" s="2" t="s">
        <v>609</v>
      </c>
      <c r="O9" s="2" t="s">
        <v>81</v>
      </c>
      <c r="P9" s="2">
        <f>D9</f>
        <v>1.021717781468148</v>
      </c>
      <c r="Q9" s="2" t="s">
        <v>83</v>
      </c>
      <c r="R9" s="2">
        <f>S55</f>
        <v>0.23765788882970817</v>
      </c>
      <c r="S9" s="2">
        <f>R9*P9</f>
        <v>0.24281929092349319</v>
      </c>
      <c r="T9" s="5"/>
      <c r="U9" s="2" t="s">
        <v>482</v>
      </c>
    </row>
    <row r="10" spans="1:23" ht="30" customHeight="1">
      <c r="A10" t="s">
        <v>610</v>
      </c>
      <c r="B10" t="s">
        <v>611</v>
      </c>
      <c r="C10" t="s">
        <v>97</v>
      </c>
      <c r="D10">
        <v>6.0874492162838599E-2</v>
      </c>
      <c r="E10" t="s">
        <v>65</v>
      </c>
      <c r="F10" t="s">
        <v>82</v>
      </c>
      <c r="N10" s="2" t="s">
        <v>612</v>
      </c>
      <c r="O10" s="2" t="s">
        <v>97</v>
      </c>
      <c r="P10" s="2">
        <f t="shared" ref="P10:P23" si="0">D10</f>
        <v>6.0874492162838599E-2</v>
      </c>
      <c r="Q10" s="2" t="s">
        <v>83</v>
      </c>
      <c r="R10">
        <f>S124/P124</f>
        <v>8.1881704576866738</v>
      </c>
      <c r="S10" s="2">
        <f>R10*P10</f>
        <v>0.498450718354434</v>
      </c>
      <c r="T10" s="5"/>
      <c r="U10" s="2" t="s">
        <v>482</v>
      </c>
    </row>
    <row r="11" spans="1:23" ht="30" customHeight="1">
      <c r="A11" t="s">
        <v>253</v>
      </c>
      <c r="B11" t="s">
        <v>254</v>
      </c>
      <c r="C11" t="s">
        <v>88</v>
      </c>
      <c r="D11">
        <v>-0.15498216450214389</v>
      </c>
      <c r="E11" t="s">
        <v>65</v>
      </c>
      <c r="F11" t="s">
        <v>82</v>
      </c>
      <c r="N11" s="2" t="s">
        <v>248</v>
      </c>
      <c r="O11" s="2" t="s">
        <v>88</v>
      </c>
      <c r="P11" s="2">
        <f t="shared" si="0"/>
        <v>-0.15498216450214389</v>
      </c>
      <c r="Q11" s="2" t="s">
        <v>83</v>
      </c>
      <c r="R11" s="2">
        <v>-0.01</v>
      </c>
      <c r="S11" s="2"/>
      <c r="T11" s="5" t="s">
        <v>89</v>
      </c>
      <c r="U11" s="2" t="s">
        <v>249</v>
      </c>
    </row>
    <row r="12" spans="1:23" ht="30" customHeight="1">
      <c r="A12" t="s">
        <v>100</v>
      </c>
      <c r="B12" t="s">
        <v>101</v>
      </c>
      <c r="C12" t="s">
        <v>102</v>
      </c>
      <c r="D12">
        <v>5.9160798788070679E-2</v>
      </c>
      <c r="E12" t="s">
        <v>65</v>
      </c>
      <c r="F12" t="s">
        <v>82</v>
      </c>
      <c r="N12" s="2" t="s">
        <v>103</v>
      </c>
      <c r="O12" s="2" t="s">
        <v>102</v>
      </c>
      <c r="P12" s="2">
        <f t="shared" si="0"/>
        <v>5.9160798788070679E-2</v>
      </c>
      <c r="Q12" s="2" t="s">
        <v>83</v>
      </c>
      <c r="R12" s="2">
        <v>0.12</v>
      </c>
      <c r="S12" s="2">
        <f t="shared" ref="S12:S23" si="1">R12*P12</f>
        <v>7.0992958545684813E-3</v>
      </c>
      <c r="T12" s="5" t="s">
        <v>104</v>
      </c>
      <c r="U12" s="2" t="s">
        <v>239</v>
      </c>
    </row>
    <row r="13" spans="1:23" ht="30" customHeight="1">
      <c r="A13" t="s">
        <v>91</v>
      </c>
      <c r="B13" t="s">
        <v>92</v>
      </c>
      <c r="C13" t="s">
        <v>88</v>
      </c>
      <c r="D13">
        <v>2.3904804140329361E-2</v>
      </c>
      <c r="E13" t="s">
        <v>65</v>
      </c>
      <c r="F13" t="s">
        <v>82</v>
      </c>
      <c r="N13" s="2" t="s">
        <v>92</v>
      </c>
      <c r="O13" s="2" t="s">
        <v>88</v>
      </c>
      <c r="P13" s="2">
        <f t="shared" si="0"/>
        <v>2.3904804140329361E-2</v>
      </c>
      <c r="Q13" s="2" t="s">
        <v>83</v>
      </c>
      <c r="R13" s="2">
        <v>7.0000000000000007E-2</v>
      </c>
      <c r="S13" s="2"/>
      <c r="T13" s="5" t="s">
        <v>93</v>
      </c>
      <c r="U13" s="2" t="s">
        <v>613</v>
      </c>
    </row>
    <row r="14" spans="1:23" ht="30" customHeight="1">
      <c r="A14" t="s">
        <v>614</v>
      </c>
      <c r="B14" t="s">
        <v>615</v>
      </c>
      <c r="C14" t="s">
        <v>128</v>
      </c>
      <c r="D14">
        <v>-1.912740059196949E-2</v>
      </c>
      <c r="E14" t="s">
        <v>65</v>
      </c>
      <c r="F14" t="s">
        <v>82</v>
      </c>
      <c r="N14" s="2" t="s">
        <v>616</v>
      </c>
      <c r="O14" s="2" t="s">
        <v>130</v>
      </c>
      <c r="P14" s="2">
        <f t="shared" si="0"/>
        <v>-1.912740059196949E-2</v>
      </c>
      <c r="Q14" s="2" t="s">
        <v>83</v>
      </c>
      <c r="R14" s="2">
        <v>-0.1</v>
      </c>
      <c r="S14" s="2"/>
      <c r="T14" s="5" t="s">
        <v>108</v>
      </c>
      <c r="U14" s="2" t="s">
        <v>109</v>
      </c>
    </row>
    <row r="15" spans="1:23" ht="30" customHeight="1">
      <c r="A15" t="s">
        <v>138</v>
      </c>
      <c r="B15" t="s">
        <v>139</v>
      </c>
      <c r="C15" t="s">
        <v>81</v>
      </c>
      <c r="D15">
        <v>0.49668437599999998</v>
      </c>
      <c r="E15" t="s">
        <v>140</v>
      </c>
      <c r="F15" t="s">
        <v>82</v>
      </c>
      <c r="N15" s="2" t="s">
        <v>141</v>
      </c>
      <c r="O15" s="2" t="s">
        <v>81</v>
      </c>
      <c r="P15" s="2">
        <v>0.48062121699999999</v>
      </c>
      <c r="Q15" s="2" t="s">
        <v>142</v>
      </c>
      <c r="R15" s="2"/>
      <c r="S15" s="2">
        <f t="shared" si="1"/>
        <v>0</v>
      </c>
      <c r="T15" s="5" t="s">
        <v>143</v>
      </c>
      <c r="U15" s="2" t="s">
        <v>617</v>
      </c>
    </row>
    <row r="16" spans="1:23" ht="30" customHeight="1">
      <c r="A16" t="s">
        <v>618</v>
      </c>
      <c r="B16" t="s">
        <v>619</v>
      </c>
      <c r="C16" t="s">
        <v>97</v>
      </c>
      <c r="D16">
        <v>1.549193356186152E-2</v>
      </c>
      <c r="E16" t="s">
        <v>65</v>
      </c>
      <c r="F16" t="s">
        <v>82</v>
      </c>
      <c r="N16" s="2" t="s">
        <v>212</v>
      </c>
      <c r="O16" s="2" t="s">
        <v>97</v>
      </c>
      <c r="P16" s="2">
        <f t="shared" si="0"/>
        <v>1.549193356186152E-2</v>
      </c>
      <c r="Q16" s="2" t="s">
        <v>83</v>
      </c>
      <c r="R16" s="2">
        <v>0.8</v>
      </c>
      <c r="S16" s="2"/>
      <c r="T16" s="5" t="s">
        <v>213</v>
      </c>
      <c r="U16" s="2" t="s">
        <v>620</v>
      </c>
    </row>
    <row r="17" spans="1:21" ht="30" customHeight="1">
      <c r="A17" t="s">
        <v>291</v>
      </c>
      <c r="B17" t="s">
        <v>197</v>
      </c>
      <c r="C17" t="s">
        <v>306</v>
      </c>
      <c r="D17">
        <v>9.7919316310787086E-3</v>
      </c>
      <c r="E17" t="s">
        <v>65</v>
      </c>
      <c r="F17" t="s">
        <v>82</v>
      </c>
      <c r="N17" s="2" t="s">
        <v>197</v>
      </c>
      <c r="O17" s="2" t="s">
        <v>306</v>
      </c>
      <c r="P17" s="2">
        <f t="shared" si="0"/>
        <v>9.7919316310787086E-3</v>
      </c>
      <c r="Q17" s="2" t="s">
        <v>83</v>
      </c>
      <c r="R17" s="2">
        <v>0.12</v>
      </c>
      <c r="S17" s="2">
        <f t="shared" si="1"/>
        <v>1.175031795729445E-3</v>
      </c>
      <c r="T17" s="5" t="s">
        <v>198</v>
      </c>
      <c r="U17" s="2" t="s">
        <v>621</v>
      </c>
    </row>
    <row r="18" spans="1:21" ht="30" customHeight="1">
      <c r="A18" t="s">
        <v>153</v>
      </c>
      <c r="B18" t="s">
        <v>154</v>
      </c>
      <c r="C18" t="s">
        <v>102</v>
      </c>
      <c r="D18">
        <v>-6.7823301069438457E-3</v>
      </c>
      <c r="E18" t="s">
        <v>65</v>
      </c>
      <c r="F18" t="s">
        <v>82</v>
      </c>
      <c r="N18" s="2" t="s">
        <v>155</v>
      </c>
      <c r="O18" s="2" t="s">
        <v>102</v>
      </c>
      <c r="P18" s="2">
        <f t="shared" si="0"/>
        <v>-6.7823301069438457E-3</v>
      </c>
      <c r="Q18" s="2" t="s">
        <v>83</v>
      </c>
      <c r="R18" s="2">
        <v>0.02</v>
      </c>
      <c r="S18" s="2"/>
      <c r="T18" s="5" t="s">
        <v>156</v>
      </c>
      <c r="U18" s="2" t="s">
        <v>259</v>
      </c>
    </row>
    <row r="19" spans="1:21" ht="30" customHeight="1">
      <c r="A19" t="s">
        <v>133</v>
      </c>
      <c r="B19" t="s">
        <v>134</v>
      </c>
      <c r="C19" t="s">
        <v>128</v>
      </c>
      <c r="D19">
        <v>6.7571656214385307E-3</v>
      </c>
      <c r="E19" t="s">
        <v>112</v>
      </c>
      <c r="F19" t="s">
        <v>82</v>
      </c>
      <c r="N19" s="2" t="s">
        <v>135</v>
      </c>
      <c r="O19" s="2" t="s">
        <v>130</v>
      </c>
      <c r="P19" s="2">
        <f t="shared" si="0"/>
        <v>6.7571656214385307E-3</v>
      </c>
      <c r="Q19" s="2" t="s">
        <v>114</v>
      </c>
      <c r="R19" s="2">
        <v>0.56000000000000005</v>
      </c>
      <c r="S19" s="2">
        <f t="shared" si="1"/>
        <v>3.7840127480055774E-3</v>
      </c>
      <c r="T19" s="5" t="s">
        <v>136</v>
      </c>
      <c r="U19" s="2" t="s">
        <v>137</v>
      </c>
    </row>
    <row r="20" spans="1:21" ht="30" customHeight="1">
      <c r="A20" t="s">
        <v>291</v>
      </c>
      <c r="B20" t="s">
        <v>197</v>
      </c>
      <c r="C20" t="s">
        <v>513</v>
      </c>
      <c r="D20">
        <v>6.2868291884072679E-3</v>
      </c>
      <c r="E20" t="s">
        <v>65</v>
      </c>
      <c r="F20" t="s">
        <v>82</v>
      </c>
      <c r="N20" s="2" t="s">
        <v>197</v>
      </c>
      <c r="O20" s="2" t="s">
        <v>513</v>
      </c>
      <c r="P20" s="2">
        <f t="shared" si="0"/>
        <v>6.2868291884072679E-3</v>
      </c>
      <c r="Q20" s="2" t="s">
        <v>83</v>
      </c>
      <c r="R20" s="2">
        <v>0.14000000000000001</v>
      </c>
      <c r="S20" s="2">
        <f t="shared" si="1"/>
        <v>8.8015608637701762E-4</v>
      </c>
      <c r="T20" s="5" t="s">
        <v>198</v>
      </c>
      <c r="U20" s="2" t="s">
        <v>622</v>
      </c>
    </row>
    <row r="21" spans="1:21" ht="30" customHeight="1">
      <c r="A21" t="s">
        <v>310</v>
      </c>
      <c r="B21" t="s">
        <v>311</v>
      </c>
      <c r="C21" t="s">
        <v>88</v>
      </c>
      <c r="D21">
        <v>3.597226925194263E-3</v>
      </c>
      <c r="E21" t="s">
        <v>65</v>
      </c>
      <c r="F21" t="s">
        <v>82</v>
      </c>
      <c r="N21" s="2" t="s">
        <v>311</v>
      </c>
      <c r="O21" s="2" t="s">
        <v>88</v>
      </c>
      <c r="P21" s="2">
        <f t="shared" si="0"/>
        <v>3.597226925194263E-3</v>
      </c>
      <c r="Q21" s="2" t="s">
        <v>83</v>
      </c>
      <c r="R21" s="2">
        <v>0.05</v>
      </c>
      <c r="S21" s="2">
        <f t="shared" si="1"/>
        <v>1.7986134625971317E-4</v>
      </c>
      <c r="T21" s="5" t="s">
        <v>623</v>
      </c>
      <c r="U21" s="2" t="s">
        <v>613</v>
      </c>
    </row>
    <row r="22" spans="1:21" ht="30" customHeight="1">
      <c r="A22" t="s">
        <v>624</v>
      </c>
      <c r="B22" t="s">
        <v>625</v>
      </c>
      <c r="C22" t="s">
        <v>97</v>
      </c>
      <c r="D22">
        <v>3.4641015809029341E-3</v>
      </c>
      <c r="E22" t="s">
        <v>65</v>
      </c>
      <c r="F22" t="s">
        <v>82</v>
      </c>
      <c r="N22" s="2" t="s">
        <v>626</v>
      </c>
      <c r="O22" s="2" t="s">
        <v>97</v>
      </c>
      <c r="P22" s="2">
        <f t="shared" si="0"/>
        <v>3.4641015809029341E-3</v>
      </c>
      <c r="Q22" s="2" t="s">
        <v>83</v>
      </c>
      <c r="R22" s="2">
        <v>2</v>
      </c>
      <c r="S22" s="2">
        <f t="shared" si="1"/>
        <v>6.9282031618058681E-3</v>
      </c>
      <c r="T22" s="5" t="s">
        <v>627</v>
      </c>
      <c r="U22" s="2" t="s">
        <v>628</v>
      </c>
    </row>
    <row r="23" spans="1:21" ht="30" customHeight="1">
      <c r="A23" t="s">
        <v>291</v>
      </c>
      <c r="B23" t="s">
        <v>197</v>
      </c>
      <c r="C23" t="s">
        <v>312</v>
      </c>
      <c r="D23">
        <v>1.8049523382807321E-3</v>
      </c>
      <c r="E23" t="s">
        <v>65</v>
      </c>
      <c r="F23" t="s">
        <v>82</v>
      </c>
      <c r="N23" s="2" t="s">
        <v>197</v>
      </c>
      <c r="O23" s="2" t="s">
        <v>312</v>
      </c>
      <c r="P23" s="2">
        <f t="shared" si="0"/>
        <v>1.8049523382807321E-3</v>
      </c>
      <c r="Q23" s="2" t="s">
        <v>83</v>
      </c>
      <c r="R23" s="2">
        <v>0.13</v>
      </c>
      <c r="S23" s="2">
        <f t="shared" si="1"/>
        <v>2.3464380397649517E-4</v>
      </c>
      <c r="T23" s="5" t="s">
        <v>198</v>
      </c>
      <c r="U23" s="2" t="s">
        <v>622</v>
      </c>
    </row>
    <row r="24" spans="1:21" ht="30" customHeight="1"/>
    <row r="25" spans="1:21" ht="30" customHeight="1">
      <c r="A25" t="s">
        <v>158</v>
      </c>
      <c r="N25" s="2" t="s">
        <v>629</v>
      </c>
    </row>
    <row r="26" spans="1:21" ht="30" customHeight="1">
      <c r="A26" s="17" t="s">
        <v>159</v>
      </c>
      <c r="B26" s="17" t="s">
        <v>160</v>
      </c>
      <c r="C26" s="17" t="s">
        <v>59</v>
      </c>
      <c r="D26" s="17" t="s">
        <v>60</v>
      </c>
      <c r="N26" s="2" t="s">
        <v>612</v>
      </c>
      <c r="O26" s="2" t="s">
        <v>97</v>
      </c>
      <c r="P26" s="2">
        <v>1</v>
      </c>
      <c r="Q26" s="2" t="s">
        <v>83</v>
      </c>
      <c r="R26" s="2">
        <v>1.5</v>
      </c>
      <c r="S26" s="2">
        <f t="shared" ref="S26" si="2">R26*P26</f>
        <v>1.5</v>
      </c>
      <c r="T26" s="5" t="s">
        <v>84</v>
      </c>
      <c r="U26" s="2" t="s">
        <v>630</v>
      </c>
    </row>
    <row r="27" spans="1:21" ht="30" customHeight="1">
      <c r="A27" t="s">
        <v>164</v>
      </c>
      <c r="B27" t="s">
        <v>162</v>
      </c>
      <c r="C27">
        <v>4.1099360862539902E-2</v>
      </c>
      <c r="D27" t="s">
        <v>65</v>
      </c>
      <c r="N27" s="2" t="s">
        <v>609</v>
      </c>
      <c r="O27" s="2" t="s">
        <v>81</v>
      </c>
      <c r="P27" s="2">
        <v>1.061992526</v>
      </c>
      <c r="Q27" s="2" t="s">
        <v>83</v>
      </c>
      <c r="R27" s="2">
        <v>0.7</v>
      </c>
      <c r="S27" s="2">
        <f>R27*P27</f>
        <v>0.74339476819999994</v>
      </c>
      <c r="T27" s="5" t="s">
        <v>185</v>
      </c>
      <c r="U27" s="2" t="s">
        <v>631</v>
      </c>
    </row>
    <row r="28" spans="1:21" ht="30" customHeight="1">
      <c r="A28" t="s">
        <v>166</v>
      </c>
      <c r="B28" t="s">
        <v>167</v>
      </c>
      <c r="C28">
        <v>6.5421708859503269E-3</v>
      </c>
      <c r="D28" t="s">
        <v>112</v>
      </c>
    </row>
    <row r="29" spans="1:21" ht="30" customHeight="1">
      <c r="A29" t="s">
        <v>165</v>
      </c>
      <c r="B29" t="s">
        <v>162</v>
      </c>
      <c r="C29">
        <v>2.9211686924099918E-3</v>
      </c>
      <c r="D29" t="s">
        <v>112</v>
      </c>
    </row>
    <row r="30" spans="1:21" ht="30" customHeight="1">
      <c r="A30" t="s">
        <v>165</v>
      </c>
      <c r="B30" t="s">
        <v>216</v>
      </c>
      <c r="C30">
        <v>2.295203972607851E-3</v>
      </c>
      <c r="D30" t="s">
        <v>112</v>
      </c>
    </row>
    <row r="31" spans="1:21" ht="30" customHeight="1">
      <c r="A31" t="s">
        <v>168</v>
      </c>
      <c r="B31" t="s">
        <v>162</v>
      </c>
      <c r="C31">
        <v>4.7434165026061242E-4</v>
      </c>
      <c r="D31" t="s">
        <v>65</v>
      </c>
    </row>
    <row r="32" spans="1:21" ht="30" customHeight="1">
      <c r="A32" t="s">
        <v>171</v>
      </c>
      <c r="B32" t="s">
        <v>162</v>
      </c>
      <c r="C32">
        <v>7.7330456406343728E-5</v>
      </c>
      <c r="D32" t="s">
        <v>65</v>
      </c>
    </row>
    <row r="33" spans="1:4" ht="30" customHeight="1">
      <c r="A33" t="s">
        <v>632</v>
      </c>
      <c r="B33" t="s">
        <v>162</v>
      </c>
      <c r="C33">
        <v>7.7008000516798347E-5</v>
      </c>
      <c r="D33" t="s">
        <v>65</v>
      </c>
    </row>
    <row r="34" spans="1:4" ht="30" customHeight="1">
      <c r="A34" t="s">
        <v>218</v>
      </c>
      <c r="B34" t="s">
        <v>162</v>
      </c>
      <c r="C34">
        <v>3.2403702789451927E-5</v>
      </c>
      <c r="D34" t="s">
        <v>65</v>
      </c>
    </row>
    <row r="35" spans="1:4" ht="30" customHeight="1">
      <c r="A35" t="s">
        <v>221</v>
      </c>
      <c r="B35" t="s">
        <v>162</v>
      </c>
      <c r="C35">
        <v>1.4722431842528749E-5</v>
      </c>
      <c r="D35" t="s">
        <v>65</v>
      </c>
    </row>
    <row r="36" spans="1:4" ht="30" customHeight="1">
      <c r="A36" t="s">
        <v>169</v>
      </c>
      <c r="B36" t="s">
        <v>162</v>
      </c>
      <c r="C36">
        <v>1.4722431842528749E-5</v>
      </c>
      <c r="D36" t="s">
        <v>65</v>
      </c>
    </row>
    <row r="37" spans="1:4" ht="30" customHeight="1">
      <c r="A37" t="s">
        <v>263</v>
      </c>
      <c r="B37" t="s">
        <v>162</v>
      </c>
      <c r="C37">
        <v>5.310367214406142E-6</v>
      </c>
      <c r="D37" t="s">
        <v>65</v>
      </c>
    </row>
    <row r="38" spans="1:4" ht="30" customHeight="1">
      <c r="A38" t="s">
        <v>220</v>
      </c>
      <c r="B38" t="s">
        <v>162</v>
      </c>
      <c r="C38">
        <v>5.1961524150101468E-6</v>
      </c>
      <c r="D38" t="s">
        <v>65</v>
      </c>
    </row>
    <row r="39" spans="1:4" ht="30" customHeight="1">
      <c r="A39" t="s">
        <v>388</v>
      </c>
      <c r="B39" t="s">
        <v>162</v>
      </c>
      <c r="C39">
        <v>2.1908901999267978E-6</v>
      </c>
      <c r="D39" t="s">
        <v>65</v>
      </c>
    </row>
    <row r="40" spans="1:4" ht="30" customHeight="1">
      <c r="A40" t="s">
        <v>173</v>
      </c>
      <c r="B40" t="s">
        <v>162</v>
      </c>
      <c r="C40">
        <v>4.6233105877036001E-7</v>
      </c>
      <c r="D40" t="s">
        <v>65</v>
      </c>
    </row>
    <row r="41" spans="1:4" ht="30" customHeight="1">
      <c r="A41" t="s">
        <v>361</v>
      </c>
      <c r="B41" t="s">
        <v>162</v>
      </c>
      <c r="C41">
        <v>3.6331803698885778E-7</v>
      </c>
      <c r="D41" t="s">
        <v>65</v>
      </c>
    </row>
    <row r="42" spans="1:4" ht="30" customHeight="1">
      <c r="A42" t="s">
        <v>175</v>
      </c>
      <c r="B42" t="s">
        <v>162</v>
      </c>
      <c r="C42">
        <v>1.8330302964386649E-7</v>
      </c>
      <c r="D42" t="s">
        <v>65</v>
      </c>
    </row>
    <row r="43" spans="1:4" ht="30" customHeight="1">
      <c r="A43" t="s">
        <v>176</v>
      </c>
      <c r="B43" t="s">
        <v>162</v>
      </c>
      <c r="C43">
        <v>9.3434465497921337E-8</v>
      </c>
      <c r="D43" t="s">
        <v>65</v>
      </c>
    </row>
    <row r="44" spans="1:4" ht="30" customHeight="1">
      <c r="A44" t="s">
        <v>222</v>
      </c>
      <c r="B44" t="s">
        <v>162</v>
      </c>
      <c r="C44">
        <v>7.7459667124912812E-8</v>
      </c>
      <c r="D44" t="s">
        <v>65</v>
      </c>
    </row>
    <row r="45" spans="1:4" ht="30" customHeight="1">
      <c r="A45" t="s">
        <v>174</v>
      </c>
      <c r="B45" t="s">
        <v>162</v>
      </c>
      <c r="C45">
        <v>7.4899929813909694E-8</v>
      </c>
      <c r="D45" t="s">
        <v>65</v>
      </c>
    </row>
    <row r="46" spans="1:4" ht="30" customHeight="1">
      <c r="A46" t="s">
        <v>265</v>
      </c>
      <c r="B46" t="s">
        <v>162</v>
      </c>
      <c r="C46">
        <v>2.449489677758265E-8</v>
      </c>
      <c r="D46" t="s">
        <v>65</v>
      </c>
    </row>
    <row r="47" spans="1:4" ht="30" customHeight="1"/>
    <row r="48" spans="1:4" ht="30" customHeight="1"/>
    <row r="49" spans="1:21" ht="30" customHeight="1"/>
    <row r="50" spans="1:21" ht="30" customHeight="1"/>
    <row r="51" spans="1:21" ht="30" customHeight="1">
      <c r="A51" s="17" t="s">
        <v>54</v>
      </c>
    </row>
    <row r="52" spans="1:21" ht="30" customHeight="1">
      <c r="A52" t="s">
        <v>633</v>
      </c>
    </row>
    <row r="53" spans="1:21" ht="30" customHeight="1">
      <c r="A53" t="s">
        <v>56</v>
      </c>
    </row>
    <row r="54" spans="1:21" ht="30" customHeight="1">
      <c r="A54" s="17" t="s">
        <v>57</v>
      </c>
      <c r="B54" s="17" t="s">
        <v>58</v>
      </c>
      <c r="C54" s="17" t="s">
        <v>59</v>
      </c>
      <c r="D54" s="17" t="s">
        <v>60</v>
      </c>
      <c r="E54" s="17" t="s">
        <v>61</v>
      </c>
      <c r="N54" s="17" t="s">
        <v>57</v>
      </c>
      <c r="O54" s="17" t="s">
        <v>58</v>
      </c>
      <c r="P54" s="17" t="s">
        <v>59</v>
      </c>
      <c r="Q54" s="17" t="s">
        <v>60</v>
      </c>
      <c r="R54" s="17" t="s">
        <v>61</v>
      </c>
      <c r="S54" s="1" t="s">
        <v>62</v>
      </c>
    </row>
    <row r="55" spans="1:21" ht="30" customHeight="1">
      <c r="A55" t="s">
        <v>608</v>
      </c>
      <c r="B55" t="s">
        <v>80</v>
      </c>
      <c r="C55">
        <v>1</v>
      </c>
      <c r="D55" t="s">
        <v>65</v>
      </c>
      <c r="E55" t="s">
        <v>66</v>
      </c>
      <c r="N55" t="s">
        <v>608</v>
      </c>
      <c r="O55" t="s">
        <v>80</v>
      </c>
      <c r="P55">
        <v>1</v>
      </c>
      <c r="Q55" t="s">
        <v>65</v>
      </c>
      <c r="R55" t="s">
        <v>66</v>
      </c>
      <c r="S55">
        <f>SUM(S59:S64)</f>
        <v>0.23765788882970817</v>
      </c>
    </row>
    <row r="56" spans="1:21" ht="30" customHeight="1"/>
    <row r="57" spans="1:21" ht="30" customHeight="1">
      <c r="A57" t="s">
        <v>67</v>
      </c>
    </row>
    <row r="58" spans="1:21" ht="30" customHeight="1">
      <c r="A58" s="17" t="s">
        <v>68</v>
      </c>
      <c r="B58" s="17" t="s">
        <v>69</v>
      </c>
      <c r="C58" s="17" t="s">
        <v>70</v>
      </c>
      <c r="D58" s="17" t="s">
        <v>59</v>
      </c>
      <c r="E58" s="17" t="s">
        <v>60</v>
      </c>
      <c r="F58" s="17" t="s">
        <v>71</v>
      </c>
      <c r="N58" s="1" t="s">
        <v>72</v>
      </c>
      <c r="O58" s="1" t="s">
        <v>73</v>
      </c>
      <c r="P58" s="1" t="s">
        <v>74</v>
      </c>
      <c r="Q58" s="1" t="s">
        <v>75</v>
      </c>
      <c r="R58" s="1" t="s">
        <v>76</v>
      </c>
      <c r="S58" s="1" t="s">
        <v>62</v>
      </c>
      <c r="T58" s="1" t="s">
        <v>77</v>
      </c>
      <c r="U58" s="1" t="s">
        <v>78</v>
      </c>
    </row>
    <row r="59" spans="1:21" ht="30" customHeight="1">
      <c r="A59" t="s">
        <v>634</v>
      </c>
      <c r="B59" t="s">
        <v>635</v>
      </c>
      <c r="C59" t="s">
        <v>81</v>
      </c>
      <c r="D59">
        <v>1.3597333431243901</v>
      </c>
      <c r="E59" t="s">
        <v>65</v>
      </c>
      <c r="F59" t="s">
        <v>82</v>
      </c>
      <c r="N59" s="2" t="s">
        <v>635</v>
      </c>
      <c r="O59" s="2" t="s">
        <v>81</v>
      </c>
      <c r="P59" s="2">
        <f>D59</f>
        <v>1.3597333431243901</v>
      </c>
      <c r="Q59" s="2" t="s">
        <v>83</v>
      </c>
      <c r="R59" s="2">
        <f>S83</f>
        <v>0.16</v>
      </c>
      <c r="S59" s="2">
        <f>P59*R59</f>
        <v>0.21755733489990242</v>
      </c>
      <c r="T59" s="5"/>
      <c r="U59" s="2" t="s">
        <v>189</v>
      </c>
    </row>
    <row r="60" spans="1:21" ht="30" customHeight="1">
      <c r="A60" t="s">
        <v>636</v>
      </c>
      <c r="B60" t="s">
        <v>637</v>
      </c>
      <c r="C60" t="s">
        <v>81</v>
      </c>
      <c r="D60">
        <v>6.2639996409416199E-2</v>
      </c>
      <c r="E60" t="s">
        <v>65</v>
      </c>
      <c r="F60" t="s">
        <v>82</v>
      </c>
      <c r="N60" s="2" t="s">
        <v>637</v>
      </c>
      <c r="O60" s="2" t="s">
        <v>81</v>
      </c>
      <c r="P60" s="2">
        <f t="shared" ref="P60:P64" si="3">D60</f>
        <v>6.2639996409416199E-2</v>
      </c>
      <c r="Q60" s="2" t="s">
        <v>83</v>
      </c>
      <c r="R60" s="2">
        <f>S104</f>
        <v>0</v>
      </c>
      <c r="S60" s="2">
        <f t="shared" ref="S60:S62" si="4">P60*R60</f>
        <v>0</v>
      </c>
      <c r="T60" s="5"/>
      <c r="U60" s="2" t="s">
        <v>189</v>
      </c>
    </row>
    <row r="61" spans="1:21" ht="30" customHeight="1">
      <c r="A61" t="s">
        <v>133</v>
      </c>
      <c r="B61" t="s">
        <v>134</v>
      </c>
      <c r="C61" t="s">
        <v>128</v>
      </c>
      <c r="D61">
        <v>3.5893846303224557E-2</v>
      </c>
      <c r="E61" t="s">
        <v>112</v>
      </c>
      <c r="F61" t="s">
        <v>82</v>
      </c>
      <c r="N61" s="2" t="s">
        <v>135</v>
      </c>
      <c r="O61" s="2" t="s">
        <v>130</v>
      </c>
      <c r="P61" s="2">
        <f t="shared" si="3"/>
        <v>3.5893846303224557E-2</v>
      </c>
      <c r="Q61" s="2" t="s">
        <v>114</v>
      </c>
      <c r="R61" s="2">
        <v>0.56000000000000005</v>
      </c>
      <c r="S61" s="2">
        <f t="shared" si="4"/>
        <v>2.0100553929805753E-2</v>
      </c>
      <c r="T61" s="5" t="s">
        <v>136</v>
      </c>
      <c r="U61" s="2" t="s">
        <v>638</v>
      </c>
    </row>
    <row r="62" spans="1:21" ht="30" customHeight="1">
      <c r="A62" t="s">
        <v>138</v>
      </c>
      <c r="B62" t="s">
        <v>139</v>
      </c>
      <c r="C62" t="s">
        <v>81</v>
      </c>
      <c r="D62">
        <v>9.6784058453866402E-3</v>
      </c>
      <c r="E62" t="s">
        <v>140</v>
      </c>
      <c r="F62" t="s">
        <v>82</v>
      </c>
      <c r="N62" s="2" t="s">
        <v>141</v>
      </c>
      <c r="O62" s="2" t="s">
        <v>81</v>
      </c>
      <c r="P62" s="2">
        <v>1.9244593000000004E-2</v>
      </c>
      <c r="Q62" s="2" t="s">
        <v>142</v>
      </c>
      <c r="R62" s="2"/>
      <c r="S62" s="2">
        <f t="shared" si="4"/>
        <v>0</v>
      </c>
      <c r="T62" s="5" t="s">
        <v>143</v>
      </c>
      <c r="U62" s="2" t="s">
        <v>639</v>
      </c>
    </row>
    <row r="63" spans="1:21" ht="30" customHeight="1">
      <c r="A63" t="s">
        <v>201</v>
      </c>
      <c r="B63" t="s">
        <v>202</v>
      </c>
      <c r="C63" t="s">
        <v>88</v>
      </c>
      <c r="D63">
        <v>-8.821799565339461E-5</v>
      </c>
      <c r="E63" t="s">
        <v>65</v>
      </c>
      <c r="F63" t="s">
        <v>82</v>
      </c>
      <c r="N63" s="2" t="s">
        <v>202</v>
      </c>
      <c r="O63" s="2" t="s">
        <v>88</v>
      </c>
      <c r="P63" s="2">
        <f t="shared" si="3"/>
        <v>-8.821799565339461E-5</v>
      </c>
      <c r="Q63" s="2" t="s">
        <v>83</v>
      </c>
      <c r="R63" s="2">
        <v>-0.05</v>
      </c>
      <c r="S63" s="2"/>
      <c r="T63" s="5" t="s">
        <v>108</v>
      </c>
      <c r="U63" s="2" t="s">
        <v>109</v>
      </c>
    </row>
    <row r="64" spans="1:21" ht="30" customHeight="1">
      <c r="A64" t="s">
        <v>640</v>
      </c>
      <c r="B64" t="s">
        <v>641</v>
      </c>
      <c r="C64" t="s">
        <v>97</v>
      </c>
      <c r="D64">
        <v>1.333299963490742E-11</v>
      </c>
      <c r="E64" t="s">
        <v>60</v>
      </c>
      <c r="F64" t="s">
        <v>82</v>
      </c>
      <c r="N64" s="2" t="s">
        <v>642</v>
      </c>
      <c r="O64" s="2" t="s">
        <v>97</v>
      </c>
      <c r="P64" s="2">
        <f t="shared" si="3"/>
        <v>1.333299963490742E-11</v>
      </c>
      <c r="Q64" s="2" t="s">
        <v>60</v>
      </c>
      <c r="R64" s="21">
        <v>1000000</v>
      </c>
      <c r="S64" s="2"/>
      <c r="T64" s="5" t="s">
        <v>185</v>
      </c>
      <c r="U64" s="2" t="s">
        <v>643</v>
      </c>
    </row>
    <row r="65" spans="1:21" ht="30" customHeight="1"/>
    <row r="66" spans="1:21" ht="30" customHeight="1">
      <c r="A66" t="s">
        <v>158</v>
      </c>
    </row>
    <row r="67" spans="1:21" ht="30" customHeight="1">
      <c r="A67" s="17" t="s">
        <v>159</v>
      </c>
      <c r="B67" s="17" t="s">
        <v>160</v>
      </c>
      <c r="C67" s="17" t="s">
        <v>59</v>
      </c>
      <c r="D67" s="17" t="s">
        <v>60</v>
      </c>
      <c r="N67" s="2" t="s">
        <v>629</v>
      </c>
    </row>
    <row r="68" spans="1:21" ht="30" customHeight="1">
      <c r="A68" t="s">
        <v>164</v>
      </c>
      <c r="B68" t="s">
        <v>162</v>
      </c>
      <c r="C68">
        <v>3.270600363612175E-2</v>
      </c>
      <c r="D68" t="s">
        <v>65</v>
      </c>
      <c r="N68" s="2" t="s">
        <v>635</v>
      </c>
      <c r="O68" s="2" t="s">
        <v>81</v>
      </c>
      <c r="P68" s="2">
        <v>1.359733343</v>
      </c>
      <c r="Q68" s="2" t="s">
        <v>83</v>
      </c>
      <c r="R68" s="2">
        <v>0.16</v>
      </c>
      <c r="S68" s="2">
        <f>P68*R68</f>
        <v>0.21755733488000001</v>
      </c>
      <c r="T68" s="5" t="s">
        <v>147</v>
      </c>
      <c r="U68" s="2" t="s">
        <v>644</v>
      </c>
    </row>
    <row r="69" spans="1:21" ht="30" customHeight="1">
      <c r="A69" t="s">
        <v>218</v>
      </c>
      <c r="B69" t="s">
        <v>162</v>
      </c>
      <c r="C69">
        <v>9.1485329903662205E-5</v>
      </c>
      <c r="D69" t="s">
        <v>65</v>
      </c>
      <c r="N69" s="2" t="s">
        <v>637</v>
      </c>
      <c r="O69" s="2" t="s">
        <v>81</v>
      </c>
      <c r="P69" s="2">
        <v>6.2639996000000003E-2</v>
      </c>
      <c r="Q69" s="2" t="s">
        <v>83</v>
      </c>
      <c r="R69" s="2">
        <v>4</v>
      </c>
      <c r="S69" s="2">
        <f t="shared" ref="S69" si="5">P69*R69</f>
        <v>0.25055998400000001</v>
      </c>
      <c r="T69" s="5" t="s">
        <v>627</v>
      </c>
      <c r="U69" s="2" t="s">
        <v>645</v>
      </c>
    </row>
    <row r="70" spans="1:21" ht="30" customHeight="1">
      <c r="A70" t="s">
        <v>171</v>
      </c>
      <c r="B70" t="s">
        <v>162</v>
      </c>
      <c r="C70">
        <v>7.1881331678014249E-5</v>
      </c>
      <c r="D70" t="s">
        <v>65</v>
      </c>
    </row>
    <row r="71" spans="1:21" ht="30" customHeight="1">
      <c r="A71" t="s">
        <v>168</v>
      </c>
      <c r="B71" t="s">
        <v>162</v>
      </c>
      <c r="C71">
        <v>3.9208000089274719E-5</v>
      </c>
      <c r="D71" t="s">
        <v>65</v>
      </c>
    </row>
    <row r="72" spans="1:21" ht="30" customHeight="1"/>
    <row r="73" spans="1:21" ht="30" customHeight="1"/>
    <row r="74" spans="1:21" ht="30" customHeight="1"/>
    <row r="75" spans="1:21" ht="30" customHeight="1"/>
    <row r="76" spans="1:21" ht="30" customHeight="1"/>
    <row r="77" spans="1:21" ht="30" customHeight="1"/>
    <row r="78" spans="1:21" ht="30" customHeight="1"/>
    <row r="79" spans="1:21" ht="30" customHeight="1">
      <c r="A79" s="17" t="s">
        <v>54</v>
      </c>
    </row>
    <row r="80" spans="1:21" ht="30" customHeight="1">
      <c r="A80" t="s">
        <v>646</v>
      </c>
    </row>
    <row r="81" spans="1:21" ht="30" customHeight="1">
      <c r="A81" t="s">
        <v>56</v>
      </c>
    </row>
    <row r="82" spans="1:21" ht="30" customHeight="1">
      <c r="A82" s="17" t="s">
        <v>57</v>
      </c>
      <c r="B82" s="17" t="s">
        <v>58</v>
      </c>
      <c r="C82" s="17" t="s">
        <v>59</v>
      </c>
      <c r="D82" s="17" t="s">
        <v>60</v>
      </c>
      <c r="E82" s="17" t="s">
        <v>61</v>
      </c>
      <c r="N82" s="17" t="s">
        <v>57</v>
      </c>
      <c r="O82" s="17" t="s">
        <v>58</v>
      </c>
      <c r="P82" s="17" t="s">
        <v>59</v>
      </c>
      <c r="Q82" s="17" t="s">
        <v>60</v>
      </c>
      <c r="R82" s="17" t="s">
        <v>61</v>
      </c>
      <c r="S82" s="1" t="s">
        <v>62</v>
      </c>
    </row>
    <row r="83" spans="1:21" ht="30" customHeight="1">
      <c r="A83" t="s">
        <v>634</v>
      </c>
      <c r="B83" t="s">
        <v>635</v>
      </c>
      <c r="C83">
        <v>1</v>
      </c>
      <c r="D83" t="s">
        <v>65</v>
      </c>
      <c r="E83" t="s">
        <v>66</v>
      </c>
      <c r="N83" t="s">
        <v>634</v>
      </c>
      <c r="O83" t="s">
        <v>635</v>
      </c>
      <c r="P83">
        <v>1</v>
      </c>
      <c r="Q83" t="s">
        <v>65</v>
      </c>
      <c r="R83" t="s">
        <v>66</v>
      </c>
      <c r="S83">
        <f>SUM(S87:S88)</f>
        <v>0.16</v>
      </c>
    </row>
    <row r="84" spans="1:21" ht="30" customHeight="1"/>
    <row r="85" spans="1:21" ht="30" customHeight="1">
      <c r="A85" t="s">
        <v>67</v>
      </c>
    </row>
    <row r="86" spans="1:21" ht="30" customHeight="1">
      <c r="A86" s="17" t="s">
        <v>68</v>
      </c>
      <c r="B86" s="17" t="s">
        <v>69</v>
      </c>
      <c r="C86" s="17" t="s">
        <v>70</v>
      </c>
      <c r="D86" s="17" t="s">
        <v>59</v>
      </c>
      <c r="E86" s="17" t="s">
        <v>60</v>
      </c>
      <c r="F86" s="17" t="s">
        <v>71</v>
      </c>
      <c r="N86" s="1" t="s">
        <v>72</v>
      </c>
      <c r="O86" s="1" t="s">
        <v>73</v>
      </c>
      <c r="P86" s="1" t="s">
        <v>74</v>
      </c>
      <c r="Q86" s="1" t="s">
        <v>75</v>
      </c>
      <c r="R86" s="1" t="s">
        <v>76</v>
      </c>
      <c r="S86" s="1" t="s">
        <v>62</v>
      </c>
      <c r="T86" s="1" t="s">
        <v>77</v>
      </c>
      <c r="U86" s="1" t="s">
        <v>78</v>
      </c>
    </row>
    <row r="87" spans="1:21" ht="30" customHeight="1">
      <c r="A87" t="s">
        <v>647</v>
      </c>
      <c r="B87" t="s">
        <v>191</v>
      </c>
      <c r="C87" t="s">
        <v>97</v>
      </c>
      <c r="D87">
        <v>1</v>
      </c>
      <c r="E87" t="s">
        <v>65</v>
      </c>
      <c r="F87" t="s">
        <v>82</v>
      </c>
      <c r="N87" s="2" t="s">
        <v>191</v>
      </c>
      <c r="O87" s="2" t="s">
        <v>97</v>
      </c>
      <c r="P87" s="2">
        <f>D87</f>
        <v>1</v>
      </c>
      <c r="Q87" s="2" t="s">
        <v>83</v>
      </c>
      <c r="R87" s="2">
        <v>0.16</v>
      </c>
      <c r="S87" s="2">
        <f>P87*R87</f>
        <v>0.16</v>
      </c>
      <c r="T87" s="5" t="s">
        <v>147</v>
      </c>
      <c r="U87" s="2" t="s">
        <v>648</v>
      </c>
    </row>
    <row r="88" spans="1:21" ht="30" customHeight="1">
      <c r="A88" t="s">
        <v>138</v>
      </c>
      <c r="B88" t="s">
        <v>139</v>
      </c>
      <c r="C88" t="s">
        <v>81</v>
      </c>
      <c r="D88">
        <v>0.13713020677914881</v>
      </c>
      <c r="E88" t="s">
        <v>140</v>
      </c>
      <c r="F88" t="s">
        <v>82</v>
      </c>
      <c r="N88" s="2" t="s">
        <v>141</v>
      </c>
      <c r="O88" s="2" t="s">
        <v>81</v>
      </c>
      <c r="P88" s="2">
        <v>0.272670419</v>
      </c>
      <c r="Q88" s="2" t="s">
        <v>142</v>
      </c>
      <c r="R88" s="2"/>
      <c r="S88" s="2">
        <f t="shared" ref="S88" si="6">P88*R88</f>
        <v>0</v>
      </c>
      <c r="T88" s="5" t="s">
        <v>143</v>
      </c>
      <c r="U88" s="2" t="s">
        <v>230</v>
      </c>
    </row>
    <row r="89" spans="1:21" ht="30" customHeight="1"/>
    <row r="90" spans="1:21" ht="30" customHeight="1">
      <c r="A90" t="s">
        <v>158</v>
      </c>
    </row>
    <row r="91" spans="1:21" ht="30" customHeight="1">
      <c r="A91" s="17" t="s">
        <v>159</v>
      </c>
      <c r="B91" s="17" t="s">
        <v>160</v>
      </c>
      <c r="C91" s="17" t="s">
        <v>59</v>
      </c>
      <c r="D91" s="17" t="s">
        <v>60</v>
      </c>
    </row>
    <row r="92" spans="1:21" ht="30" customHeight="1"/>
    <row r="93" spans="1:21" ht="30" customHeight="1"/>
    <row r="94" spans="1:21" ht="30" customHeight="1"/>
    <row r="95" spans="1:21" ht="30" customHeight="1"/>
    <row r="96" spans="1:21" ht="30" customHeight="1"/>
    <row r="97" spans="1:21" ht="30" customHeight="1"/>
    <row r="98" spans="1:21" ht="30" customHeight="1"/>
    <row r="99" spans="1:21" ht="30" customHeight="1"/>
    <row r="100" spans="1:21" ht="30" customHeight="1">
      <c r="A100" s="17" t="s">
        <v>54</v>
      </c>
    </row>
    <row r="101" spans="1:21" ht="30" customHeight="1">
      <c r="A101" t="s">
        <v>649</v>
      </c>
    </row>
    <row r="102" spans="1:21" ht="30" customHeight="1">
      <c r="A102" t="s">
        <v>56</v>
      </c>
    </row>
    <row r="103" spans="1:21" ht="30" customHeight="1">
      <c r="A103" s="17" t="s">
        <v>57</v>
      </c>
      <c r="B103" s="17" t="s">
        <v>58</v>
      </c>
      <c r="C103" s="17" t="s">
        <v>59</v>
      </c>
      <c r="D103" s="17" t="s">
        <v>60</v>
      </c>
      <c r="E103" s="17" t="s">
        <v>61</v>
      </c>
      <c r="N103" s="17" t="s">
        <v>57</v>
      </c>
      <c r="O103" s="17" t="s">
        <v>58</v>
      </c>
      <c r="P103" s="17" t="s">
        <v>59</v>
      </c>
      <c r="Q103" s="17" t="s">
        <v>60</v>
      </c>
      <c r="R103" s="17" t="s">
        <v>61</v>
      </c>
      <c r="S103" s="1" t="s">
        <v>62</v>
      </c>
    </row>
    <row r="104" spans="1:21" ht="30" customHeight="1">
      <c r="A104" t="s">
        <v>636</v>
      </c>
      <c r="B104" t="s">
        <v>637</v>
      </c>
      <c r="C104">
        <v>1</v>
      </c>
      <c r="D104" t="s">
        <v>65</v>
      </c>
      <c r="E104" t="s">
        <v>66</v>
      </c>
      <c r="N104" t="s">
        <v>636</v>
      </c>
      <c r="O104" t="s">
        <v>637</v>
      </c>
      <c r="P104">
        <v>1</v>
      </c>
      <c r="Q104" t="s">
        <v>65</v>
      </c>
      <c r="R104" t="s">
        <v>66</v>
      </c>
      <c r="S104">
        <f>SUM(S108:S109)</f>
        <v>0</v>
      </c>
    </row>
    <row r="105" spans="1:21" ht="30" customHeight="1"/>
    <row r="106" spans="1:21" ht="30" customHeight="1">
      <c r="A106" t="s">
        <v>67</v>
      </c>
    </row>
    <row r="107" spans="1:21" ht="30" customHeight="1">
      <c r="A107" s="17" t="s">
        <v>68</v>
      </c>
      <c r="B107" s="17" t="s">
        <v>69</v>
      </c>
      <c r="C107" s="17" t="s">
        <v>70</v>
      </c>
      <c r="D107" s="17" t="s">
        <v>59</v>
      </c>
      <c r="E107" s="17" t="s">
        <v>60</v>
      </c>
      <c r="F107" s="17" t="s">
        <v>71</v>
      </c>
      <c r="N107" s="1" t="s">
        <v>72</v>
      </c>
      <c r="O107" s="1" t="s">
        <v>73</v>
      </c>
      <c r="P107" s="1" t="s">
        <v>74</v>
      </c>
      <c r="Q107" s="1" t="s">
        <v>75</v>
      </c>
      <c r="R107" s="1" t="s">
        <v>76</v>
      </c>
      <c r="S107" s="1" t="s">
        <v>62</v>
      </c>
      <c r="T107" s="1" t="s">
        <v>77</v>
      </c>
      <c r="U107" s="1" t="s">
        <v>78</v>
      </c>
    </row>
    <row r="108" spans="1:21" ht="30" customHeight="1">
      <c r="A108" t="s">
        <v>138</v>
      </c>
      <c r="B108" t="s">
        <v>139</v>
      </c>
      <c r="C108" t="s">
        <v>81</v>
      </c>
      <c r="D108">
        <v>2.0239823380995658</v>
      </c>
      <c r="E108" t="s">
        <v>140</v>
      </c>
      <c r="F108" t="s">
        <v>82</v>
      </c>
      <c r="N108" s="2" t="s">
        <v>141</v>
      </c>
      <c r="O108" s="2" t="s">
        <v>81</v>
      </c>
      <c r="P108" s="2">
        <v>4.0244970330000003</v>
      </c>
      <c r="Q108" s="2" t="s">
        <v>142</v>
      </c>
      <c r="R108" s="2"/>
      <c r="S108" s="18">
        <f>P108*R108</f>
        <v>0</v>
      </c>
      <c r="T108" s="5" t="s">
        <v>143</v>
      </c>
      <c r="U108" s="2" t="s">
        <v>230</v>
      </c>
    </row>
    <row r="109" spans="1:21" ht="30" customHeight="1">
      <c r="A109" t="s">
        <v>650</v>
      </c>
      <c r="B109" t="s">
        <v>651</v>
      </c>
      <c r="C109" t="s">
        <v>88</v>
      </c>
      <c r="D109">
        <v>0.99999997764825821</v>
      </c>
      <c r="E109" t="s">
        <v>65</v>
      </c>
      <c r="F109" t="s">
        <v>82</v>
      </c>
      <c r="N109" s="2" t="s">
        <v>652</v>
      </c>
      <c r="O109" s="2" t="s">
        <v>88</v>
      </c>
      <c r="P109" s="2">
        <f>D109</f>
        <v>0.99999997764825821</v>
      </c>
      <c r="Q109" s="2" t="s">
        <v>83</v>
      </c>
      <c r="R109" s="2"/>
      <c r="S109" s="18">
        <f>P109*R109</f>
        <v>0</v>
      </c>
      <c r="T109" s="5" t="s">
        <v>627</v>
      </c>
      <c r="U109" s="2" t="s">
        <v>653</v>
      </c>
    </row>
    <row r="110" spans="1:21" ht="30" customHeight="1"/>
    <row r="111" spans="1:21" ht="30" customHeight="1">
      <c r="A111" t="s">
        <v>158</v>
      </c>
    </row>
    <row r="112" spans="1:21" ht="30" customHeight="1">
      <c r="A112" s="17" t="s">
        <v>159</v>
      </c>
      <c r="B112" s="17" t="s">
        <v>160</v>
      </c>
      <c r="C112" s="17" t="s">
        <v>59</v>
      </c>
      <c r="D112" s="17" t="s">
        <v>60</v>
      </c>
    </row>
    <row r="113" spans="1:21" ht="30" customHeight="1"/>
    <row r="114" spans="1:21" ht="30" customHeight="1"/>
    <row r="115" spans="1:21" ht="30" customHeight="1"/>
    <row r="116" spans="1:21" ht="30" customHeight="1"/>
    <row r="117" spans="1:21" ht="30" customHeight="1"/>
    <row r="118" spans="1:21" ht="30" customHeight="1"/>
    <row r="119" spans="1:21" ht="30" customHeight="1"/>
    <row r="120" spans="1:21" ht="30" customHeight="1">
      <c r="A120" s="17" t="s">
        <v>54</v>
      </c>
    </row>
    <row r="121" spans="1:21" ht="30" customHeight="1">
      <c r="A121" t="s">
        <v>654</v>
      </c>
    </row>
    <row r="122" spans="1:21" ht="30" customHeight="1">
      <c r="A122" t="s">
        <v>56</v>
      </c>
    </row>
    <row r="123" spans="1:21" ht="30" customHeight="1">
      <c r="A123" s="17" t="s">
        <v>57</v>
      </c>
      <c r="B123" s="17" t="s">
        <v>58</v>
      </c>
      <c r="C123" s="17" t="s">
        <v>59</v>
      </c>
      <c r="D123" s="17" t="s">
        <v>60</v>
      </c>
      <c r="E123" s="17" t="s">
        <v>61</v>
      </c>
      <c r="N123" s="17" t="s">
        <v>57</v>
      </c>
      <c r="O123" s="17" t="s">
        <v>58</v>
      </c>
      <c r="P123" s="17" t="s">
        <v>59</v>
      </c>
      <c r="Q123" s="17" t="s">
        <v>60</v>
      </c>
      <c r="R123" s="17" t="s">
        <v>61</v>
      </c>
      <c r="S123" s="1" t="s">
        <v>62</v>
      </c>
    </row>
    <row r="124" spans="1:21" ht="30" customHeight="1">
      <c r="A124" t="s">
        <v>610</v>
      </c>
      <c r="B124" t="s">
        <v>611</v>
      </c>
      <c r="C124">
        <v>6.0874492162838578E-2</v>
      </c>
      <c r="D124" t="s">
        <v>65</v>
      </c>
      <c r="E124" t="s">
        <v>66</v>
      </c>
      <c r="N124" t="s">
        <v>610</v>
      </c>
      <c r="O124" t="s">
        <v>611</v>
      </c>
      <c r="P124">
        <v>6.0874492162838578E-2</v>
      </c>
      <c r="Q124" t="s">
        <v>65</v>
      </c>
      <c r="R124" t="s">
        <v>66</v>
      </c>
      <c r="S124">
        <f>SUM(S128:S130)</f>
        <v>0.49845071835443377</v>
      </c>
    </row>
    <row r="125" spans="1:21" ht="30" customHeight="1"/>
    <row r="126" spans="1:21" ht="30" customHeight="1">
      <c r="A126" t="s">
        <v>67</v>
      </c>
    </row>
    <row r="127" spans="1:21" ht="30" customHeight="1">
      <c r="A127" s="17" t="s">
        <v>68</v>
      </c>
      <c r="B127" s="17" t="s">
        <v>69</v>
      </c>
      <c r="C127" s="17" t="s">
        <v>70</v>
      </c>
      <c r="D127" s="17" t="s">
        <v>59</v>
      </c>
      <c r="E127" s="17" t="s">
        <v>60</v>
      </c>
      <c r="F127" s="17" t="s">
        <v>71</v>
      </c>
      <c r="N127" s="1" t="s">
        <v>72</v>
      </c>
      <c r="O127" s="1" t="s">
        <v>73</v>
      </c>
      <c r="P127" s="1" t="s">
        <v>74</v>
      </c>
      <c r="Q127" s="1" t="s">
        <v>75</v>
      </c>
      <c r="R127" s="1" t="s">
        <v>76</v>
      </c>
      <c r="S127" s="1" t="s">
        <v>62</v>
      </c>
      <c r="T127" s="1" t="s">
        <v>77</v>
      </c>
      <c r="U127" s="1" t="s">
        <v>78</v>
      </c>
    </row>
    <row r="128" spans="1:21" ht="30" customHeight="1">
      <c r="A128" t="s">
        <v>95</v>
      </c>
      <c r="B128" t="s">
        <v>96</v>
      </c>
      <c r="C128" t="s">
        <v>97</v>
      </c>
      <c r="D128">
        <v>4.5000001788139343E-2</v>
      </c>
      <c r="E128" t="s">
        <v>65</v>
      </c>
      <c r="F128" t="s">
        <v>82</v>
      </c>
      <c r="N128" t="s">
        <v>96</v>
      </c>
      <c r="O128" t="s">
        <v>97</v>
      </c>
      <c r="P128">
        <f>D128</f>
        <v>4.5000001788139343E-2</v>
      </c>
      <c r="Q128" t="s">
        <v>83</v>
      </c>
      <c r="R128">
        <v>10</v>
      </c>
      <c r="S128">
        <f>P128*R128</f>
        <v>0.45000001788139343</v>
      </c>
      <c r="T128" t="s">
        <v>98</v>
      </c>
      <c r="U128" t="s">
        <v>655</v>
      </c>
    </row>
    <row r="129" spans="1:21" ht="30" customHeight="1">
      <c r="A129" t="s">
        <v>117</v>
      </c>
      <c r="B129" t="s">
        <v>118</v>
      </c>
      <c r="C129" t="s">
        <v>97</v>
      </c>
      <c r="D129">
        <v>1.527800038456917E-2</v>
      </c>
      <c r="E129" t="s">
        <v>65</v>
      </c>
      <c r="F129" t="s">
        <v>82</v>
      </c>
      <c r="N129" t="s">
        <v>656</v>
      </c>
      <c r="O129" t="s">
        <v>97</v>
      </c>
      <c r="P129">
        <f t="shared" ref="P129:P130" si="7">D129</f>
        <v>1.527800038456917E-2</v>
      </c>
      <c r="Q129" t="s">
        <v>83</v>
      </c>
      <c r="R129">
        <v>2</v>
      </c>
      <c r="S129">
        <f t="shared" ref="S129:S130" si="8">P129*R129</f>
        <v>3.055600076913834E-2</v>
      </c>
      <c r="T129" t="s">
        <v>120</v>
      </c>
      <c r="U129" t="s">
        <v>657</v>
      </c>
    </row>
    <row r="130" spans="1:21" ht="30" customHeight="1">
      <c r="A130" t="s">
        <v>149</v>
      </c>
      <c r="B130" t="s">
        <v>150</v>
      </c>
      <c r="C130" t="s">
        <v>97</v>
      </c>
      <c r="D130">
        <v>5.9648999013006687E-4</v>
      </c>
      <c r="E130" t="s">
        <v>65</v>
      </c>
      <c r="F130" t="s">
        <v>82</v>
      </c>
      <c r="N130" t="s">
        <v>150</v>
      </c>
      <c r="O130" t="s">
        <v>97</v>
      </c>
      <c r="P130">
        <f t="shared" si="7"/>
        <v>5.9648999013006687E-4</v>
      </c>
      <c r="Q130" t="s">
        <v>83</v>
      </c>
      <c r="R130">
        <v>30</v>
      </c>
      <c r="S130">
        <f t="shared" si="8"/>
        <v>1.7894699703902006E-2</v>
      </c>
      <c r="T130" t="s">
        <v>151</v>
      </c>
      <c r="U130" t="s">
        <v>152</v>
      </c>
    </row>
    <row r="131" spans="1:21" ht="30" customHeight="1"/>
    <row r="132" spans="1:21" ht="30" customHeight="1">
      <c r="A132" t="s">
        <v>158</v>
      </c>
    </row>
    <row r="133" spans="1:21" ht="30" customHeight="1">
      <c r="A133" s="17" t="s">
        <v>159</v>
      </c>
      <c r="B133" s="17" t="s">
        <v>160</v>
      </c>
      <c r="C133" s="17" t="s">
        <v>59</v>
      </c>
      <c r="D133" s="17" t="s">
        <v>60</v>
      </c>
    </row>
    <row r="134" spans="1:21" ht="30" customHeight="1"/>
    <row r="135" spans="1:21" ht="30" customHeight="1"/>
    <row r="136" spans="1:21" ht="30" customHeight="1"/>
    <row r="137" spans="1:21" ht="30" customHeight="1"/>
    <row r="138" spans="1:21" ht="30" customHeight="1"/>
    <row r="139" spans="1:21" ht="30" customHeight="1"/>
    <row r="140" spans="1:21" ht="30" customHeight="1"/>
    <row r="141" spans="1:21" ht="30" customHeight="1"/>
    <row r="142" spans="1:21" ht="30" customHeight="1"/>
    <row r="143" spans="1:21" ht="30" customHeight="1"/>
    <row r="144" spans="1:21" ht="30" customHeight="1"/>
    <row r="145" customFormat="1" ht="30" customHeight="1"/>
    <row r="146" customFormat="1" ht="30" customHeight="1"/>
    <row r="147" customFormat="1" ht="30" customHeight="1"/>
  </sheetData>
  <autoFilter ref="A1:U133" xr:uid="{00000000-0001-0000-0200-000000000000}"/>
  <hyperlinks>
    <hyperlink ref="T11" r:id="rId1" display="https://www.euroslag.com/" xr:uid="{00000000-0004-0000-0200-000003000000}"/>
    <hyperlink ref="T12" r:id="rId2" xr:uid="{00000000-0004-0000-0200-000006000000}"/>
    <hyperlink ref="T13" r:id="rId3" xr:uid="{00000000-0004-0000-0200-000009000000}"/>
    <hyperlink ref="T14" r:id="rId4" xr:uid="{00000000-0004-0000-0200-00000A000000}"/>
    <hyperlink ref="T15" r:id="rId5" xr:uid="{00000000-0004-0000-0200-00000B000000}"/>
    <hyperlink ref="T16" r:id="rId6" xr:uid="{00000000-0004-0000-0200-00000C000000}"/>
    <hyperlink ref="T17" r:id="rId7" xr:uid="{00000000-0004-0000-0200-00000D000000}"/>
    <hyperlink ref="T18" r:id="rId8" xr:uid="{00000000-0004-0000-0200-00000E000000}"/>
    <hyperlink ref="T19" r:id="rId9" xr:uid="{00000000-0004-0000-0200-00000F000000}"/>
    <hyperlink ref="T21" r:id="rId10" xr:uid="{00000000-0004-0000-0200-000011000000}"/>
    <hyperlink ref="T22" r:id="rId11" xr:uid="{00000000-0004-0000-0200-000012000000}"/>
    <hyperlink ref="T23" r:id="rId12" display="https://tradin/" xr:uid="{00000000-0004-0000-0200-000013000000}"/>
    <hyperlink ref="T61" r:id="rId13" xr:uid="{00000000-0004-0000-0200-000016000000}"/>
    <hyperlink ref="T62" r:id="rId14" xr:uid="{00000000-0004-0000-0200-000017000000}"/>
    <hyperlink ref="T63" r:id="rId15" xr:uid="{00000000-0004-0000-0200-00001D000000}"/>
    <hyperlink ref="T64" r:id="rId16" xr:uid="{00000000-0004-0000-0200-00001E000000}"/>
    <hyperlink ref="T87" r:id="rId17" xr:uid="{00000000-0004-0000-0200-00001F000000}"/>
    <hyperlink ref="T88" r:id="rId18" xr:uid="{00000000-0004-0000-0200-000020000000}"/>
    <hyperlink ref="T108" r:id="rId19" xr:uid="{00000000-0004-0000-0200-000026000000}"/>
    <hyperlink ref="T109" r:id="rId20" xr:uid="{00000000-0004-0000-0200-000027000000}"/>
    <hyperlink ref="T128" r:id="rId21" xr:uid="{00000000-0004-0000-0200-00002D000000}"/>
    <hyperlink ref="T129" r:id="rId22" xr:uid="{00000000-0004-0000-0200-00002E000000}"/>
    <hyperlink ref="T130" r:id="rId23" xr:uid="{00000000-0004-0000-0200-00002F000000}"/>
    <hyperlink ref="T26" r:id="rId24" display="https://www.worldsteel.org/" xr:uid="{9297B5EC-EBD1-42D2-B070-FD7F7812A913}"/>
    <hyperlink ref="T68" r:id="rId25" xr:uid="{157C1AFD-8E2B-464F-9606-22D57BB9817F}"/>
    <hyperlink ref="T69" r:id="rId26" xr:uid="{6FFDD1D0-6A0A-46B0-9C1F-12FF618E3F54}"/>
    <hyperlink ref="T27" r:id="rId27" xr:uid="{8FEE3B82-BB4E-4AEC-992E-7A31CC1CF879}"/>
    <hyperlink ref="T20" r:id="rId28" xr:uid="{00000000-0004-0000-0200-000010000000}"/>
  </hyperlinks>
  <pageMargins left="0.7" right="0.7" top="0.75" bottom="0.75" header="0.3" footer="0.3"/>
  <pageSetup paperSize="9" orientation="portrait" r:id="rId2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I41"/>
  <sheetViews>
    <sheetView topLeftCell="A7" zoomScale="86" workbookViewId="0">
      <selection activeCell="E13" sqref="E13"/>
    </sheetView>
  </sheetViews>
  <sheetFormatPr defaultColWidth="10.7265625" defaultRowHeight="14.5"/>
  <cols>
    <col min="1" max="1" width="20.1796875" customWidth="1"/>
    <col min="7" max="7" width="36.453125" customWidth="1"/>
    <col min="8" max="8" width="47.26953125" customWidth="1"/>
    <col min="9" max="9" width="96.81640625" bestFit="1" customWidth="1"/>
  </cols>
  <sheetData>
    <row r="3" spans="1:9" ht="28.5" customHeight="1">
      <c r="A3" s="1" t="s">
        <v>467</v>
      </c>
      <c r="B3" s="4" t="s">
        <v>74</v>
      </c>
      <c r="C3" s="1" t="s">
        <v>75</v>
      </c>
      <c r="D3" s="1"/>
      <c r="E3" s="4" t="s">
        <v>468</v>
      </c>
      <c r="F3" s="1" t="s">
        <v>77</v>
      </c>
      <c r="G3" s="6" t="s">
        <v>469</v>
      </c>
    </row>
    <row r="4" spans="1:9" ht="71.25" customHeight="1">
      <c r="A4" s="2" t="s">
        <v>470</v>
      </c>
      <c r="B4" s="3">
        <v>1</v>
      </c>
      <c r="C4" s="2" t="s">
        <v>471</v>
      </c>
      <c r="D4" s="2"/>
      <c r="E4" s="3">
        <v>8</v>
      </c>
      <c r="F4" s="5" t="s">
        <v>584</v>
      </c>
      <c r="G4" s="7" t="s">
        <v>658</v>
      </c>
    </row>
    <row r="5" spans="1:9" ht="57" customHeight="1">
      <c r="A5" s="2" t="s">
        <v>474</v>
      </c>
      <c r="B5" s="3">
        <v>1</v>
      </c>
      <c r="C5" s="2" t="s">
        <v>471</v>
      </c>
      <c r="D5" s="2"/>
      <c r="E5" s="3">
        <v>120</v>
      </c>
      <c r="F5" s="5" t="s">
        <v>584</v>
      </c>
      <c r="G5" s="7" t="s">
        <v>659</v>
      </c>
    </row>
    <row r="6" spans="1:9" ht="71.25" customHeight="1">
      <c r="A6" s="2" t="s">
        <v>660</v>
      </c>
      <c r="B6" s="3">
        <v>1</v>
      </c>
      <c r="C6" s="2" t="s">
        <v>471</v>
      </c>
      <c r="D6" s="2"/>
      <c r="E6" s="3">
        <v>45</v>
      </c>
      <c r="F6" s="5" t="s">
        <v>477</v>
      </c>
      <c r="G6" s="7" t="s">
        <v>661</v>
      </c>
    </row>
    <row r="7" spans="1:9" ht="42.75" customHeight="1">
      <c r="A7" s="2" t="s">
        <v>479</v>
      </c>
      <c r="B7" s="3">
        <v>1</v>
      </c>
      <c r="C7" s="2" t="s">
        <v>471</v>
      </c>
      <c r="D7" s="2"/>
      <c r="E7" s="3"/>
      <c r="F7" s="5" t="s">
        <v>477</v>
      </c>
      <c r="G7" s="7" t="s">
        <v>662</v>
      </c>
    </row>
    <row r="8" spans="1:9">
      <c r="A8" s="2" t="s">
        <v>593</v>
      </c>
      <c r="B8" s="3">
        <v>1</v>
      </c>
      <c r="C8" s="2" t="s">
        <v>471</v>
      </c>
      <c r="D8" s="2"/>
      <c r="E8">
        <f>'DRI-H2'!S5*1000</f>
        <v>761.55121407464981</v>
      </c>
      <c r="F8" t="s">
        <v>482</v>
      </c>
    </row>
    <row r="9" spans="1:9">
      <c r="A9" s="2" t="s">
        <v>483</v>
      </c>
      <c r="B9">
        <f>('DRI-H2'!P15+'DRI-H2'!P62*'DRI-H2'!D9+'DRI-H2'!P88*'DRI-H2'!D59*'DRI-H2'!D9+'DRI-H2'!P108*'DRI-H2'!D60*'DRI-H2'!D9)*1000</f>
        <v>1136.6642970304833</v>
      </c>
      <c r="C9" s="2" t="s">
        <v>484</v>
      </c>
      <c r="D9" s="2">
        <v>0.16</v>
      </c>
      <c r="E9" s="2">
        <f>B9*D9</f>
        <v>181.86628752487735</v>
      </c>
      <c r="F9" t="s">
        <v>482</v>
      </c>
    </row>
    <row r="10" spans="1:9">
      <c r="A10" s="2" t="s">
        <v>485</v>
      </c>
      <c r="B10">
        <f>'DRI-H2'!D60*'DRI-H2'!D9</f>
        <v>6.4000398162601474E-2</v>
      </c>
      <c r="C10" s="2" t="s">
        <v>522</v>
      </c>
      <c r="D10">
        <v>4000</v>
      </c>
      <c r="E10" s="2">
        <f>B10*D10</f>
        <v>256.00159265040588</v>
      </c>
      <c r="F10" t="s">
        <v>482</v>
      </c>
    </row>
    <row r="11" spans="1:9">
      <c r="A11" s="2" t="s">
        <v>487</v>
      </c>
      <c r="B11" s="3">
        <v>0</v>
      </c>
      <c r="C11" s="2" t="s">
        <v>522</v>
      </c>
      <c r="D11">
        <v>100</v>
      </c>
      <c r="E11" s="2">
        <f>B11*D11</f>
        <v>0</v>
      </c>
      <c r="F11" t="s">
        <v>482</v>
      </c>
    </row>
    <row r="12" spans="1:9">
      <c r="A12" s="2" t="s">
        <v>488</v>
      </c>
      <c r="B12" s="3">
        <v>0</v>
      </c>
      <c r="C12" s="2" t="s">
        <v>522</v>
      </c>
      <c r="D12" s="2">
        <v>300</v>
      </c>
      <c r="E12" s="2">
        <f>B12*D12</f>
        <v>0</v>
      </c>
      <c r="F12" t="s">
        <v>482</v>
      </c>
    </row>
    <row r="13" spans="1:9" ht="50.15" customHeight="1">
      <c r="A13" s="2" t="s">
        <v>489</v>
      </c>
      <c r="B13" s="3">
        <v>1</v>
      </c>
      <c r="C13" s="2" t="s">
        <v>471</v>
      </c>
      <c r="D13" s="2"/>
      <c r="E13">
        <f>SUM(E4:E12)</f>
        <v>1372.4190942499331</v>
      </c>
    </row>
    <row r="14" spans="1:9" ht="50.15" customHeight="1"/>
    <row r="15" spans="1:9" ht="35.15" customHeight="1"/>
    <row r="16" spans="1:9">
      <c r="A16" s="38" t="s">
        <v>490</v>
      </c>
      <c r="B16" s="37"/>
      <c r="C16" s="37"/>
      <c r="D16" s="37"/>
      <c r="E16" s="37"/>
      <c r="F16" s="37"/>
      <c r="G16" s="37"/>
      <c r="H16" s="37"/>
      <c r="I16" s="37"/>
    </row>
    <row r="17" spans="1:9">
      <c r="A17" s="36" t="s">
        <v>663</v>
      </c>
      <c r="B17" s="37"/>
      <c r="C17" s="37"/>
      <c r="D17" s="37"/>
      <c r="E17" s="37"/>
      <c r="F17" s="37"/>
      <c r="G17" s="37"/>
      <c r="H17" s="37"/>
      <c r="I17" s="37"/>
    </row>
    <row r="18" spans="1:9">
      <c r="A18" s="36" t="s">
        <v>664</v>
      </c>
      <c r="B18" s="37"/>
      <c r="C18" s="37"/>
      <c r="D18" s="37"/>
      <c r="E18" s="37"/>
      <c r="F18" s="37"/>
      <c r="G18" s="37"/>
      <c r="H18" s="37"/>
      <c r="I18" s="37"/>
    </row>
    <row r="19" spans="1:9">
      <c r="A19" s="36" t="s">
        <v>665</v>
      </c>
      <c r="B19" s="37"/>
      <c r="C19" s="37"/>
      <c r="D19" s="37"/>
      <c r="E19" s="37"/>
      <c r="F19" s="37"/>
      <c r="G19" s="37"/>
      <c r="H19" s="37"/>
      <c r="I19" s="37"/>
    </row>
    <row r="24" spans="1:9">
      <c r="A24" t="s">
        <v>666</v>
      </c>
    </row>
    <row r="25" spans="1:9" ht="29">
      <c r="A25" s="1" t="s">
        <v>467</v>
      </c>
      <c r="B25" s="4" t="s">
        <v>74</v>
      </c>
      <c r="C25" s="1" t="s">
        <v>75</v>
      </c>
      <c r="D25" s="1"/>
      <c r="E25" s="4" t="s">
        <v>468</v>
      </c>
      <c r="F25" s="1" t="s">
        <v>77</v>
      </c>
    </row>
    <row r="26" spans="1:9">
      <c r="A26" t="s">
        <v>494</v>
      </c>
      <c r="B26" s="3">
        <v>1</v>
      </c>
      <c r="C26" s="2" t="s">
        <v>471</v>
      </c>
      <c r="D26" s="2"/>
      <c r="E26">
        <v>202</v>
      </c>
      <c r="F26" t="s">
        <v>495</v>
      </c>
    </row>
    <row r="27" spans="1:9">
      <c r="A27" t="s">
        <v>496</v>
      </c>
      <c r="B27" s="3">
        <v>1</v>
      </c>
      <c r="C27" s="2" t="s">
        <v>471</v>
      </c>
      <c r="D27" s="2"/>
      <c r="E27">
        <v>288</v>
      </c>
      <c r="F27" t="s">
        <v>495</v>
      </c>
    </row>
    <row r="28" spans="1:9">
      <c r="A28" t="s">
        <v>497</v>
      </c>
      <c r="B28" s="3">
        <v>1</v>
      </c>
      <c r="C28" s="2" t="s">
        <v>471</v>
      </c>
      <c r="D28" s="2"/>
      <c r="E28">
        <v>153</v>
      </c>
      <c r="F28" t="s">
        <v>495</v>
      </c>
    </row>
    <row r="29" spans="1:9">
      <c r="A29" t="s">
        <v>498</v>
      </c>
      <c r="B29" s="3">
        <v>1</v>
      </c>
      <c r="C29" s="2" t="s">
        <v>471</v>
      </c>
      <c r="D29" s="2"/>
      <c r="E29">
        <v>148</v>
      </c>
      <c r="F29" t="s">
        <v>495</v>
      </c>
    </row>
    <row r="32" spans="1:9">
      <c r="A32" s="2" t="s">
        <v>489</v>
      </c>
      <c r="B32" s="3">
        <v>1</v>
      </c>
      <c r="C32" s="2" t="s">
        <v>471</v>
      </c>
      <c r="D32" s="2"/>
      <c r="E32">
        <f>SUM(E26:E29)</f>
        <v>791</v>
      </c>
    </row>
    <row r="34" spans="1:6">
      <c r="A34" t="s">
        <v>667</v>
      </c>
    </row>
    <row r="36" spans="1:6">
      <c r="A36" t="s">
        <v>489</v>
      </c>
      <c r="B36" s="3">
        <v>1</v>
      </c>
      <c r="C36" s="2" t="s">
        <v>471</v>
      </c>
      <c r="D36" s="2"/>
      <c r="E36">
        <v>767.7</v>
      </c>
      <c r="F36" t="s">
        <v>477</v>
      </c>
    </row>
    <row r="39" spans="1:6">
      <c r="A39" t="s">
        <v>668</v>
      </c>
    </row>
    <row r="41" spans="1:6">
      <c r="A41" t="s">
        <v>489</v>
      </c>
      <c r="B41" s="3">
        <v>1</v>
      </c>
      <c r="C41" s="2" t="s">
        <v>471</v>
      </c>
      <c r="D41" s="2"/>
      <c r="E41">
        <f>E36+E32</f>
        <v>1558.7</v>
      </c>
    </row>
  </sheetData>
  <mergeCells count="4">
    <mergeCell ref="A18:I18"/>
    <mergeCell ref="A19:I19"/>
    <mergeCell ref="A17:I17"/>
    <mergeCell ref="A16:I16"/>
  </mergeCells>
  <hyperlinks>
    <hyperlink ref="F4" r:id="rId1" xr:uid="{00000000-0004-0000-0300-000000000000}"/>
    <hyperlink ref="F5" r:id="rId2" xr:uid="{00000000-0004-0000-0300-000001000000}"/>
    <hyperlink ref="F6" r:id="rId3" display="https://susproc.jrc.ec.europa.eu/product-bureau/sites/default/files/2026-03/TASK 4 LCC Steel_0.pdf" xr:uid="{00000000-0004-0000-0300-000002000000}"/>
    <hyperlink ref="F7" r:id="rId4" display="https://susproc.jrc.ec.europa.eu/product-bureau/sites/default/files/2026-03/TASK 4 LCC Steel_0.pdf" xr:uid="{00000000-0004-0000-0300-000003000000}"/>
  </hyperlink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29226-590B-43FE-A96C-7A40712081A9}">
  <dimension ref="A1:X146"/>
  <sheetViews>
    <sheetView zoomScale="60" zoomScaleNormal="60" workbookViewId="0">
      <selection activeCell="D10" sqref="D10"/>
    </sheetView>
  </sheetViews>
  <sheetFormatPr defaultColWidth="9.1796875" defaultRowHeight="14.5"/>
  <cols>
    <col min="1" max="1" width="67.7265625" customWidth="1"/>
    <col min="2" max="2" width="37.81640625" customWidth="1"/>
    <col min="5" max="5" width="40.1796875" customWidth="1"/>
    <col min="14" max="14" width="27.7265625" customWidth="1"/>
    <col min="16" max="16" width="14.1796875" customWidth="1"/>
    <col min="18" max="18" width="12.1796875" bestFit="1" customWidth="1"/>
    <col min="19" max="19" width="11.81640625" customWidth="1"/>
    <col min="20" max="20" width="35.81640625" bestFit="1" customWidth="1"/>
    <col min="21" max="21" width="29.81640625" customWidth="1"/>
    <col min="24" max="24" width="75.1796875" bestFit="1" customWidth="1"/>
  </cols>
  <sheetData>
    <row r="1" spans="1:23" ht="30" customHeight="1">
      <c r="A1" s="17" t="s">
        <v>54</v>
      </c>
      <c r="W1" s="9"/>
    </row>
    <row r="2" spans="1:23" ht="30" customHeight="1">
      <c r="A2" t="s">
        <v>669</v>
      </c>
    </row>
    <row r="3" spans="1:23" ht="30" customHeight="1">
      <c r="A3" t="s">
        <v>56</v>
      </c>
    </row>
    <row r="4" spans="1:23" ht="30" customHeight="1">
      <c r="A4" s="17" t="s">
        <v>57</v>
      </c>
      <c r="B4" s="17" t="s">
        <v>58</v>
      </c>
      <c r="C4" s="17" t="s">
        <v>59</v>
      </c>
      <c r="D4" s="17" t="s">
        <v>60</v>
      </c>
      <c r="E4" s="17" t="s">
        <v>61</v>
      </c>
      <c r="N4" s="17" t="s">
        <v>57</v>
      </c>
      <c r="O4" s="17" t="s">
        <v>58</v>
      </c>
      <c r="P4" s="17" t="s">
        <v>59</v>
      </c>
      <c r="Q4" s="17" t="s">
        <v>60</v>
      </c>
      <c r="R4" s="17" t="s">
        <v>61</v>
      </c>
      <c r="S4" s="1" t="s">
        <v>62</v>
      </c>
    </row>
    <row r="5" spans="1:23" ht="30" customHeight="1">
      <c r="A5" t="s">
        <v>670</v>
      </c>
      <c r="B5" t="s">
        <v>501</v>
      </c>
      <c r="C5">
        <v>1</v>
      </c>
      <c r="D5" t="s">
        <v>65</v>
      </c>
      <c r="E5" t="s">
        <v>66</v>
      </c>
      <c r="N5" t="s">
        <v>670</v>
      </c>
      <c r="O5" t="s">
        <v>501</v>
      </c>
      <c r="P5">
        <v>1</v>
      </c>
      <c r="Q5" t="s">
        <v>65</v>
      </c>
      <c r="R5" t="s">
        <v>66</v>
      </c>
      <c r="S5" s="2">
        <f>SUM(S9:S21)</f>
        <v>0.75926138238856655</v>
      </c>
    </row>
    <row r="6" spans="1:23" ht="30" customHeight="1"/>
    <row r="7" spans="1:23" ht="30" customHeight="1">
      <c r="A7" t="s">
        <v>67</v>
      </c>
    </row>
    <row r="8" spans="1:23" ht="30" customHeight="1">
      <c r="A8" s="17" t="s">
        <v>68</v>
      </c>
      <c r="B8" s="17" t="s">
        <v>69</v>
      </c>
      <c r="C8" s="17" t="s">
        <v>70</v>
      </c>
      <c r="D8" s="17" t="s">
        <v>59</v>
      </c>
      <c r="E8" s="17" t="s">
        <v>60</v>
      </c>
      <c r="F8" s="17" t="s">
        <v>71</v>
      </c>
      <c r="N8" s="1" t="s">
        <v>72</v>
      </c>
      <c r="O8" s="1" t="s">
        <v>73</v>
      </c>
      <c r="P8" s="1" t="s">
        <v>74</v>
      </c>
      <c r="Q8" s="1" t="s">
        <v>75</v>
      </c>
      <c r="R8" s="1" t="s">
        <v>76</v>
      </c>
      <c r="S8" s="1" t="s">
        <v>62</v>
      </c>
      <c r="T8" s="1" t="s">
        <v>77</v>
      </c>
      <c r="U8" s="1" t="s">
        <v>78</v>
      </c>
    </row>
    <row r="9" spans="1:23" ht="30" customHeight="1">
      <c r="A9" t="s">
        <v>608</v>
      </c>
      <c r="B9" t="s">
        <v>80</v>
      </c>
      <c r="C9" t="s">
        <v>81</v>
      </c>
      <c r="D9">
        <v>1.021717781468148</v>
      </c>
      <c r="E9" t="s">
        <v>65</v>
      </c>
      <c r="F9" t="s">
        <v>82</v>
      </c>
      <c r="N9" s="2" t="s">
        <v>609</v>
      </c>
      <c r="O9" s="2" t="s">
        <v>81</v>
      </c>
      <c r="P9" s="2">
        <f>D9</f>
        <v>1.021717781468148</v>
      </c>
      <c r="Q9" s="2" t="s">
        <v>83</v>
      </c>
      <c r="R9" s="2">
        <f>S54</f>
        <v>0.23765788882970817</v>
      </c>
      <c r="S9" s="2">
        <f>R9*P9</f>
        <v>0.24281929092349319</v>
      </c>
      <c r="T9" s="5"/>
      <c r="U9" s="2" t="s">
        <v>482</v>
      </c>
    </row>
    <row r="10" spans="1:23" ht="30" customHeight="1">
      <c r="A10" t="s">
        <v>610</v>
      </c>
      <c r="B10" t="s">
        <v>611</v>
      </c>
      <c r="C10" t="s">
        <v>97</v>
      </c>
      <c r="D10">
        <v>6.0874492162838599E-2</v>
      </c>
      <c r="E10" t="s">
        <v>65</v>
      </c>
      <c r="F10" t="s">
        <v>82</v>
      </c>
      <c r="N10" s="2" t="s">
        <v>612</v>
      </c>
      <c r="O10" s="2" t="s">
        <v>97</v>
      </c>
      <c r="P10" s="2">
        <f t="shared" ref="P10:P21" si="0">D10</f>
        <v>6.0874492162838599E-2</v>
      </c>
      <c r="Q10" s="2" t="s">
        <v>83</v>
      </c>
      <c r="R10">
        <f>S123/P123</f>
        <v>8.1881704576866703</v>
      </c>
      <c r="S10" s="2">
        <f>R10*P10</f>
        <v>0.49845071835443377</v>
      </c>
      <c r="T10" s="5"/>
      <c r="U10" s="2" t="s">
        <v>482</v>
      </c>
    </row>
    <row r="11" spans="1:23" ht="30" customHeight="1">
      <c r="A11" t="s">
        <v>253</v>
      </c>
      <c r="B11" t="s">
        <v>254</v>
      </c>
      <c r="C11" t="s">
        <v>88</v>
      </c>
      <c r="D11">
        <v>-0.15498216450214389</v>
      </c>
      <c r="E11" t="s">
        <v>65</v>
      </c>
      <c r="F11" t="s">
        <v>82</v>
      </c>
      <c r="N11" s="2" t="s">
        <v>248</v>
      </c>
      <c r="O11" s="2" t="s">
        <v>88</v>
      </c>
      <c r="P11" s="2">
        <f t="shared" si="0"/>
        <v>-0.15498216450214389</v>
      </c>
      <c r="Q11" s="2" t="s">
        <v>83</v>
      </c>
      <c r="R11" s="2">
        <v>-0.01</v>
      </c>
      <c r="S11" s="2"/>
      <c r="T11" s="5" t="s">
        <v>89</v>
      </c>
      <c r="U11" s="2" t="s">
        <v>249</v>
      </c>
    </row>
    <row r="12" spans="1:23" ht="30" customHeight="1">
      <c r="A12" t="s">
        <v>100</v>
      </c>
      <c r="B12" t="s">
        <v>101</v>
      </c>
      <c r="C12" t="s">
        <v>102</v>
      </c>
      <c r="D12">
        <v>5.9160798788070679E-2</v>
      </c>
      <c r="E12" t="s">
        <v>65</v>
      </c>
      <c r="F12" t="s">
        <v>82</v>
      </c>
      <c r="N12" s="2" t="s">
        <v>103</v>
      </c>
      <c r="O12" s="2" t="s">
        <v>102</v>
      </c>
      <c r="P12" s="2">
        <f t="shared" si="0"/>
        <v>5.9160798788070679E-2</v>
      </c>
      <c r="Q12" s="2" t="s">
        <v>83</v>
      </c>
      <c r="R12" s="2">
        <v>0.12</v>
      </c>
      <c r="S12" s="2">
        <f t="shared" ref="S12:S21" si="1">R12*P12</f>
        <v>7.0992958545684813E-3</v>
      </c>
      <c r="T12" s="5" t="s">
        <v>104</v>
      </c>
      <c r="U12" s="2" t="s">
        <v>239</v>
      </c>
    </row>
    <row r="13" spans="1:23" ht="30" customHeight="1">
      <c r="A13" t="s">
        <v>91</v>
      </c>
      <c r="B13" t="s">
        <v>92</v>
      </c>
      <c r="C13" t="s">
        <v>88</v>
      </c>
      <c r="D13">
        <v>2.3904804140329361E-2</v>
      </c>
      <c r="E13" t="s">
        <v>65</v>
      </c>
      <c r="F13" t="s">
        <v>82</v>
      </c>
      <c r="N13" s="2" t="s">
        <v>92</v>
      </c>
      <c r="O13" s="2" t="s">
        <v>88</v>
      </c>
      <c r="P13" s="2">
        <f t="shared" si="0"/>
        <v>2.3904804140329361E-2</v>
      </c>
      <c r="Q13" s="2" t="s">
        <v>83</v>
      </c>
      <c r="R13" s="2">
        <v>7.0000000000000007E-2</v>
      </c>
      <c r="S13" s="2"/>
      <c r="T13" s="5" t="s">
        <v>93</v>
      </c>
      <c r="U13" s="2" t="s">
        <v>613</v>
      </c>
    </row>
    <row r="14" spans="1:23" ht="30" customHeight="1">
      <c r="A14" t="s">
        <v>614</v>
      </c>
      <c r="B14" t="s">
        <v>615</v>
      </c>
      <c r="C14" t="s">
        <v>128</v>
      </c>
      <c r="D14">
        <v>-1.912740059196949E-2</v>
      </c>
      <c r="E14" t="s">
        <v>65</v>
      </c>
      <c r="F14" t="s">
        <v>82</v>
      </c>
      <c r="N14" s="2" t="s">
        <v>616</v>
      </c>
      <c r="O14" s="2" t="s">
        <v>130</v>
      </c>
      <c r="P14" s="2">
        <f t="shared" si="0"/>
        <v>-1.912740059196949E-2</v>
      </c>
      <c r="Q14" s="2" t="s">
        <v>83</v>
      </c>
      <c r="R14" s="2">
        <v>-0.1</v>
      </c>
      <c r="S14" s="2"/>
      <c r="T14" s="5" t="s">
        <v>108</v>
      </c>
      <c r="U14" s="2" t="s">
        <v>109</v>
      </c>
    </row>
    <row r="15" spans="1:23" ht="30" customHeight="1">
      <c r="A15" t="s">
        <v>138</v>
      </c>
      <c r="B15" t="s">
        <v>139</v>
      </c>
      <c r="C15" t="s">
        <v>81</v>
      </c>
      <c r="D15">
        <v>0.49668437599999998</v>
      </c>
      <c r="E15" t="s">
        <v>140</v>
      </c>
      <c r="F15" t="s">
        <v>82</v>
      </c>
      <c r="N15" s="2" t="s">
        <v>141</v>
      </c>
      <c r="O15" s="2" t="s">
        <v>81</v>
      </c>
      <c r="P15" s="2">
        <v>0.48062121699999999</v>
      </c>
      <c r="Q15" s="2" t="s">
        <v>142</v>
      </c>
      <c r="R15" s="2"/>
      <c r="S15" s="2">
        <f t="shared" si="1"/>
        <v>0</v>
      </c>
      <c r="T15" s="5" t="s">
        <v>143</v>
      </c>
      <c r="U15" s="2" t="s">
        <v>617</v>
      </c>
    </row>
    <row r="16" spans="1:23" ht="30" customHeight="1">
      <c r="A16" t="s">
        <v>618</v>
      </c>
      <c r="B16" t="s">
        <v>619</v>
      </c>
      <c r="C16" t="s">
        <v>97</v>
      </c>
      <c r="D16">
        <v>1.549193356186152E-2</v>
      </c>
      <c r="E16" t="s">
        <v>65</v>
      </c>
      <c r="F16" t="s">
        <v>82</v>
      </c>
      <c r="N16" s="2" t="s">
        <v>212</v>
      </c>
      <c r="O16" s="2" t="s">
        <v>97</v>
      </c>
      <c r="P16" s="2">
        <f t="shared" si="0"/>
        <v>1.549193356186152E-2</v>
      </c>
      <c r="Q16" s="2" t="s">
        <v>83</v>
      </c>
      <c r="R16" s="2">
        <v>0.8</v>
      </c>
      <c r="S16" s="2"/>
      <c r="T16" s="5" t="s">
        <v>213</v>
      </c>
      <c r="U16" s="2" t="s">
        <v>620</v>
      </c>
    </row>
    <row r="17" spans="1:21" ht="30" customHeight="1">
      <c r="A17" t="s">
        <v>511</v>
      </c>
      <c r="B17" t="s">
        <v>512</v>
      </c>
      <c r="C17" t="s">
        <v>88</v>
      </c>
      <c r="D17">
        <v>1.9884768142464097E-2</v>
      </c>
      <c r="E17" t="s">
        <v>65</v>
      </c>
      <c r="F17" t="s">
        <v>82</v>
      </c>
      <c r="N17" s="2" t="s">
        <v>512</v>
      </c>
      <c r="O17" s="2" t="s">
        <v>513</v>
      </c>
      <c r="P17" s="2">
        <f t="shared" si="0"/>
        <v>1.9884768142464097E-2</v>
      </c>
      <c r="Q17" s="2" t="s">
        <v>83</v>
      </c>
      <c r="R17" s="2"/>
      <c r="S17" s="18"/>
      <c r="T17" s="19" t="s">
        <v>514</v>
      </c>
      <c r="U17" s="2" t="s">
        <v>515</v>
      </c>
    </row>
    <row r="18" spans="1:21" ht="30" customHeight="1">
      <c r="A18" t="s">
        <v>153</v>
      </c>
      <c r="B18" t="s">
        <v>154</v>
      </c>
      <c r="C18" t="s">
        <v>102</v>
      </c>
      <c r="D18">
        <v>-6.7823301069438457E-3</v>
      </c>
      <c r="E18" t="s">
        <v>65</v>
      </c>
      <c r="F18" t="s">
        <v>82</v>
      </c>
      <c r="N18" s="2" t="s">
        <v>155</v>
      </c>
      <c r="O18" s="2" t="s">
        <v>102</v>
      </c>
      <c r="P18" s="2">
        <f t="shared" si="0"/>
        <v>-6.7823301069438457E-3</v>
      </c>
      <c r="Q18" s="2" t="s">
        <v>83</v>
      </c>
      <c r="R18" s="2">
        <v>0.02</v>
      </c>
      <c r="S18" s="2"/>
      <c r="T18" s="5" t="s">
        <v>156</v>
      </c>
      <c r="U18" s="2" t="s">
        <v>259</v>
      </c>
    </row>
    <row r="19" spans="1:21" ht="30" customHeight="1">
      <c r="A19" t="s">
        <v>133</v>
      </c>
      <c r="B19" t="s">
        <v>134</v>
      </c>
      <c r="C19" t="s">
        <v>128</v>
      </c>
      <c r="D19">
        <v>6.7571656214385307E-3</v>
      </c>
      <c r="E19" t="s">
        <v>112</v>
      </c>
      <c r="F19" t="s">
        <v>82</v>
      </c>
      <c r="N19" s="2" t="s">
        <v>135</v>
      </c>
      <c r="O19" s="2" t="s">
        <v>130</v>
      </c>
      <c r="P19" s="2">
        <f t="shared" si="0"/>
        <v>6.7571656214385307E-3</v>
      </c>
      <c r="Q19" s="2" t="s">
        <v>114</v>
      </c>
      <c r="R19" s="2">
        <v>0.56000000000000005</v>
      </c>
      <c r="S19" s="2">
        <f t="shared" si="1"/>
        <v>3.7840127480055774E-3</v>
      </c>
      <c r="T19" s="5" t="s">
        <v>136</v>
      </c>
      <c r="U19" s="2" t="s">
        <v>137</v>
      </c>
    </row>
    <row r="20" spans="1:21" ht="30" customHeight="1">
      <c r="A20" t="s">
        <v>310</v>
      </c>
      <c r="B20" t="s">
        <v>311</v>
      </c>
      <c r="C20" t="s">
        <v>88</v>
      </c>
      <c r="D20">
        <v>3.597226925194263E-3</v>
      </c>
      <c r="E20" t="s">
        <v>65</v>
      </c>
      <c r="F20" t="s">
        <v>82</v>
      </c>
      <c r="N20" s="2" t="s">
        <v>311</v>
      </c>
      <c r="O20" s="2" t="s">
        <v>88</v>
      </c>
      <c r="P20" s="2">
        <f t="shared" si="0"/>
        <v>3.597226925194263E-3</v>
      </c>
      <c r="Q20" s="2" t="s">
        <v>83</v>
      </c>
      <c r="R20" s="2">
        <v>0.05</v>
      </c>
      <c r="S20" s="2">
        <f t="shared" si="1"/>
        <v>1.7986134625971317E-4</v>
      </c>
      <c r="T20" s="5" t="s">
        <v>623</v>
      </c>
      <c r="U20" s="2" t="s">
        <v>613</v>
      </c>
    </row>
    <row r="21" spans="1:21" ht="30" customHeight="1">
      <c r="A21" t="s">
        <v>624</v>
      </c>
      <c r="B21" t="s">
        <v>625</v>
      </c>
      <c r="C21" t="s">
        <v>97</v>
      </c>
      <c r="D21">
        <v>3.4641015809029341E-3</v>
      </c>
      <c r="E21" t="s">
        <v>65</v>
      </c>
      <c r="F21" t="s">
        <v>82</v>
      </c>
      <c r="N21" s="2" t="s">
        <v>626</v>
      </c>
      <c r="O21" s="2" t="s">
        <v>97</v>
      </c>
      <c r="P21" s="2">
        <f t="shared" si="0"/>
        <v>3.4641015809029341E-3</v>
      </c>
      <c r="Q21" s="2" t="s">
        <v>83</v>
      </c>
      <c r="R21" s="2">
        <v>2</v>
      </c>
      <c r="S21" s="2">
        <f t="shared" si="1"/>
        <v>6.9282031618058681E-3</v>
      </c>
      <c r="T21" s="5" t="s">
        <v>627</v>
      </c>
      <c r="U21" s="2" t="s">
        <v>628</v>
      </c>
    </row>
    <row r="22" spans="1:21" ht="30" customHeight="1"/>
    <row r="23" spans="1:21" ht="30" customHeight="1">
      <c r="A23" t="s">
        <v>158</v>
      </c>
      <c r="N23" s="2" t="s">
        <v>629</v>
      </c>
    </row>
    <row r="24" spans="1:21" ht="30" customHeight="1">
      <c r="A24" s="17" t="s">
        <v>159</v>
      </c>
      <c r="B24" s="17" t="s">
        <v>160</v>
      </c>
      <c r="C24" s="17" t="s">
        <v>59</v>
      </c>
      <c r="D24" s="17" t="s">
        <v>60</v>
      </c>
      <c r="N24" s="2" t="s">
        <v>612</v>
      </c>
      <c r="O24" s="2" t="s">
        <v>97</v>
      </c>
      <c r="P24" s="2">
        <v>1</v>
      </c>
      <c r="Q24" s="2" t="s">
        <v>83</v>
      </c>
      <c r="R24" s="2">
        <v>1.5</v>
      </c>
      <c r="S24" s="2">
        <f t="shared" ref="S24" si="2">R24*P24</f>
        <v>1.5</v>
      </c>
      <c r="T24" s="5" t="s">
        <v>84</v>
      </c>
      <c r="U24" s="2" t="s">
        <v>630</v>
      </c>
    </row>
    <row r="25" spans="1:21" ht="30" customHeight="1">
      <c r="A25" t="s">
        <v>164</v>
      </c>
      <c r="B25" t="s">
        <v>162</v>
      </c>
      <c r="C25">
        <v>2.0549680431269954E-3</v>
      </c>
      <c r="D25" t="s">
        <v>65</v>
      </c>
      <c r="N25" s="2" t="s">
        <v>609</v>
      </c>
      <c r="O25" s="2" t="s">
        <v>81</v>
      </c>
      <c r="P25" s="2">
        <v>1.061992526</v>
      </c>
      <c r="Q25" s="2" t="s">
        <v>83</v>
      </c>
      <c r="R25" s="2">
        <v>0.7</v>
      </c>
      <c r="S25" s="2">
        <f>R25*P25</f>
        <v>0.74339476819999994</v>
      </c>
      <c r="T25" s="5" t="s">
        <v>185</v>
      </c>
      <c r="U25" s="2" t="s">
        <v>631</v>
      </c>
    </row>
    <row r="26" spans="1:21" ht="30" customHeight="1">
      <c r="A26" t="s">
        <v>516</v>
      </c>
      <c r="B26" t="s">
        <v>162</v>
      </c>
      <c r="C26">
        <f>0.0410993608625399*0.95</f>
        <v>3.9044392819412903E-2</v>
      </c>
      <c r="D26" t="s">
        <v>65</v>
      </c>
      <c r="N26" s="2"/>
      <c r="O26" s="2"/>
      <c r="P26" s="2"/>
      <c r="Q26" s="2"/>
      <c r="S26" s="2"/>
      <c r="T26" s="5"/>
      <c r="U26" s="2"/>
    </row>
    <row r="27" spans="1:21" ht="30" customHeight="1">
      <c r="A27" t="s">
        <v>166</v>
      </c>
      <c r="B27" t="s">
        <v>167</v>
      </c>
      <c r="C27">
        <v>6.5421708859503269E-3</v>
      </c>
      <c r="D27" t="s">
        <v>112</v>
      </c>
    </row>
    <row r="28" spans="1:21" ht="30" customHeight="1">
      <c r="A28" t="s">
        <v>165</v>
      </c>
      <c r="B28" t="s">
        <v>162</v>
      </c>
      <c r="C28">
        <v>2.9211686924099918E-3</v>
      </c>
      <c r="D28" t="s">
        <v>112</v>
      </c>
    </row>
    <row r="29" spans="1:21" ht="30" customHeight="1">
      <c r="A29" t="s">
        <v>165</v>
      </c>
      <c r="B29" t="s">
        <v>216</v>
      </c>
      <c r="C29">
        <v>2.295203972607851E-3</v>
      </c>
      <c r="D29" t="s">
        <v>112</v>
      </c>
    </row>
    <row r="30" spans="1:21" ht="30" customHeight="1">
      <c r="A30" t="s">
        <v>168</v>
      </c>
      <c r="B30" t="s">
        <v>162</v>
      </c>
      <c r="C30">
        <v>4.7434165026061242E-4</v>
      </c>
      <c r="D30" t="s">
        <v>65</v>
      </c>
    </row>
    <row r="31" spans="1:21" ht="30" customHeight="1">
      <c r="A31" t="s">
        <v>171</v>
      </c>
      <c r="B31" t="s">
        <v>162</v>
      </c>
      <c r="C31">
        <v>7.7330456406343728E-5</v>
      </c>
      <c r="D31" t="s">
        <v>65</v>
      </c>
    </row>
    <row r="32" spans="1:21" ht="30" customHeight="1">
      <c r="A32" t="s">
        <v>632</v>
      </c>
      <c r="B32" t="s">
        <v>162</v>
      </c>
      <c r="C32">
        <v>7.7008000516798347E-5</v>
      </c>
      <c r="D32" t="s">
        <v>65</v>
      </c>
    </row>
    <row r="33" spans="1:4" ht="30" customHeight="1">
      <c r="A33" t="s">
        <v>218</v>
      </c>
      <c r="B33" t="s">
        <v>162</v>
      </c>
      <c r="C33">
        <v>3.2403702789451927E-5</v>
      </c>
      <c r="D33" t="s">
        <v>65</v>
      </c>
    </row>
    <row r="34" spans="1:4" ht="30" customHeight="1">
      <c r="A34" t="s">
        <v>221</v>
      </c>
      <c r="B34" t="s">
        <v>162</v>
      </c>
      <c r="C34">
        <v>1.4722431842528749E-5</v>
      </c>
      <c r="D34" t="s">
        <v>65</v>
      </c>
    </row>
    <row r="35" spans="1:4" ht="30" customHeight="1">
      <c r="A35" t="s">
        <v>169</v>
      </c>
      <c r="B35" t="s">
        <v>162</v>
      </c>
      <c r="C35">
        <v>1.4722431842528749E-5</v>
      </c>
      <c r="D35" t="s">
        <v>65</v>
      </c>
    </row>
    <row r="36" spans="1:4" ht="30" customHeight="1">
      <c r="A36" t="s">
        <v>263</v>
      </c>
      <c r="B36" t="s">
        <v>162</v>
      </c>
      <c r="C36">
        <v>5.310367214406142E-6</v>
      </c>
      <c r="D36" t="s">
        <v>65</v>
      </c>
    </row>
    <row r="37" spans="1:4" ht="30" customHeight="1">
      <c r="A37" t="s">
        <v>220</v>
      </c>
      <c r="B37" t="s">
        <v>162</v>
      </c>
      <c r="C37">
        <v>5.1961524150101468E-6</v>
      </c>
      <c r="D37" t="s">
        <v>65</v>
      </c>
    </row>
    <row r="38" spans="1:4" ht="30" customHeight="1">
      <c r="A38" t="s">
        <v>388</v>
      </c>
      <c r="B38" t="s">
        <v>162</v>
      </c>
      <c r="C38">
        <v>2.1908901999267978E-6</v>
      </c>
      <c r="D38" t="s">
        <v>65</v>
      </c>
    </row>
    <row r="39" spans="1:4" ht="30" customHeight="1">
      <c r="A39" t="s">
        <v>173</v>
      </c>
      <c r="B39" t="s">
        <v>162</v>
      </c>
      <c r="C39">
        <v>4.6233105877036001E-7</v>
      </c>
      <c r="D39" t="s">
        <v>65</v>
      </c>
    </row>
    <row r="40" spans="1:4" ht="30" customHeight="1">
      <c r="A40" t="s">
        <v>361</v>
      </c>
      <c r="B40" t="s">
        <v>162</v>
      </c>
      <c r="C40">
        <v>3.6331803698885778E-7</v>
      </c>
      <c r="D40" t="s">
        <v>65</v>
      </c>
    </row>
    <row r="41" spans="1:4" ht="30" customHeight="1">
      <c r="A41" t="s">
        <v>175</v>
      </c>
      <c r="B41" t="s">
        <v>162</v>
      </c>
      <c r="C41">
        <v>1.8330302964386649E-7</v>
      </c>
      <c r="D41" t="s">
        <v>65</v>
      </c>
    </row>
    <row r="42" spans="1:4" ht="30" customHeight="1">
      <c r="A42" t="s">
        <v>176</v>
      </c>
      <c r="B42" t="s">
        <v>162</v>
      </c>
      <c r="C42">
        <v>9.3434465497921337E-8</v>
      </c>
      <c r="D42" t="s">
        <v>65</v>
      </c>
    </row>
    <row r="43" spans="1:4" ht="30" customHeight="1">
      <c r="A43" t="s">
        <v>222</v>
      </c>
      <c r="B43" t="s">
        <v>162</v>
      </c>
      <c r="C43">
        <v>7.7459667124912812E-8</v>
      </c>
      <c r="D43" t="s">
        <v>65</v>
      </c>
    </row>
    <row r="44" spans="1:4" ht="30" customHeight="1">
      <c r="A44" t="s">
        <v>174</v>
      </c>
      <c r="B44" t="s">
        <v>162</v>
      </c>
      <c r="C44">
        <v>7.4899929813909694E-8</v>
      </c>
      <c r="D44" t="s">
        <v>65</v>
      </c>
    </row>
    <row r="45" spans="1:4" ht="30" customHeight="1">
      <c r="A45" t="s">
        <v>265</v>
      </c>
      <c r="B45" t="s">
        <v>162</v>
      </c>
      <c r="C45">
        <v>2.449489677758265E-8</v>
      </c>
      <c r="D45" t="s">
        <v>65</v>
      </c>
    </row>
    <row r="46" spans="1:4" ht="30" customHeight="1"/>
    <row r="47" spans="1:4" ht="30" customHeight="1"/>
    <row r="48" spans="1:4" ht="30" customHeight="1"/>
    <row r="49" spans="1:24" ht="30" customHeight="1"/>
    <row r="50" spans="1:24" ht="30" customHeight="1">
      <c r="A50" s="17" t="s">
        <v>54</v>
      </c>
    </row>
    <row r="51" spans="1:24" ht="30" customHeight="1">
      <c r="A51" t="s">
        <v>633</v>
      </c>
    </row>
    <row r="52" spans="1:24" ht="30" customHeight="1">
      <c r="A52" t="s">
        <v>56</v>
      </c>
    </row>
    <row r="53" spans="1:24" ht="30" customHeight="1">
      <c r="A53" s="17" t="s">
        <v>57</v>
      </c>
      <c r="B53" s="17" t="s">
        <v>58</v>
      </c>
      <c r="C53" s="17" t="s">
        <v>59</v>
      </c>
      <c r="D53" s="17" t="s">
        <v>60</v>
      </c>
      <c r="E53" s="17" t="s">
        <v>61</v>
      </c>
      <c r="N53" s="17" t="s">
        <v>57</v>
      </c>
      <c r="O53" s="17" t="s">
        <v>58</v>
      </c>
      <c r="P53" s="17" t="s">
        <v>59</v>
      </c>
      <c r="Q53" s="17" t="s">
        <v>60</v>
      </c>
      <c r="R53" s="17" t="s">
        <v>61</v>
      </c>
      <c r="S53" s="1" t="s">
        <v>62</v>
      </c>
    </row>
    <row r="54" spans="1:24" ht="30" customHeight="1">
      <c r="A54" t="s">
        <v>608</v>
      </c>
      <c r="B54" t="s">
        <v>80</v>
      </c>
      <c r="C54">
        <v>1</v>
      </c>
      <c r="D54" t="s">
        <v>65</v>
      </c>
      <c r="E54" t="s">
        <v>66</v>
      </c>
      <c r="N54" t="s">
        <v>608</v>
      </c>
      <c r="O54" t="s">
        <v>80</v>
      </c>
      <c r="P54">
        <v>1</v>
      </c>
      <c r="Q54" t="s">
        <v>65</v>
      </c>
      <c r="R54" t="s">
        <v>66</v>
      </c>
      <c r="S54">
        <f>SUM(S58:S63)</f>
        <v>0.23765788882970817</v>
      </c>
    </row>
    <row r="55" spans="1:24" ht="30" customHeight="1"/>
    <row r="56" spans="1:24" ht="30" customHeight="1">
      <c r="A56" t="s">
        <v>67</v>
      </c>
    </row>
    <row r="57" spans="1:24" ht="30" customHeight="1">
      <c r="A57" s="17" t="s">
        <v>68</v>
      </c>
      <c r="B57" s="17" t="s">
        <v>69</v>
      </c>
      <c r="C57" s="17" t="s">
        <v>70</v>
      </c>
      <c r="D57" s="17" t="s">
        <v>59</v>
      </c>
      <c r="E57" s="17" t="s">
        <v>60</v>
      </c>
      <c r="F57" s="17" t="s">
        <v>71</v>
      </c>
      <c r="N57" s="1" t="s">
        <v>72</v>
      </c>
      <c r="O57" s="1" t="s">
        <v>73</v>
      </c>
      <c r="P57" s="1" t="s">
        <v>74</v>
      </c>
      <c r="Q57" s="1" t="s">
        <v>75</v>
      </c>
      <c r="R57" s="1" t="s">
        <v>76</v>
      </c>
      <c r="S57" s="1" t="s">
        <v>62</v>
      </c>
      <c r="T57" s="1" t="s">
        <v>77</v>
      </c>
      <c r="U57" s="1" t="s">
        <v>78</v>
      </c>
    </row>
    <row r="58" spans="1:24" ht="30" customHeight="1">
      <c r="A58" t="s">
        <v>634</v>
      </c>
      <c r="B58" t="s">
        <v>635</v>
      </c>
      <c r="C58" t="s">
        <v>81</v>
      </c>
      <c r="D58">
        <v>1.3597333431243901</v>
      </c>
      <c r="E58" t="s">
        <v>65</v>
      </c>
      <c r="F58" t="s">
        <v>82</v>
      </c>
      <c r="N58" s="2" t="s">
        <v>635</v>
      </c>
      <c r="O58" s="2" t="s">
        <v>81</v>
      </c>
      <c r="P58" s="2">
        <f>D58</f>
        <v>1.3597333431243901</v>
      </c>
      <c r="Q58" s="2" t="s">
        <v>83</v>
      </c>
      <c r="R58" s="2">
        <f>S82</f>
        <v>0.16</v>
      </c>
      <c r="S58" s="2">
        <f>P58*R58</f>
        <v>0.21755733489990242</v>
      </c>
      <c r="T58" s="5"/>
      <c r="U58" s="2" t="s">
        <v>189</v>
      </c>
    </row>
    <row r="59" spans="1:24" ht="30" customHeight="1">
      <c r="A59" t="s">
        <v>636</v>
      </c>
      <c r="B59" t="s">
        <v>637</v>
      </c>
      <c r="C59" t="s">
        <v>81</v>
      </c>
      <c r="D59">
        <v>6.2639996409416199E-2</v>
      </c>
      <c r="E59" t="s">
        <v>65</v>
      </c>
      <c r="F59" t="s">
        <v>82</v>
      </c>
      <c r="N59" s="2" t="s">
        <v>637</v>
      </c>
      <c r="O59" s="2" t="s">
        <v>81</v>
      </c>
      <c r="P59" s="2">
        <f t="shared" ref="P59:P63" si="3">D59</f>
        <v>6.2639996409416199E-2</v>
      </c>
      <c r="Q59" s="2" t="s">
        <v>83</v>
      </c>
      <c r="R59" s="2">
        <f>S103</f>
        <v>0</v>
      </c>
      <c r="S59" s="2">
        <f t="shared" ref="S59:S61" si="4">P59*R59</f>
        <v>0</v>
      </c>
      <c r="T59" s="5"/>
      <c r="U59" s="2" t="s">
        <v>189</v>
      </c>
    </row>
    <row r="60" spans="1:24" ht="30" customHeight="1">
      <c r="A60" t="s">
        <v>133</v>
      </c>
      <c r="B60" t="s">
        <v>134</v>
      </c>
      <c r="C60" t="s">
        <v>128</v>
      </c>
      <c r="D60">
        <v>3.5893846303224557E-2</v>
      </c>
      <c r="E60" t="s">
        <v>112</v>
      </c>
      <c r="F60" t="s">
        <v>82</v>
      </c>
      <c r="N60" s="2" t="s">
        <v>135</v>
      </c>
      <c r="O60" s="2" t="s">
        <v>130</v>
      </c>
      <c r="P60" s="2">
        <f t="shared" si="3"/>
        <v>3.5893846303224557E-2</v>
      </c>
      <c r="Q60" s="2" t="s">
        <v>114</v>
      </c>
      <c r="R60" s="2">
        <v>0.56000000000000005</v>
      </c>
      <c r="S60" s="2">
        <f t="shared" si="4"/>
        <v>2.0100553929805753E-2</v>
      </c>
      <c r="T60" s="5" t="s">
        <v>136</v>
      </c>
      <c r="U60" s="2" t="s">
        <v>638</v>
      </c>
    </row>
    <row r="61" spans="1:24" ht="30" customHeight="1">
      <c r="A61" t="s">
        <v>138</v>
      </c>
      <c r="B61" t="s">
        <v>139</v>
      </c>
      <c r="C61" t="s">
        <v>81</v>
      </c>
      <c r="D61">
        <v>9.6784058453866402E-3</v>
      </c>
      <c r="E61" t="s">
        <v>140</v>
      </c>
      <c r="F61" t="s">
        <v>82</v>
      </c>
      <c r="N61" s="2" t="s">
        <v>141</v>
      </c>
      <c r="O61" s="2" t="s">
        <v>81</v>
      </c>
      <c r="P61" s="2">
        <v>1.9244593000000004E-2</v>
      </c>
      <c r="Q61" s="2" t="s">
        <v>142</v>
      </c>
      <c r="R61" s="2"/>
      <c r="S61" s="2">
        <f t="shared" si="4"/>
        <v>0</v>
      </c>
      <c r="T61" s="5" t="s">
        <v>143</v>
      </c>
      <c r="U61" s="2" t="s">
        <v>639</v>
      </c>
      <c r="X61" t="e">
        <f>SUM(P61+#REF!+#REF!+#REF!+#REF!+#REF!)</f>
        <v>#REF!</v>
      </c>
    </row>
    <row r="62" spans="1:24" ht="30" customHeight="1">
      <c r="A62" t="s">
        <v>201</v>
      </c>
      <c r="B62" t="s">
        <v>202</v>
      </c>
      <c r="C62" t="s">
        <v>88</v>
      </c>
      <c r="D62">
        <v>-8.821799565339461E-5</v>
      </c>
      <c r="E62" t="s">
        <v>65</v>
      </c>
      <c r="F62" t="s">
        <v>82</v>
      </c>
      <c r="N62" s="2" t="s">
        <v>202</v>
      </c>
      <c r="O62" s="2" t="s">
        <v>88</v>
      </c>
      <c r="P62" s="2">
        <f t="shared" si="3"/>
        <v>-8.821799565339461E-5</v>
      </c>
      <c r="Q62" s="2" t="s">
        <v>83</v>
      </c>
      <c r="R62" s="2">
        <v>-0.05</v>
      </c>
      <c r="S62" s="2"/>
      <c r="T62" s="5" t="s">
        <v>108</v>
      </c>
      <c r="U62" s="2" t="s">
        <v>109</v>
      </c>
    </row>
    <row r="63" spans="1:24" ht="30" customHeight="1">
      <c r="A63" t="s">
        <v>640</v>
      </c>
      <c r="B63" t="s">
        <v>641</v>
      </c>
      <c r="C63" t="s">
        <v>97</v>
      </c>
      <c r="D63">
        <v>1.333299963490742E-11</v>
      </c>
      <c r="E63" t="s">
        <v>60</v>
      </c>
      <c r="F63" t="s">
        <v>82</v>
      </c>
      <c r="N63" s="2" t="s">
        <v>642</v>
      </c>
      <c r="O63" s="2" t="s">
        <v>97</v>
      </c>
      <c r="P63" s="2">
        <f t="shared" si="3"/>
        <v>1.333299963490742E-11</v>
      </c>
      <c r="Q63" s="2" t="s">
        <v>60</v>
      </c>
      <c r="R63" s="21">
        <v>1000000</v>
      </c>
      <c r="S63" s="2"/>
      <c r="T63" s="5" t="s">
        <v>185</v>
      </c>
      <c r="U63" s="2" t="s">
        <v>643</v>
      </c>
    </row>
    <row r="64" spans="1:24" ht="30" customHeight="1"/>
    <row r="65" spans="1:21" ht="30" customHeight="1">
      <c r="A65" t="s">
        <v>158</v>
      </c>
    </row>
    <row r="66" spans="1:21" ht="30" customHeight="1">
      <c r="A66" s="17" t="s">
        <v>159</v>
      </c>
      <c r="B66" s="17" t="s">
        <v>160</v>
      </c>
      <c r="C66" s="17" t="s">
        <v>59</v>
      </c>
      <c r="D66" s="17" t="s">
        <v>60</v>
      </c>
      <c r="N66" s="2" t="s">
        <v>629</v>
      </c>
    </row>
    <row r="67" spans="1:21" ht="30" customHeight="1">
      <c r="A67" t="s">
        <v>164</v>
      </c>
      <c r="B67" t="s">
        <v>162</v>
      </c>
      <c r="C67">
        <v>3.270600363612175E-2</v>
      </c>
      <c r="D67" t="s">
        <v>65</v>
      </c>
      <c r="N67" s="2" t="s">
        <v>635</v>
      </c>
      <c r="O67" s="2" t="s">
        <v>81</v>
      </c>
      <c r="P67" s="2">
        <v>1.359733343</v>
      </c>
      <c r="Q67" s="2" t="s">
        <v>83</v>
      </c>
      <c r="R67" s="2">
        <v>0.16</v>
      </c>
      <c r="S67" s="2">
        <f>P67*R67</f>
        <v>0.21755733488000001</v>
      </c>
      <c r="T67" s="5" t="s">
        <v>147</v>
      </c>
      <c r="U67" s="2" t="s">
        <v>644</v>
      </c>
    </row>
    <row r="68" spans="1:21" ht="30" customHeight="1">
      <c r="A68" t="s">
        <v>218</v>
      </c>
      <c r="B68" t="s">
        <v>162</v>
      </c>
      <c r="C68">
        <v>9.1485329903662205E-5</v>
      </c>
      <c r="D68" t="s">
        <v>65</v>
      </c>
      <c r="N68" s="2" t="s">
        <v>637</v>
      </c>
      <c r="O68" s="2" t="s">
        <v>81</v>
      </c>
      <c r="P68" s="2">
        <v>6.2639996000000003E-2</v>
      </c>
      <c r="Q68" s="2" t="s">
        <v>83</v>
      </c>
      <c r="R68" s="2">
        <v>4</v>
      </c>
      <c r="S68" s="2">
        <f t="shared" ref="S68" si="5">P68*R68</f>
        <v>0.25055998400000001</v>
      </c>
      <c r="T68" s="5" t="s">
        <v>627</v>
      </c>
      <c r="U68" s="2" t="s">
        <v>645</v>
      </c>
    </row>
    <row r="69" spans="1:21" ht="30" customHeight="1">
      <c r="A69" t="s">
        <v>171</v>
      </c>
      <c r="B69" t="s">
        <v>162</v>
      </c>
      <c r="C69">
        <v>7.1881331678014249E-5</v>
      </c>
      <c r="D69" t="s">
        <v>65</v>
      </c>
    </row>
    <row r="70" spans="1:21" ht="30" customHeight="1">
      <c r="A70" t="s">
        <v>168</v>
      </c>
      <c r="B70" t="s">
        <v>162</v>
      </c>
      <c r="C70">
        <v>3.9208000089274719E-5</v>
      </c>
      <c r="D70" t="s">
        <v>65</v>
      </c>
    </row>
    <row r="71" spans="1:21" ht="30" customHeight="1"/>
    <row r="72" spans="1:21" ht="30" customHeight="1"/>
    <row r="73" spans="1:21" ht="30" customHeight="1"/>
    <row r="74" spans="1:21" ht="30" customHeight="1"/>
    <row r="75" spans="1:21" ht="30" customHeight="1"/>
    <row r="76" spans="1:21" ht="30" customHeight="1"/>
    <row r="77" spans="1:21" ht="30" customHeight="1"/>
    <row r="78" spans="1:21" ht="30" customHeight="1">
      <c r="A78" s="17" t="s">
        <v>54</v>
      </c>
    </row>
    <row r="79" spans="1:21" ht="30" customHeight="1">
      <c r="A79" t="s">
        <v>646</v>
      </c>
    </row>
    <row r="80" spans="1:21" ht="30" customHeight="1">
      <c r="A80" t="s">
        <v>56</v>
      </c>
    </row>
    <row r="81" spans="1:24" ht="30" customHeight="1">
      <c r="A81" s="17" t="s">
        <v>57</v>
      </c>
      <c r="B81" s="17" t="s">
        <v>58</v>
      </c>
      <c r="C81" s="17" t="s">
        <v>59</v>
      </c>
      <c r="D81" s="17" t="s">
        <v>60</v>
      </c>
      <c r="E81" s="17" t="s">
        <v>61</v>
      </c>
      <c r="N81" s="17" t="s">
        <v>57</v>
      </c>
      <c r="O81" s="17" t="s">
        <v>58</v>
      </c>
      <c r="P81" s="17" t="s">
        <v>59</v>
      </c>
      <c r="Q81" s="17" t="s">
        <v>60</v>
      </c>
      <c r="R81" s="17" t="s">
        <v>61</v>
      </c>
      <c r="S81" s="1" t="s">
        <v>62</v>
      </c>
    </row>
    <row r="82" spans="1:24" ht="30" customHeight="1">
      <c r="A82" t="s">
        <v>634</v>
      </c>
      <c r="B82" t="s">
        <v>635</v>
      </c>
      <c r="C82">
        <v>1</v>
      </c>
      <c r="D82" t="s">
        <v>65</v>
      </c>
      <c r="E82" t="s">
        <v>66</v>
      </c>
      <c r="N82" t="s">
        <v>634</v>
      </c>
      <c r="O82" t="s">
        <v>635</v>
      </c>
      <c r="P82">
        <v>1</v>
      </c>
      <c r="Q82" t="s">
        <v>65</v>
      </c>
      <c r="R82" t="s">
        <v>66</v>
      </c>
      <c r="S82">
        <f>SUM(S86:S87)</f>
        <v>0.16</v>
      </c>
    </row>
    <row r="83" spans="1:24" ht="30" customHeight="1"/>
    <row r="84" spans="1:24" ht="30" customHeight="1">
      <c r="A84" t="s">
        <v>67</v>
      </c>
    </row>
    <row r="85" spans="1:24" ht="30" customHeight="1">
      <c r="A85" s="17" t="s">
        <v>68</v>
      </c>
      <c r="B85" s="17" t="s">
        <v>69</v>
      </c>
      <c r="C85" s="17" t="s">
        <v>70</v>
      </c>
      <c r="D85" s="17" t="s">
        <v>59</v>
      </c>
      <c r="E85" s="17" t="s">
        <v>60</v>
      </c>
      <c r="F85" s="17" t="s">
        <v>71</v>
      </c>
      <c r="N85" s="1" t="s">
        <v>72</v>
      </c>
      <c r="O85" s="1" t="s">
        <v>73</v>
      </c>
      <c r="P85" s="1" t="s">
        <v>74</v>
      </c>
      <c r="Q85" s="1" t="s">
        <v>75</v>
      </c>
      <c r="R85" s="1" t="s">
        <v>76</v>
      </c>
      <c r="S85" s="1" t="s">
        <v>62</v>
      </c>
      <c r="T85" s="1" t="s">
        <v>77</v>
      </c>
      <c r="U85" s="1" t="s">
        <v>78</v>
      </c>
    </row>
    <row r="86" spans="1:24" ht="30" customHeight="1">
      <c r="A86" t="s">
        <v>647</v>
      </c>
      <c r="B86" t="s">
        <v>191</v>
      </c>
      <c r="C86" t="s">
        <v>97</v>
      </c>
      <c r="D86">
        <v>1</v>
      </c>
      <c r="E86" t="s">
        <v>65</v>
      </c>
      <c r="F86" t="s">
        <v>82</v>
      </c>
      <c r="N86" s="2" t="s">
        <v>191</v>
      </c>
      <c r="O86" s="2" t="s">
        <v>97</v>
      </c>
      <c r="P86" s="2">
        <f>D86</f>
        <v>1</v>
      </c>
      <c r="Q86" s="2" t="s">
        <v>83</v>
      </c>
      <c r="R86" s="2">
        <v>0.16</v>
      </c>
      <c r="S86" s="2">
        <f>P86*R86</f>
        <v>0.16</v>
      </c>
      <c r="T86" s="5" t="s">
        <v>147</v>
      </c>
      <c r="U86" s="2" t="s">
        <v>648</v>
      </c>
    </row>
    <row r="87" spans="1:24" ht="30" customHeight="1">
      <c r="A87" t="s">
        <v>138</v>
      </c>
      <c r="B87" t="s">
        <v>139</v>
      </c>
      <c r="C87" t="s">
        <v>81</v>
      </c>
      <c r="D87">
        <v>0.13713020677914881</v>
      </c>
      <c r="E87" t="s">
        <v>140</v>
      </c>
      <c r="F87" t="s">
        <v>82</v>
      </c>
      <c r="N87" s="2" t="s">
        <v>141</v>
      </c>
      <c r="O87" s="2" t="s">
        <v>81</v>
      </c>
      <c r="P87" s="2">
        <v>0.272670419</v>
      </c>
      <c r="Q87" s="2" t="s">
        <v>142</v>
      </c>
      <c r="R87" s="2"/>
      <c r="S87" s="2">
        <f t="shared" ref="S87" si="6">P87*R87</f>
        <v>0</v>
      </c>
      <c r="T87" s="5" t="s">
        <v>143</v>
      </c>
      <c r="U87" s="2" t="s">
        <v>230</v>
      </c>
      <c r="X87">
        <f>SUM(P87:P87)</f>
        <v>0.272670419</v>
      </c>
    </row>
    <row r="88" spans="1:24" ht="30" customHeight="1"/>
    <row r="89" spans="1:24" ht="30" customHeight="1">
      <c r="A89" t="s">
        <v>158</v>
      </c>
    </row>
    <row r="90" spans="1:24" ht="30" customHeight="1">
      <c r="A90" s="17" t="s">
        <v>159</v>
      </c>
      <c r="B90" s="17" t="s">
        <v>160</v>
      </c>
      <c r="C90" s="17" t="s">
        <v>59</v>
      </c>
      <c r="D90" s="17" t="s">
        <v>60</v>
      </c>
    </row>
    <row r="91" spans="1:24" ht="30" customHeight="1"/>
    <row r="92" spans="1:24" ht="30" customHeight="1"/>
    <row r="93" spans="1:24" ht="30" customHeight="1"/>
    <row r="94" spans="1:24" ht="30" customHeight="1"/>
    <row r="95" spans="1:24" ht="30" customHeight="1"/>
    <row r="96" spans="1:24" ht="30" customHeight="1"/>
    <row r="97" spans="1:24" ht="30" customHeight="1"/>
    <row r="98" spans="1:24" ht="30" customHeight="1"/>
    <row r="99" spans="1:24" ht="30" customHeight="1">
      <c r="A99" s="17" t="s">
        <v>54</v>
      </c>
    </row>
    <row r="100" spans="1:24" ht="30" customHeight="1">
      <c r="A100" t="s">
        <v>649</v>
      </c>
    </row>
    <row r="101" spans="1:24" ht="30" customHeight="1">
      <c r="A101" t="s">
        <v>56</v>
      </c>
    </row>
    <row r="102" spans="1:24" ht="30" customHeight="1">
      <c r="A102" s="17" t="s">
        <v>57</v>
      </c>
      <c r="B102" s="17" t="s">
        <v>58</v>
      </c>
      <c r="C102" s="17" t="s">
        <v>59</v>
      </c>
      <c r="D102" s="17" t="s">
        <v>60</v>
      </c>
      <c r="E102" s="17" t="s">
        <v>61</v>
      </c>
      <c r="N102" s="17" t="s">
        <v>57</v>
      </c>
      <c r="O102" s="17" t="s">
        <v>58</v>
      </c>
      <c r="P102" s="17" t="s">
        <v>59</v>
      </c>
      <c r="Q102" s="17" t="s">
        <v>60</v>
      </c>
      <c r="R102" s="17" t="s">
        <v>61</v>
      </c>
      <c r="S102" s="1" t="s">
        <v>62</v>
      </c>
    </row>
    <row r="103" spans="1:24" ht="30" customHeight="1">
      <c r="A103" t="s">
        <v>636</v>
      </c>
      <c r="B103" t="s">
        <v>637</v>
      </c>
      <c r="C103">
        <v>1</v>
      </c>
      <c r="D103" t="s">
        <v>65</v>
      </c>
      <c r="E103" t="s">
        <v>66</v>
      </c>
      <c r="N103" t="s">
        <v>636</v>
      </c>
      <c r="O103" t="s">
        <v>637</v>
      </c>
      <c r="P103">
        <v>1</v>
      </c>
      <c r="Q103" t="s">
        <v>65</v>
      </c>
      <c r="R103" t="s">
        <v>66</v>
      </c>
      <c r="S103">
        <f>SUM(S107:S108)</f>
        <v>0</v>
      </c>
    </row>
    <row r="104" spans="1:24" ht="30" customHeight="1"/>
    <row r="105" spans="1:24" ht="30" customHeight="1">
      <c r="A105" t="s">
        <v>67</v>
      </c>
    </row>
    <row r="106" spans="1:24" ht="30" customHeight="1">
      <c r="A106" s="17" t="s">
        <v>68</v>
      </c>
      <c r="B106" s="17" t="s">
        <v>69</v>
      </c>
      <c r="C106" s="17" t="s">
        <v>70</v>
      </c>
      <c r="D106" s="17" t="s">
        <v>59</v>
      </c>
      <c r="E106" s="17" t="s">
        <v>60</v>
      </c>
      <c r="F106" s="17" t="s">
        <v>71</v>
      </c>
      <c r="N106" s="1" t="s">
        <v>72</v>
      </c>
      <c r="O106" s="1" t="s">
        <v>73</v>
      </c>
      <c r="P106" s="1" t="s">
        <v>74</v>
      </c>
      <c r="Q106" s="1" t="s">
        <v>75</v>
      </c>
      <c r="R106" s="1" t="s">
        <v>76</v>
      </c>
      <c r="S106" s="1" t="s">
        <v>62</v>
      </c>
      <c r="T106" s="1" t="s">
        <v>77</v>
      </c>
      <c r="U106" s="1" t="s">
        <v>78</v>
      </c>
    </row>
    <row r="107" spans="1:24" ht="30" customHeight="1">
      <c r="A107" t="s">
        <v>138</v>
      </c>
      <c r="B107" t="s">
        <v>139</v>
      </c>
      <c r="C107" t="s">
        <v>81</v>
      </c>
      <c r="D107">
        <v>2.0239823380995658</v>
      </c>
      <c r="E107" t="s">
        <v>140</v>
      </c>
      <c r="F107" t="s">
        <v>82</v>
      </c>
      <c r="N107" s="2" t="s">
        <v>141</v>
      </c>
      <c r="O107" s="2" t="s">
        <v>81</v>
      </c>
      <c r="P107" s="2">
        <v>4.0244970330000003</v>
      </c>
      <c r="Q107" s="2" t="s">
        <v>142</v>
      </c>
      <c r="R107" s="2"/>
      <c r="S107" s="18">
        <f>P107*R107</f>
        <v>0</v>
      </c>
      <c r="T107" s="5" t="s">
        <v>143</v>
      </c>
      <c r="U107" s="2" t="s">
        <v>230</v>
      </c>
      <c r="X107" t="e">
        <f>P107+#REF!+#REF!+#REF!+#REF!+#REF!</f>
        <v>#REF!</v>
      </c>
    </row>
    <row r="108" spans="1:24" ht="30" customHeight="1">
      <c r="A108" t="s">
        <v>650</v>
      </c>
      <c r="B108" t="s">
        <v>651</v>
      </c>
      <c r="C108" t="s">
        <v>88</v>
      </c>
      <c r="D108">
        <v>0.99999997764825821</v>
      </c>
      <c r="E108" t="s">
        <v>65</v>
      </c>
      <c r="F108" t="s">
        <v>82</v>
      </c>
      <c r="N108" s="2" t="s">
        <v>652</v>
      </c>
      <c r="O108" s="2" t="s">
        <v>88</v>
      </c>
      <c r="P108" s="2">
        <f>D108</f>
        <v>0.99999997764825821</v>
      </c>
      <c r="Q108" s="2" t="s">
        <v>83</v>
      </c>
      <c r="R108" s="2">
        <v>0</v>
      </c>
      <c r="S108" s="18">
        <f t="shared" ref="S108" si="7">P108*R108</f>
        <v>0</v>
      </c>
      <c r="T108" s="5" t="s">
        <v>627</v>
      </c>
      <c r="U108" s="2" t="s">
        <v>653</v>
      </c>
    </row>
    <row r="109" spans="1:24" ht="30" customHeight="1"/>
    <row r="110" spans="1:24" ht="30" customHeight="1">
      <c r="A110" t="s">
        <v>158</v>
      </c>
    </row>
    <row r="111" spans="1:24" ht="30" customHeight="1">
      <c r="A111" s="17" t="s">
        <v>159</v>
      </c>
      <c r="B111" s="17" t="s">
        <v>160</v>
      </c>
      <c r="C111" s="17" t="s">
        <v>59</v>
      </c>
      <c r="D111" s="17" t="s">
        <v>60</v>
      </c>
    </row>
    <row r="112" spans="1:24" ht="30" customHeight="1"/>
    <row r="113" spans="1:21" ht="30" customHeight="1"/>
    <row r="114" spans="1:21" ht="30" customHeight="1"/>
    <row r="115" spans="1:21" ht="30" customHeight="1"/>
    <row r="116" spans="1:21" ht="30" customHeight="1"/>
    <row r="117" spans="1:21" ht="30" customHeight="1"/>
    <row r="118" spans="1:21" ht="30" customHeight="1"/>
    <row r="119" spans="1:21" ht="30" customHeight="1">
      <c r="A119" s="17" t="s">
        <v>54</v>
      </c>
    </row>
    <row r="120" spans="1:21" ht="30" customHeight="1">
      <c r="A120" t="s">
        <v>654</v>
      </c>
    </row>
    <row r="121" spans="1:21" ht="30" customHeight="1">
      <c r="A121" t="s">
        <v>56</v>
      </c>
    </row>
    <row r="122" spans="1:21" ht="30" customHeight="1">
      <c r="A122" s="17" t="s">
        <v>57</v>
      </c>
      <c r="B122" s="17" t="s">
        <v>58</v>
      </c>
      <c r="C122" s="17" t="s">
        <v>59</v>
      </c>
      <c r="D122" s="17" t="s">
        <v>60</v>
      </c>
      <c r="E122" s="17" t="s">
        <v>61</v>
      </c>
      <c r="N122" s="17" t="s">
        <v>57</v>
      </c>
      <c r="O122" s="17" t="s">
        <v>58</v>
      </c>
      <c r="P122" s="17" t="s">
        <v>59</v>
      </c>
      <c r="Q122" s="17" t="s">
        <v>60</v>
      </c>
      <c r="R122" s="17" t="s">
        <v>61</v>
      </c>
      <c r="S122" s="1" t="s">
        <v>62</v>
      </c>
    </row>
    <row r="123" spans="1:21" ht="30" customHeight="1">
      <c r="A123" t="s">
        <v>610</v>
      </c>
      <c r="B123" t="s">
        <v>611</v>
      </c>
      <c r="C123">
        <v>6.0874492162838599E-2</v>
      </c>
      <c r="D123" t="s">
        <v>65</v>
      </c>
      <c r="E123" t="s">
        <v>66</v>
      </c>
      <c r="N123" t="s">
        <v>610</v>
      </c>
      <c r="O123" t="s">
        <v>611</v>
      </c>
      <c r="P123">
        <v>6.0874492162838599E-2</v>
      </c>
      <c r="Q123" t="s">
        <v>65</v>
      </c>
      <c r="R123" t="s">
        <v>66</v>
      </c>
      <c r="S123">
        <f>SUM(S127:S129)</f>
        <v>0.49845071835443377</v>
      </c>
    </row>
    <row r="124" spans="1:21" ht="30" customHeight="1"/>
    <row r="125" spans="1:21" ht="30" customHeight="1">
      <c r="A125" t="s">
        <v>67</v>
      </c>
    </row>
    <row r="126" spans="1:21" ht="30" customHeight="1">
      <c r="A126" s="17" t="s">
        <v>68</v>
      </c>
      <c r="B126" s="17" t="s">
        <v>69</v>
      </c>
      <c r="C126" s="17" t="s">
        <v>70</v>
      </c>
      <c r="D126" s="17" t="s">
        <v>59</v>
      </c>
      <c r="E126" s="17" t="s">
        <v>60</v>
      </c>
      <c r="F126" s="17" t="s">
        <v>71</v>
      </c>
      <c r="N126" s="1" t="s">
        <v>72</v>
      </c>
      <c r="O126" s="1" t="s">
        <v>73</v>
      </c>
      <c r="P126" s="1" t="s">
        <v>74</v>
      </c>
      <c r="Q126" s="1" t="s">
        <v>75</v>
      </c>
      <c r="R126" s="1" t="s">
        <v>76</v>
      </c>
      <c r="S126" s="1" t="s">
        <v>62</v>
      </c>
      <c r="T126" s="1" t="s">
        <v>77</v>
      </c>
      <c r="U126" s="1" t="s">
        <v>78</v>
      </c>
    </row>
    <row r="127" spans="1:21" ht="30" customHeight="1">
      <c r="A127" t="s">
        <v>95</v>
      </c>
      <c r="B127" t="s">
        <v>96</v>
      </c>
      <c r="C127" t="s">
        <v>97</v>
      </c>
      <c r="D127">
        <v>4.5000001788139343E-2</v>
      </c>
      <c r="E127" t="s">
        <v>65</v>
      </c>
      <c r="F127" t="s">
        <v>82</v>
      </c>
      <c r="N127" t="s">
        <v>96</v>
      </c>
      <c r="O127" t="s">
        <v>97</v>
      </c>
      <c r="P127">
        <f>D127</f>
        <v>4.5000001788139343E-2</v>
      </c>
      <c r="Q127" t="s">
        <v>83</v>
      </c>
      <c r="R127">
        <v>10</v>
      </c>
      <c r="S127">
        <f>P127*R127</f>
        <v>0.45000001788139343</v>
      </c>
      <c r="T127" t="s">
        <v>98</v>
      </c>
      <c r="U127" t="s">
        <v>655</v>
      </c>
    </row>
    <row r="128" spans="1:21" ht="30" customHeight="1">
      <c r="A128" t="s">
        <v>117</v>
      </c>
      <c r="B128" t="s">
        <v>118</v>
      </c>
      <c r="C128" t="s">
        <v>97</v>
      </c>
      <c r="D128">
        <v>1.527800038456917E-2</v>
      </c>
      <c r="E128" t="s">
        <v>65</v>
      </c>
      <c r="F128" t="s">
        <v>82</v>
      </c>
      <c r="N128" t="s">
        <v>656</v>
      </c>
      <c r="O128" t="s">
        <v>97</v>
      </c>
      <c r="P128">
        <f t="shared" ref="P128:P129" si="8">D128</f>
        <v>1.527800038456917E-2</v>
      </c>
      <c r="Q128" t="s">
        <v>83</v>
      </c>
      <c r="R128">
        <v>2</v>
      </c>
      <c r="S128">
        <f t="shared" ref="S128:S129" si="9">P128*R128</f>
        <v>3.055600076913834E-2</v>
      </c>
      <c r="T128" t="s">
        <v>120</v>
      </c>
      <c r="U128" t="s">
        <v>657</v>
      </c>
    </row>
    <row r="129" spans="1:21" ht="30" customHeight="1">
      <c r="A129" t="s">
        <v>149</v>
      </c>
      <c r="B129" t="s">
        <v>150</v>
      </c>
      <c r="C129" t="s">
        <v>97</v>
      </c>
      <c r="D129">
        <v>5.9648999013006687E-4</v>
      </c>
      <c r="E129" t="s">
        <v>65</v>
      </c>
      <c r="F129" t="s">
        <v>82</v>
      </c>
      <c r="N129" t="s">
        <v>150</v>
      </c>
      <c r="O129" t="s">
        <v>97</v>
      </c>
      <c r="P129">
        <f t="shared" si="8"/>
        <v>5.9648999013006687E-4</v>
      </c>
      <c r="Q129" t="s">
        <v>83</v>
      </c>
      <c r="R129">
        <v>30</v>
      </c>
      <c r="S129">
        <f t="shared" si="9"/>
        <v>1.7894699703902006E-2</v>
      </c>
      <c r="T129" t="s">
        <v>151</v>
      </c>
      <c r="U129" t="s">
        <v>152</v>
      </c>
    </row>
    <row r="130" spans="1:21" ht="30" customHeight="1"/>
    <row r="131" spans="1:21" ht="30" customHeight="1">
      <c r="A131" t="s">
        <v>158</v>
      </c>
    </row>
    <row r="132" spans="1:21" ht="30" customHeight="1">
      <c r="A132" s="17" t="s">
        <v>159</v>
      </c>
      <c r="B132" s="17" t="s">
        <v>160</v>
      </c>
      <c r="C132" s="17" t="s">
        <v>59</v>
      </c>
      <c r="D132" s="17" t="s">
        <v>60</v>
      </c>
    </row>
    <row r="133" spans="1:21" ht="30" customHeight="1"/>
    <row r="134" spans="1:21" ht="30" customHeight="1"/>
    <row r="135" spans="1:21" ht="30" customHeight="1"/>
    <row r="136" spans="1:21" ht="30" customHeight="1"/>
    <row r="137" spans="1:21" ht="30" customHeight="1"/>
    <row r="138" spans="1:21" ht="30" customHeight="1"/>
    <row r="139" spans="1:21" ht="30" customHeight="1"/>
    <row r="140" spans="1:21" ht="30" customHeight="1"/>
    <row r="141" spans="1:21" ht="30" customHeight="1"/>
    <row r="142" spans="1:21" ht="30" customHeight="1"/>
    <row r="143" spans="1:21" ht="30" customHeight="1"/>
    <row r="144" spans="1:21" ht="30" customHeight="1"/>
    <row r="145" customFormat="1" ht="30" customHeight="1"/>
    <row r="146" customFormat="1" ht="30" customHeight="1"/>
  </sheetData>
  <autoFilter ref="A1:U132" xr:uid="{9C029226-590B-43FE-A96C-7A40712081A9}"/>
  <hyperlinks>
    <hyperlink ref="T11" r:id="rId1" display="https://www.euroslag.com/" xr:uid="{622C9343-2A29-4336-A067-C6C91171B5B7}"/>
    <hyperlink ref="T12" r:id="rId2" xr:uid="{954D877A-FC4D-488D-8864-E060E0E553F5}"/>
    <hyperlink ref="T13" r:id="rId3" xr:uid="{0D85B740-0E39-4BCA-B59C-14487851E0A3}"/>
    <hyperlink ref="T14" r:id="rId4" xr:uid="{EC599B53-E173-441D-B4EB-448BA5421EAA}"/>
    <hyperlink ref="T15" r:id="rId5" xr:uid="{BC7037CD-445C-4EE9-AE58-8BDD4308779D}"/>
    <hyperlink ref="T16" r:id="rId6" xr:uid="{40FAEB24-68AC-4B17-9070-8B4DDD8141EE}"/>
    <hyperlink ref="T18" r:id="rId7" xr:uid="{FC2ADD16-E46C-4776-81ED-02209089848D}"/>
    <hyperlink ref="T19" r:id="rId8" xr:uid="{6E813D0B-C1A2-4A73-92E4-CE18DB14FDB6}"/>
    <hyperlink ref="T20" r:id="rId9" xr:uid="{0E8061B8-25B8-4F5A-BF47-FD138530A2A2}"/>
    <hyperlink ref="T21" r:id="rId10" xr:uid="{B0937DFB-71AA-4A85-9B4D-D89721645F3D}"/>
    <hyperlink ref="T60" r:id="rId11" xr:uid="{13BA35EE-2DA5-4C30-9E9F-65C4A2951723}"/>
    <hyperlink ref="T61" r:id="rId12" xr:uid="{DA83965E-7B90-4AAD-9A72-BDB70A9406AD}"/>
    <hyperlink ref="T62" r:id="rId13" xr:uid="{EB0B7154-4A6F-49EC-9BD6-3CEBE3C7111F}"/>
    <hyperlink ref="T63" r:id="rId14" xr:uid="{67E4DC8E-2E35-4FEE-9B44-95E2C8B8D76F}"/>
    <hyperlink ref="T86" r:id="rId15" xr:uid="{0AE9AB4D-453D-4114-AEAC-2812DD532BF4}"/>
    <hyperlink ref="T87" r:id="rId16" xr:uid="{0B4AD5F8-782B-4500-A848-6BA1AA1D2374}"/>
    <hyperlink ref="T107" r:id="rId17" xr:uid="{E771AB73-EF89-4A51-A0AA-FD90F156C351}"/>
    <hyperlink ref="T108" r:id="rId18" xr:uid="{477B12D3-FC29-43D6-A000-09FCF9F0DF3A}"/>
    <hyperlink ref="T127" r:id="rId19" xr:uid="{E18F7897-0E48-4123-9C68-B62CDF3B2292}"/>
    <hyperlink ref="T128" r:id="rId20" xr:uid="{F1F4ED08-2040-4C9F-9949-DB89BA5268EF}"/>
    <hyperlink ref="T129" r:id="rId21" xr:uid="{2B8E8978-A178-43D5-812A-F7A13CC17DA6}"/>
    <hyperlink ref="T24" r:id="rId22" display="https://www.worldsteel.org/" xr:uid="{37B3655C-1F2A-4DF7-AEF1-C98098D1CB83}"/>
    <hyperlink ref="T67" r:id="rId23" xr:uid="{73ACA92C-D771-4731-A70F-C702C02CF3F6}"/>
    <hyperlink ref="T68" r:id="rId24" xr:uid="{3B5D72E8-0906-4D17-A869-826100366008}"/>
    <hyperlink ref="T25" r:id="rId25" xr:uid="{5158E0FF-4F92-4333-9954-5FDB238CF031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D7062-3A6B-4812-9B20-175B0CF9BCFC}">
  <dimension ref="A3:I41"/>
  <sheetViews>
    <sheetView topLeftCell="A3" workbookViewId="0">
      <selection activeCell="E13" sqref="E13"/>
    </sheetView>
  </sheetViews>
  <sheetFormatPr defaultColWidth="10.7265625" defaultRowHeight="14.5"/>
  <cols>
    <col min="1" max="1" width="20.1796875" customWidth="1"/>
    <col min="2" max="2" width="11.453125" bestFit="1" customWidth="1"/>
    <col min="7" max="7" width="36.453125" customWidth="1"/>
    <col min="8" max="8" width="47.26953125" customWidth="1"/>
    <col min="9" max="9" width="96.81640625" bestFit="1" customWidth="1"/>
  </cols>
  <sheetData>
    <row r="3" spans="1:9" ht="28.5" customHeight="1">
      <c r="A3" s="1" t="s">
        <v>467</v>
      </c>
      <c r="B3" s="4" t="s">
        <v>74</v>
      </c>
      <c r="C3" s="1" t="s">
        <v>75</v>
      </c>
      <c r="D3" s="1"/>
      <c r="E3" s="4" t="s">
        <v>468</v>
      </c>
      <c r="F3" s="1" t="s">
        <v>77</v>
      </c>
      <c r="G3" s="6" t="s">
        <v>469</v>
      </c>
    </row>
    <row r="4" spans="1:9" ht="71.25" customHeight="1">
      <c r="A4" s="2" t="s">
        <v>470</v>
      </c>
      <c r="B4" s="3">
        <v>1</v>
      </c>
      <c r="C4" s="2" t="s">
        <v>471</v>
      </c>
      <c r="D4" s="2"/>
      <c r="E4" s="3">
        <v>8</v>
      </c>
      <c r="F4" s="5" t="s">
        <v>584</v>
      </c>
      <c r="G4" s="7" t="s">
        <v>658</v>
      </c>
    </row>
    <row r="5" spans="1:9" ht="57" customHeight="1">
      <c r="A5" s="2" t="s">
        <v>474</v>
      </c>
      <c r="B5" s="3">
        <v>1</v>
      </c>
      <c r="C5" s="2" t="s">
        <v>471</v>
      </c>
      <c r="D5" s="2"/>
      <c r="E5" s="3">
        <v>120</v>
      </c>
      <c r="F5" s="5" t="s">
        <v>584</v>
      </c>
      <c r="G5" s="7" t="s">
        <v>659</v>
      </c>
    </row>
    <row r="6" spans="1:9" ht="71.25" customHeight="1">
      <c r="A6" s="2" t="s">
        <v>660</v>
      </c>
      <c r="B6" s="3">
        <v>1</v>
      </c>
      <c r="C6" s="2" t="s">
        <v>471</v>
      </c>
      <c r="D6" s="2"/>
      <c r="E6" s="3">
        <v>45</v>
      </c>
      <c r="F6" s="5" t="s">
        <v>477</v>
      </c>
      <c r="G6" s="7" t="s">
        <v>661</v>
      </c>
    </row>
    <row r="7" spans="1:9" ht="42.75" customHeight="1">
      <c r="A7" s="2" t="s">
        <v>479</v>
      </c>
      <c r="B7" s="3">
        <v>1</v>
      </c>
      <c r="C7" s="2" t="s">
        <v>471</v>
      </c>
      <c r="D7" s="2"/>
      <c r="E7" s="3"/>
      <c r="F7" s="5" t="s">
        <v>477</v>
      </c>
      <c r="G7" s="7" t="s">
        <v>662</v>
      </c>
    </row>
    <row r="8" spans="1:9">
      <c r="A8" s="2" t="s">
        <v>593</v>
      </c>
      <c r="B8" s="3">
        <v>1</v>
      </c>
      <c r="C8" s="2" t="s">
        <v>471</v>
      </c>
      <c r="D8" s="2"/>
      <c r="E8">
        <f>'DRI-H2+Biochar'!S5*1000</f>
        <v>759.26138238856652</v>
      </c>
      <c r="F8" t="s">
        <v>482</v>
      </c>
    </row>
    <row r="9" spans="1:9">
      <c r="A9" s="2" t="s">
        <v>483</v>
      </c>
      <c r="B9">
        <f>('DRI-H2+Biochar'!P15+'DRI-H2+Biochar'!P61*'DRI-H2+Biochar'!D9+'DRI-H2+Biochar'!P87*'DRI-H2+Biochar'!D58*'DRI-H2+Biochar'!D9+'DRI-H2+Biochar'!P107*'DRI-H2+Biochar'!D59*'DRI-H2+Biochar'!D9)*1000</f>
        <v>1136.6642970304833</v>
      </c>
      <c r="C9" s="2" t="s">
        <v>484</v>
      </c>
      <c r="D9" s="2">
        <v>0.16</v>
      </c>
      <c r="E9" s="2">
        <f>B9*D9</f>
        <v>181.86628752487735</v>
      </c>
      <c r="F9" t="s">
        <v>482</v>
      </c>
    </row>
    <row r="10" spans="1:9">
      <c r="A10" s="2" t="s">
        <v>485</v>
      </c>
      <c r="B10">
        <f>'DRI-H2+Biochar'!D59*'DRI-H2+Biochar'!D9</f>
        <v>6.4000398162601474E-2</v>
      </c>
      <c r="C10" s="2" t="s">
        <v>522</v>
      </c>
      <c r="D10">
        <v>4000</v>
      </c>
      <c r="E10" s="2">
        <f>B10*D10</f>
        <v>256.00159265040588</v>
      </c>
      <c r="F10" t="s">
        <v>482</v>
      </c>
    </row>
    <row r="11" spans="1:9">
      <c r="A11" s="2" t="s">
        <v>487</v>
      </c>
      <c r="B11" s="3">
        <v>0</v>
      </c>
      <c r="C11" s="2" t="s">
        <v>522</v>
      </c>
      <c r="D11">
        <v>100</v>
      </c>
      <c r="E11" s="2">
        <f>B11*D11</f>
        <v>0</v>
      </c>
      <c r="F11" t="s">
        <v>482</v>
      </c>
    </row>
    <row r="12" spans="1:9">
      <c r="A12" s="2" t="s">
        <v>488</v>
      </c>
      <c r="B12" s="3">
        <f>'DRI-H2+Biochar'!D17</f>
        <v>1.9884768142464097E-2</v>
      </c>
      <c r="C12" s="2" t="s">
        <v>522</v>
      </c>
      <c r="D12" s="2">
        <v>300</v>
      </c>
      <c r="E12" s="2">
        <f>B12*D12</f>
        <v>5.9654304427392288</v>
      </c>
      <c r="F12" t="s">
        <v>482</v>
      </c>
    </row>
    <row r="13" spans="1:9" ht="50.15" customHeight="1">
      <c r="A13" s="2" t="s">
        <v>489</v>
      </c>
      <c r="B13" s="3">
        <v>1</v>
      </c>
      <c r="C13" s="2" t="s">
        <v>471</v>
      </c>
      <c r="D13" s="2"/>
      <c r="E13">
        <f>SUM(E4:E12)</f>
        <v>1376.0946930065891</v>
      </c>
    </row>
    <row r="14" spans="1:9" ht="50.15" customHeight="1"/>
    <row r="15" spans="1:9" ht="35.15" customHeight="1"/>
    <row r="16" spans="1:9">
      <c r="A16" s="38" t="s">
        <v>490</v>
      </c>
      <c r="B16" s="37"/>
      <c r="C16" s="37"/>
      <c r="D16" s="37"/>
      <c r="E16" s="37"/>
      <c r="F16" s="37"/>
      <c r="G16" s="37"/>
      <c r="H16" s="37"/>
      <c r="I16" s="37"/>
    </row>
    <row r="17" spans="1:9">
      <c r="A17" s="36" t="s">
        <v>663</v>
      </c>
      <c r="B17" s="37"/>
      <c r="C17" s="37"/>
      <c r="D17" s="37"/>
      <c r="E17" s="37"/>
      <c r="F17" s="37"/>
      <c r="G17" s="37"/>
      <c r="H17" s="37"/>
      <c r="I17" s="37"/>
    </row>
    <row r="18" spans="1:9">
      <c r="A18" s="36" t="s">
        <v>664</v>
      </c>
      <c r="B18" s="37"/>
      <c r="C18" s="37"/>
      <c r="D18" s="37"/>
      <c r="E18" s="37"/>
      <c r="F18" s="37"/>
      <c r="G18" s="37"/>
      <c r="H18" s="37"/>
      <c r="I18" s="37"/>
    </row>
    <row r="19" spans="1:9">
      <c r="A19" s="36" t="s">
        <v>665</v>
      </c>
      <c r="B19" s="37"/>
      <c r="C19" s="37"/>
      <c r="D19" s="37"/>
      <c r="E19" s="37"/>
      <c r="F19" s="37"/>
      <c r="G19" s="37"/>
      <c r="H19" s="37"/>
      <c r="I19" s="37"/>
    </row>
    <row r="24" spans="1:9">
      <c r="A24" t="s">
        <v>666</v>
      </c>
    </row>
    <row r="25" spans="1:9" ht="29">
      <c r="A25" s="1" t="s">
        <v>467</v>
      </c>
      <c r="B25" s="4" t="s">
        <v>74</v>
      </c>
      <c r="C25" s="1" t="s">
        <v>75</v>
      </c>
      <c r="D25" s="1"/>
      <c r="E25" s="4" t="s">
        <v>468</v>
      </c>
      <c r="F25" s="1" t="s">
        <v>77</v>
      </c>
    </row>
    <row r="26" spans="1:9">
      <c r="A26" t="s">
        <v>494</v>
      </c>
      <c r="B26" s="3">
        <v>1</v>
      </c>
      <c r="C26" s="2" t="s">
        <v>471</v>
      </c>
      <c r="D26" s="2"/>
      <c r="E26">
        <v>202</v>
      </c>
      <c r="F26" t="s">
        <v>495</v>
      </c>
    </row>
    <row r="27" spans="1:9">
      <c r="A27" t="s">
        <v>496</v>
      </c>
      <c r="B27" s="3">
        <v>1</v>
      </c>
      <c r="C27" s="2" t="s">
        <v>471</v>
      </c>
      <c r="D27" s="2"/>
      <c r="E27">
        <v>288</v>
      </c>
      <c r="F27" t="s">
        <v>495</v>
      </c>
    </row>
    <row r="28" spans="1:9">
      <c r="A28" t="s">
        <v>497</v>
      </c>
      <c r="B28" s="3">
        <v>1</v>
      </c>
      <c r="C28" s="2" t="s">
        <v>471</v>
      </c>
      <c r="D28" s="2"/>
      <c r="E28">
        <v>153</v>
      </c>
      <c r="F28" t="s">
        <v>495</v>
      </c>
    </row>
    <row r="29" spans="1:9">
      <c r="A29" t="s">
        <v>498</v>
      </c>
      <c r="B29" s="3">
        <v>1</v>
      </c>
      <c r="C29" s="2" t="s">
        <v>471</v>
      </c>
      <c r="D29" s="2"/>
      <c r="E29">
        <v>148</v>
      </c>
      <c r="F29" t="s">
        <v>495</v>
      </c>
    </row>
    <row r="32" spans="1:9">
      <c r="A32" s="2" t="s">
        <v>489</v>
      </c>
      <c r="B32" s="3">
        <v>1</v>
      </c>
      <c r="C32" s="2" t="s">
        <v>471</v>
      </c>
      <c r="D32" s="2"/>
      <c r="E32">
        <f>SUM(E26:E29)</f>
        <v>791</v>
      </c>
    </row>
    <row r="34" spans="1:6">
      <c r="A34" t="s">
        <v>667</v>
      </c>
    </row>
    <row r="36" spans="1:6">
      <c r="A36" t="s">
        <v>489</v>
      </c>
      <c r="B36" s="3">
        <v>1</v>
      </c>
      <c r="C36" s="2" t="s">
        <v>471</v>
      </c>
      <c r="D36" s="2"/>
      <c r="E36">
        <v>767.7</v>
      </c>
      <c r="F36" t="s">
        <v>477</v>
      </c>
    </row>
    <row r="39" spans="1:6">
      <c r="A39" t="s">
        <v>668</v>
      </c>
    </row>
    <row r="41" spans="1:6">
      <c r="A41" t="s">
        <v>489</v>
      </c>
      <c r="B41" s="3">
        <v>1</v>
      </c>
      <c r="C41" s="2" t="s">
        <v>471</v>
      </c>
      <c r="D41" s="2"/>
      <c r="E41">
        <f>E36+E32</f>
        <v>1558.7</v>
      </c>
    </row>
  </sheetData>
  <mergeCells count="4">
    <mergeCell ref="A16:I16"/>
    <mergeCell ref="A17:I17"/>
    <mergeCell ref="A18:I18"/>
    <mergeCell ref="A19:I19"/>
  </mergeCells>
  <hyperlinks>
    <hyperlink ref="F4" r:id="rId1" xr:uid="{4A6C658A-E241-46BF-9BD6-536501CC0880}"/>
    <hyperlink ref="F5" r:id="rId2" xr:uid="{81AA3304-292A-45C3-A795-A560F895AB9F}"/>
    <hyperlink ref="F6" r:id="rId3" display="https://susproc.jrc.ec.europa.eu/product-bureau/sites/default/files/2026-03/TASK 4 LCC Steel_0.pdf" xr:uid="{F81599B9-09F6-4BEF-807C-268D1CE5D519}"/>
    <hyperlink ref="F7" r:id="rId4" display="https://susproc.jrc.ec.europa.eu/product-bureau/sites/default/files/2026-03/TASK 4 LCC Steel_0.pdf" xr:uid="{1A019C5D-207D-4000-8024-D59690F6EC9D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08"/>
  <sheetViews>
    <sheetView topLeftCell="B1" zoomScale="60" zoomScaleNormal="60" workbookViewId="0">
      <selection activeCell="D10" sqref="D10"/>
    </sheetView>
  </sheetViews>
  <sheetFormatPr defaultColWidth="9.1796875" defaultRowHeight="14.5"/>
  <cols>
    <col min="1" max="1" width="72.26953125" customWidth="1"/>
    <col min="2" max="2" width="47.54296875" bestFit="1" customWidth="1"/>
    <col min="3" max="3" width="22.7265625" bestFit="1" customWidth="1"/>
    <col min="4" max="4" width="12.26953125" bestFit="1" customWidth="1"/>
    <col min="5" max="5" width="11.26953125" bestFit="1" customWidth="1"/>
    <col min="6" max="6" width="49" bestFit="1" customWidth="1"/>
    <col min="9" max="9" width="19.54296875" bestFit="1" customWidth="1"/>
    <col min="10" max="10" width="5.54296875" bestFit="1" customWidth="1"/>
    <col min="11" max="11" width="11.81640625" bestFit="1" customWidth="1"/>
    <col min="12" max="12" width="12.1796875" bestFit="1" customWidth="1"/>
    <col min="13" max="13" width="16.26953125" bestFit="1" customWidth="1"/>
    <col min="14" max="14" width="10.54296875" bestFit="1" customWidth="1"/>
    <col min="15" max="15" width="35.81640625" bestFit="1" customWidth="1"/>
    <col min="16" max="16" width="21.1796875" bestFit="1" customWidth="1"/>
    <col min="19" max="19" width="74.54296875" bestFit="1" customWidth="1"/>
  </cols>
  <sheetData>
    <row r="1" spans="1:18" ht="30" customHeight="1">
      <c r="A1" s="17" t="s">
        <v>54</v>
      </c>
      <c r="R1" s="9"/>
    </row>
    <row r="2" spans="1:18" ht="30" customHeight="1">
      <c r="A2" t="s">
        <v>671</v>
      </c>
    </row>
    <row r="3" spans="1:18" ht="30" customHeight="1">
      <c r="A3" t="s">
        <v>56</v>
      </c>
    </row>
    <row r="4" spans="1:18" ht="30" customHeight="1">
      <c r="A4" s="17" t="s">
        <v>57</v>
      </c>
      <c r="B4" s="17" t="s">
        <v>58</v>
      </c>
      <c r="C4" s="17" t="s">
        <v>59</v>
      </c>
      <c r="D4" s="17" t="s">
        <v>60</v>
      </c>
      <c r="E4" s="17" t="s">
        <v>61</v>
      </c>
      <c r="I4" s="17" t="s">
        <v>57</v>
      </c>
      <c r="J4" s="17" t="s">
        <v>58</v>
      </c>
      <c r="K4" s="17" t="s">
        <v>59</v>
      </c>
      <c r="L4" s="17" t="s">
        <v>60</v>
      </c>
      <c r="M4" s="17" t="s">
        <v>61</v>
      </c>
      <c r="N4" s="1" t="s">
        <v>62</v>
      </c>
    </row>
    <row r="5" spans="1:18" ht="30" customHeight="1">
      <c r="A5" t="s">
        <v>672</v>
      </c>
      <c r="B5" t="s">
        <v>64</v>
      </c>
      <c r="C5">
        <v>1</v>
      </c>
      <c r="D5" t="s">
        <v>65</v>
      </c>
      <c r="E5" t="s">
        <v>66</v>
      </c>
      <c r="I5" t="s">
        <v>672</v>
      </c>
      <c r="J5" t="s">
        <v>64</v>
      </c>
      <c r="K5">
        <v>1</v>
      </c>
      <c r="L5" t="s">
        <v>65</v>
      </c>
      <c r="M5" t="s">
        <v>66</v>
      </c>
      <c r="N5" s="2">
        <f>SUM(N9:N23)</f>
        <v>0.83320808876444641</v>
      </c>
    </row>
    <row r="6" spans="1:18" ht="30" customHeight="1"/>
    <row r="7" spans="1:18" ht="30" customHeight="1">
      <c r="A7" t="s">
        <v>67</v>
      </c>
    </row>
    <row r="8" spans="1:18" ht="30" customHeight="1">
      <c r="A8" s="17" t="s">
        <v>68</v>
      </c>
      <c r="B8" s="17" t="s">
        <v>69</v>
      </c>
      <c r="C8" s="17" t="s">
        <v>70</v>
      </c>
      <c r="D8" s="17" t="s">
        <v>59</v>
      </c>
      <c r="E8" s="17" t="s">
        <v>60</v>
      </c>
      <c r="F8" s="17" t="s">
        <v>71</v>
      </c>
      <c r="I8" s="1" t="s">
        <v>72</v>
      </c>
      <c r="J8" s="1" t="s">
        <v>73</v>
      </c>
      <c r="K8" s="1" t="s">
        <v>74</v>
      </c>
      <c r="L8" s="1" t="s">
        <v>75</v>
      </c>
      <c r="M8" s="1" t="s">
        <v>76</v>
      </c>
      <c r="N8" s="1" t="s">
        <v>62</v>
      </c>
      <c r="O8" s="1" t="s">
        <v>77</v>
      </c>
      <c r="P8" s="1" t="s">
        <v>78</v>
      </c>
    </row>
    <row r="9" spans="1:18" ht="30" customHeight="1">
      <c r="A9" t="s">
        <v>673</v>
      </c>
      <c r="B9" t="s">
        <v>674</v>
      </c>
      <c r="C9" t="s">
        <v>97</v>
      </c>
      <c r="D9">
        <v>1.021717781468148</v>
      </c>
      <c r="E9" t="s">
        <v>65</v>
      </c>
      <c r="F9" t="s">
        <v>82</v>
      </c>
      <c r="I9" s="2" t="s">
        <v>675</v>
      </c>
      <c r="J9" s="2" t="s">
        <v>97</v>
      </c>
      <c r="K9" s="2">
        <f>D9</f>
        <v>1.021717781468148</v>
      </c>
      <c r="L9" s="2" t="s">
        <v>83</v>
      </c>
      <c r="M9" s="2">
        <f>N51</f>
        <v>0.30615384697914128</v>
      </c>
      <c r="N9" s="18">
        <f>M9*K9</f>
        <v>0.31280282932346709</v>
      </c>
      <c r="O9" s="5"/>
      <c r="P9" s="2" t="s">
        <v>482</v>
      </c>
    </row>
    <row r="10" spans="1:18" ht="30" customHeight="1">
      <c r="A10" t="s">
        <v>610</v>
      </c>
      <c r="B10" t="s">
        <v>611</v>
      </c>
      <c r="C10" t="s">
        <v>97</v>
      </c>
      <c r="D10">
        <v>6.0874492162838599E-2</v>
      </c>
      <c r="E10" t="s">
        <v>65</v>
      </c>
      <c r="F10" t="s">
        <v>82</v>
      </c>
      <c r="I10" s="2" t="s">
        <v>612</v>
      </c>
      <c r="J10" s="2" t="s">
        <v>97</v>
      </c>
      <c r="K10" s="2">
        <f t="shared" ref="K10:K23" si="0">D10</f>
        <v>6.0874492162838599E-2</v>
      </c>
      <c r="L10" s="2" t="s">
        <v>83</v>
      </c>
      <c r="M10" s="2">
        <f>N66/K66</f>
        <v>8.1881704576866703</v>
      </c>
      <c r="N10" s="18">
        <f t="shared" ref="N10:N23" si="1">M10*K10</f>
        <v>0.49845071835443377</v>
      </c>
      <c r="O10" s="5"/>
      <c r="P10" s="2" t="s">
        <v>482</v>
      </c>
    </row>
    <row r="11" spans="1:18" ht="30" customHeight="1">
      <c r="A11" t="s">
        <v>253</v>
      </c>
      <c r="B11" t="s">
        <v>254</v>
      </c>
      <c r="C11" t="s">
        <v>88</v>
      </c>
      <c r="D11">
        <v>-0.15498216450214389</v>
      </c>
      <c r="E11" t="s">
        <v>65</v>
      </c>
      <c r="F11" t="s">
        <v>82</v>
      </c>
      <c r="I11" s="2" t="s">
        <v>248</v>
      </c>
      <c r="J11" s="2" t="s">
        <v>88</v>
      </c>
      <c r="K11" s="2">
        <f t="shared" si="0"/>
        <v>-0.15498216450214389</v>
      </c>
      <c r="L11" s="2" t="s">
        <v>83</v>
      </c>
      <c r="M11" s="2">
        <v>-0.01</v>
      </c>
      <c r="N11" s="18"/>
      <c r="O11" s="5" t="s">
        <v>89</v>
      </c>
      <c r="P11" s="2" t="s">
        <v>249</v>
      </c>
    </row>
    <row r="12" spans="1:18" ht="30" customHeight="1">
      <c r="A12" t="s">
        <v>100</v>
      </c>
      <c r="B12" t="s">
        <v>101</v>
      </c>
      <c r="C12" t="s">
        <v>102</v>
      </c>
      <c r="D12">
        <v>5.9160798788070679E-2</v>
      </c>
      <c r="E12" t="s">
        <v>65</v>
      </c>
      <c r="F12" t="s">
        <v>82</v>
      </c>
      <c r="I12" s="2" t="s">
        <v>103</v>
      </c>
      <c r="J12" s="2" t="s">
        <v>102</v>
      </c>
      <c r="K12" s="2">
        <f t="shared" si="0"/>
        <v>5.9160798788070679E-2</v>
      </c>
      <c r="L12" s="2" t="s">
        <v>83</v>
      </c>
      <c r="M12" s="2">
        <v>0.12</v>
      </c>
      <c r="N12" s="18">
        <f t="shared" si="1"/>
        <v>7.0992958545684813E-3</v>
      </c>
      <c r="O12" s="5" t="s">
        <v>104</v>
      </c>
      <c r="P12" s="2" t="s">
        <v>239</v>
      </c>
    </row>
    <row r="13" spans="1:18" ht="30" customHeight="1">
      <c r="A13" t="s">
        <v>91</v>
      </c>
      <c r="B13" t="s">
        <v>92</v>
      </c>
      <c r="C13" t="s">
        <v>88</v>
      </c>
      <c r="D13">
        <v>2.3904804140329361E-2</v>
      </c>
      <c r="E13" t="s">
        <v>65</v>
      </c>
      <c r="F13" t="s">
        <v>82</v>
      </c>
      <c r="I13" s="2" t="s">
        <v>92</v>
      </c>
      <c r="J13" s="2" t="s">
        <v>88</v>
      </c>
      <c r="K13" s="2">
        <f t="shared" si="0"/>
        <v>2.3904804140329361E-2</v>
      </c>
      <c r="L13" s="2" t="s">
        <v>83</v>
      </c>
      <c r="M13" s="2">
        <v>7.0000000000000007E-2</v>
      </c>
      <c r="N13" s="18">
        <f t="shared" si="1"/>
        <v>1.6733362898230554E-3</v>
      </c>
      <c r="O13" s="5" t="s">
        <v>93</v>
      </c>
      <c r="P13" s="2" t="s">
        <v>613</v>
      </c>
    </row>
    <row r="14" spans="1:18" ht="30" customHeight="1">
      <c r="A14" t="s">
        <v>614</v>
      </c>
      <c r="B14" t="s">
        <v>615</v>
      </c>
      <c r="C14" t="s">
        <v>128</v>
      </c>
      <c r="D14">
        <v>-1.912740059196949E-2</v>
      </c>
      <c r="E14" t="s">
        <v>65</v>
      </c>
      <c r="F14" t="s">
        <v>82</v>
      </c>
      <c r="I14" s="2" t="s">
        <v>616</v>
      </c>
      <c r="J14" s="2" t="s">
        <v>130</v>
      </c>
      <c r="K14" s="2">
        <f t="shared" si="0"/>
        <v>-1.912740059196949E-2</v>
      </c>
      <c r="L14" s="2" t="s">
        <v>83</v>
      </c>
      <c r="M14" s="2">
        <v>-0.1</v>
      </c>
      <c r="N14" s="18"/>
      <c r="O14" s="5" t="s">
        <v>108</v>
      </c>
      <c r="P14" s="2" t="s">
        <v>109</v>
      </c>
    </row>
    <row r="15" spans="1:18" ht="30" customHeight="1">
      <c r="A15" t="s">
        <v>138</v>
      </c>
      <c r="B15" t="s">
        <v>139</v>
      </c>
      <c r="C15" t="s">
        <v>81</v>
      </c>
      <c r="D15">
        <v>0.49668437599999998</v>
      </c>
      <c r="E15" t="s">
        <v>140</v>
      </c>
      <c r="F15" t="s">
        <v>82</v>
      </c>
      <c r="I15" s="2" t="s">
        <v>141</v>
      </c>
      <c r="J15" s="2" t="s">
        <v>81</v>
      </c>
      <c r="K15" s="2">
        <f t="shared" si="0"/>
        <v>0.49668437599999998</v>
      </c>
      <c r="L15" s="2" t="s">
        <v>142</v>
      </c>
      <c r="M15" s="2"/>
      <c r="N15" s="18">
        <f t="shared" si="1"/>
        <v>0</v>
      </c>
      <c r="O15" s="5" t="s">
        <v>143</v>
      </c>
      <c r="P15" s="2" t="s">
        <v>617</v>
      </c>
    </row>
    <row r="16" spans="1:18" ht="30" customHeight="1">
      <c r="A16" t="s">
        <v>618</v>
      </c>
      <c r="B16" t="s">
        <v>619</v>
      </c>
      <c r="C16" t="s">
        <v>97</v>
      </c>
      <c r="D16">
        <v>1.549193356186152E-2</v>
      </c>
      <c r="E16" t="s">
        <v>65</v>
      </c>
      <c r="F16" t="s">
        <v>82</v>
      </c>
      <c r="I16" s="2" t="s">
        <v>212</v>
      </c>
      <c r="J16" s="2" t="s">
        <v>97</v>
      </c>
      <c r="K16" s="2">
        <f t="shared" si="0"/>
        <v>1.549193356186152E-2</v>
      </c>
      <c r="L16" s="2" t="s">
        <v>83</v>
      </c>
      <c r="M16" s="2">
        <v>0.8</v>
      </c>
      <c r="N16" s="18"/>
      <c r="O16" s="5" t="s">
        <v>213</v>
      </c>
      <c r="P16" s="2" t="s">
        <v>620</v>
      </c>
    </row>
    <row r="17" spans="1:16" ht="30" customHeight="1">
      <c r="A17" t="s">
        <v>291</v>
      </c>
      <c r="B17" t="s">
        <v>197</v>
      </c>
      <c r="C17" t="s">
        <v>306</v>
      </c>
      <c r="D17">
        <v>9.7919316310787086E-3</v>
      </c>
      <c r="E17" t="s">
        <v>65</v>
      </c>
      <c r="F17" t="s">
        <v>82</v>
      </c>
      <c r="I17" s="2" t="s">
        <v>197</v>
      </c>
      <c r="J17" s="2" t="s">
        <v>306</v>
      </c>
      <c r="K17" s="2">
        <f>D17</f>
        <v>9.7919316310787086E-3</v>
      </c>
      <c r="L17" s="2" t="s">
        <v>83</v>
      </c>
      <c r="M17" s="2">
        <v>0.12</v>
      </c>
      <c r="N17" s="2">
        <f t="shared" ref="N17" si="2">M17*K17</f>
        <v>1.175031795729445E-3</v>
      </c>
      <c r="O17" s="5" t="s">
        <v>198</v>
      </c>
      <c r="P17" s="2" t="s">
        <v>621</v>
      </c>
    </row>
    <row r="18" spans="1:16" ht="30" customHeight="1">
      <c r="A18" t="s">
        <v>153</v>
      </c>
      <c r="B18" t="s">
        <v>154</v>
      </c>
      <c r="C18" t="s">
        <v>102</v>
      </c>
      <c r="D18">
        <v>-6.7823301069438457E-3</v>
      </c>
      <c r="E18" t="s">
        <v>65</v>
      </c>
      <c r="F18" t="s">
        <v>82</v>
      </c>
      <c r="I18" s="2" t="s">
        <v>155</v>
      </c>
      <c r="J18" s="2" t="s">
        <v>102</v>
      </c>
      <c r="K18" s="2">
        <f t="shared" si="0"/>
        <v>-6.7823301069438457E-3</v>
      </c>
      <c r="L18" s="2" t="s">
        <v>83</v>
      </c>
      <c r="M18" s="2">
        <v>0.02</v>
      </c>
      <c r="N18" s="18"/>
      <c r="O18" s="5" t="s">
        <v>156</v>
      </c>
      <c r="P18" s="2" t="s">
        <v>259</v>
      </c>
    </row>
    <row r="19" spans="1:16" ht="30" customHeight="1">
      <c r="A19" t="s">
        <v>133</v>
      </c>
      <c r="B19" t="s">
        <v>134</v>
      </c>
      <c r="C19" t="s">
        <v>128</v>
      </c>
      <c r="D19">
        <v>6.7571656214385307E-3</v>
      </c>
      <c r="E19" t="s">
        <v>112</v>
      </c>
      <c r="F19" t="s">
        <v>82</v>
      </c>
      <c r="I19" s="2" t="s">
        <v>135</v>
      </c>
      <c r="J19" s="2" t="s">
        <v>130</v>
      </c>
      <c r="K19" s="2">
        <f t="shared" si="0"/>
        <v>6.7571656214385307E-3</v>
      </c>
      <c r="L19" s="2" t="s">
        <v>114</v>
      </c>
      <c r="M19" s="2">
        <v>0.56000000000000005</v>
      </c>
      <c r="N19" s="18">
        <f t="shared" si="1"/>
        <v>3.7840127480055774E-3</v>
      </c>
      <c r="O19" s="5" t="s">
        <v>136</v>
      </c>
      <c r="P19" s="2" t="s">
        <v>137</v>
      </c>
    </row>
    <row r="20" spans="1:16" ht="30" customHeight="1">
      <c r="A20" t="s">
        <v>291</v>
      </c>
      <c r="B20" t="s">
        <v>197</v>
      </c>
      <c r="C20" t="s">
        <v>513</v>
      </c>
      <c r="D20">
        <v>6.2868291884072679E-3</v>
      </c>
      <c r="E20" t="s">
        <v>65</v>
      </c>
      <c r="F20" t="s">
        <v>82</v>
      </c>
      <c r="I20" s="2" t="s">
        <v>197</v>
      </c>
      <c r="J20" s="2" t="s">
        <v>513</v>
      </c>
      <c r="K20" s="2">
        <f t="shared" si="0"/>
        <v>6.2868291884072679E-3</v>
      </c>
      <c r="L20" s="2" t="s">
        <v>83</v>
      </c>
      <c r="M20" s="2">
        <v>0.14000000000000001</v>
      </c>
      <c r="N20" s="18">
        <f t="shared" si="1"/>
        <v>8.8015608637701762E-4</v>
      </c>
      <c r="O20" s="5" t="s">
        <v>198</v>
      </c>
      <c r="P20" s="2" t="s">
        <v>622</v>
      </c>
    </row>
    <row r="21" spans="1:16" ht="30" customHeight="1">
      <c r="A21" t="s">
        <v>310</v>
      </c>
      <c r="B21" t="s">
        <v>311</v>
      </c>
      <c r="C21" t="s">
        <v>88</v>
      </c>
      <c r="D21">
        <v>3.597226925194263E-3</v>
      </c>
      <c r="E21" t="s">
        <v>65</v>
      </c>
      <c r="F21" t="s">
        <v>82</v>
      </c>
      <c r="I21" s="2" t="s">
        <v>311</v>
      </c>
      <c r="J21" s="2" t="s">
        <v>88</v>
      </c>
      <c r="K21" s="2">
        <f t="shared" si="0"/>
        <v>3.597226925194263E-3</v>
      </c>
      <c r="L21" s="2" t="s">
        <v>83</v>
      </c>
      <c r="M21" s="2">
        <v>0.05</v>
      </c>
      <c r="N21" s="18">
        <f t="shared" si="1"/>
        <v>1.7986134625971317E-4</v>
      </c>
      <c r="O21" s="5" t="s">
        <v>623</v>
      </c>
      <c r="P21" s="2" t="s">
        <v>613</v>
      </c>
    </row>
    <row r="22" spans="1:16" ht="30" customHeight="1">
      <c r="A22" t="s">
        <v>624</v>
      </c>
      <c r="B22" t="s">
        <v>625</v>
      </c>
      <c r="C22" t="s">
        <v>97</v>
      </c>
      <c r="D22">
        <v>3.4641015809029341E-3</v>
      </c>
      <c r="E22" t="s">
        <v>65</v>
      </c>
      <c r="F22" t="s">
        <v>82</v>
      </c>
      <c r="I22" s="2" t="s">
        <v>626</v>
      </c>
      <c r="J22" s="2" t="s">
        <v>97</v>
      </c>
      <c r="K22" s="2">
        <f t="shared" si="0"/>
        <v>3.4641015809029341E-3</v>
      </c>
      <c r="L22" s="2" t="s">
        <v>83</v>
      </c>
      <c r="M22" s="2">
        <v>2</v>
      </c>
      <c r="N22" s="18">
        <f t="shared" si="1"/>
        <v>6.9282031618058681E-3</v>
      </c>
      <c r="O22" s="5" t="s">
        <v>627</v>
      </c>
      <c r="P22" s="2" t="s">
        <v>628</v>
      </c>
    </row>
    <row r="23" spans="1:16" ht="30" customHeight="1">
      <c r="A23" t="s">
        <v>291</v>
      </c>
      <c r="B23" t="s">
        <v>197</v>
      </c>
      <c r="C23" t="s">
        <v>312</v>
      </c>
      <c r="D23">
        <v>1.8049523382807321E-3</v>
      </c>
      <c r="E23" t="s">
        <v>65</v>
      </c>
      <c r="F23" t="s">
        <v>82</v>
      </c>
      <c r="I23" s="2" t="s">
        <v>197</v>
      </c>
      <c r="J23" s="2" t="s">
        <v>312</v>
      </c>
      <c r="K23" s="2">
        <f t="shared" si="0"/>
        <v>1.8049523382807321E-3</v>
      </c>
      <c r="L23" s="2" t="s">
        <v>83</v>
      </c>
      <c r="M23" s="2">
        <v>0.13</v>
      </c>
      <c r="N23" s="18">
        <f t="shared" si="1"/>
        <v>2.3464380397649517E-4</v>
      </c>
      <c r="O23" s="5" t="s">
        <v>198</v>
      </c>
      <c r="P23" s="2" t="s">
        <v>622</v>
      </c>
    </row>
    <row r="24" spans="1:16" ht="30" customHeight="1"/>
    <row r="25" spans="1:16" ht="30" customHeight="1">
      <c r="A25" t="s">
        <v>158</v>
      </c>
      <c r="I25" s="2" t="s">
        <v>629</v>
      </c>
    </row>
    <row r="26" spans="1:16" ht="30" customHeight="1">
      <c r="A26" s="17" t="s">
        <v>159</v>
      </c>
      <c r="B26" s="17" t="s">
        <v>160</v>
      </c>
      <c r="C26" s="17" t="s">
        <v>59</v>
      </c>
      <c r="D26" s="17" t="s">
        <v>60</v>
      </c>
      <c r="I26" s="2" t="s">
        <v>675</v>
      </c>
      <c r="J26" s="2" t="s">
        <v>97</v>
      </c>
      <c r="K26" s="2">
        <v>1.021717781</v>
      </c>
      <c r="L26" s="2" t="s">
        <v>83</v>
      </c>
      <c r="M26" s="2">
        <v>0.55000000000000004</v>
      </c>
      <c r="N26" s="18">
        <f>M26*K26</f>
        <v>0.56194477955</v>
      </c>
      <c r="O26" s="5" t="s">
        <v>185</v>
      </c>
      <c r="P26" s="2" t="s">
        <v>676</v>
      </c>
    </row>
    <row r="27" spans="1:16" ht="30" customHeight="1">
      <c r="A27" t="s">
        <v>164</v>
      </c>
      <c r="B27" t="s">
        <v>162</v>
      </c>
      <c r="C27">
        <v>4.1099360862539902E-2</v>
      </c>
      <c r="D27" t="s">
        <v>65</v>
      </c>
      <c r="I27" s="2" t="s">
        <v>612</v>
      </c>
      <c r="J27" s="2" t="s">
        <v>97</v>
      </c>
      <c r="K27" s="2">
        <v>1</v>
      </c>
      <c r="L27" s="2" t="s">
        <v>83</v>
      </c>
      <c r="M27" s="2">
        <v>1.5</v>
      </c>
      <c r="N27" s="18">
        <f t="shared" ref="N27" si="3">M27*K27</f>
        <v>1.5</v>
      </c>
      <c r="O27" s="5" t="s">
        <v>84</v>
      </c>
      <c r="P27" s="2" t="s">
        <v>677</v>
      </c>
    </row>
    <row r="28" spans="1:16" ht="30" customHeight="1">
      <c r="A28" t="s">
        <v>166</v>
      </c>
      <c r="B28" t="s">
        <v>167</v>
      </c>
      <c r="C28">
        <v>6.5421708859503269E-3</v>
      </c>
      <c r="D28" t="s">
        <v>112</v>
      </c>
    </row>
    <row r="29" spans="1:16" ht="30" customHeight="1">
      <c r="A29" t="s">
        <v>165</v>
      </c>
      <c r="B29" t="s">
        <v>162</v>
      </c>
      <c r="C29">
        <v>2.9211686924099918E-3</v>
      </c>
      <c r="D29" t="s">
        <v>112</v>
      </c>
    </row>
    <row r="30" spans="1:16" ht="30" customHeight="1">
      <c r="A30" t="s">
        <v>165</v>
      </c>
      <c r="B30" t="s">
        <v>216</v>
      </c>
      <c r="C30">
        <v>2.295203972607851E-3</v>
      </c>
      <c r="D30" t="s">
        <v>112</v>
      </c>
    </row>
    <row r="31" spans="1:16" ht="30" customHeight="1">
      <c r="A31" t="s">
        <v>168</v>
      </c>
      <c r="B31" t="s">
        <v>162</v>
      </c>
      <c r="C31">
        <v>4.7434165026061242E-4</v>
      </c>
      <c r="D31" t="s">
        <v>65</v>
      </c>
    </row>
    <row r="32" spans="1:16" ht="30" customHeight="1">
      <c r="A32" t="s">
        <v>171</v>
      </c>
      <c r="B32" t="s">
        <v>162</v>
      </c>
      <c r="C32">
        <v>7.7330456406343728E-5</v>
      </c>
      <c r="D32" t="s">
        <v>65</v>
      </c>
    </row>
    <row r="33" spans="1:4" ht="30" customHeight="1">
      <c r="A33" t="s">
        <v>632</v>
      </c>
      <c r="B33" t="s">
        <v>162</v>
      </c>
      <c r="C33">
        <v>7.7008000516798347E-5</v>
      </c>
      <c r="D33" t="s">
        <v>65</v>
      </c>
    </row>
    <row r="34" spans="1:4" ht="30" customHeight="1">
      <c r="A34" t="s">
        <v>218</v>
      </c>
      <c r="B34" t="s">
        <v>162</v>
      </c>
      <c r="C34">
        <v>3.2403702789451927E-5</v>
      </c>
      <c r="D34" t="s">
        <v>65</v>
      </c>
    </row>
    <row r="35" spans="1:4" ht="30" customHeight="1">
      <c r="A35" t="s">
        <v>221</v>
      </c>
      <c r="B35" t="s">
        <v>162</v>
      </c>
      <c r="C35">
        <v>1.4722431842528749E-5</v>
      </c>
      <c r="D35" t="s">
        <v>65</v>
      </c>
    </row>
    <row r="36" spans="1:4" ht="30" customHeight="1">
      <c r="A36" t="s">
        <v>169</v>
      </c>
      <c r="B36" t="s">
        <v>162</v>
      </c>
      <c r="C36">
        <v>1.4722431842528749E-5</v>
      </c>
      <c r="D36" t="s">
        <v>65</v>
      </c>
    </row>
    <row r="37" spans="1:4" ht="30" customHeight="1">
      <c r="A37" t="s">
        <v>263</v>
      </c>
      <c r="B37" t="s">
        <v>162</v>
      </c>
      <c r="C37">
        <v>5.310367214406142E-6</v>
      </c>
      <c r="D37" t="s">
        <v>65</v>
      </c>
    </row>
    <row r="38" spans="1:4" ht="30" customHeight="1">
      <c r="A38" t="s">
        <v>220</v>
      </c>
      <c r="B38" t="s">
        <v>162</v>
      </c>
      <c r="C38">
        <v>5.1961524150101468E-6</v>
      </c>
      <c r="D38" t="s">
        <v>65</v>
      </c>
    </row>
    <row r="39" spans="1:4" ht="30" customHeight="1">
      <c r="A39" t="s">
        <v>388</v>
      </c>
      <c r="B39" t="s">
        <v>162</v>
      </c>
      <c r="C39">
        <v>2.1908901999267978E-6</v>
      </c>
      <c r="D39" t="s">
        <v>65</v>
      </c>
    </row>
    <row r="40" spans="1:4" ht="30" customHeight="1">
      <c r="A40" t="s">
        <v>173</v>
      </c>
      <c r="B40" t="s">
        <v>162</v>
      </c>
      <c r="C40">
        <v>4.6233105877036001E-7</v>
      </c>
      <c r="D40" t="s">
        <v>65</v>
      </c>
    </row>
    <row r="41" spans="1:4" ht="30" customHeight="1">
      <c r="A41" t="s">
        <v>361</v>
      </c>
      <c r="B41" t="s">
        <v>162</v>
      </c>
      <c r="C41">
        <v>3.6331803698885778E-7</v>
      </c>
      <c r="D41" t="s">
        <v>65</v>
      </c>
    </row>
    <row r="42" spans="1:4" ht="30" customHeight="1">
      <c r="A42" t="s">
        <v>175</v>
      </c>
      <c r="B42" t="s">
        <v>162</v>
      </c>
      <c r="C42">
        <v>1.8330302964386649E-7</v>
      </c>
      <c r="D42" t="s">
        <v>65</v>
      </c>
    </row>
    <row r="43" spans="1:4" ht="30" customHeight="1">
      <c r="A43" t="s">
        <v>176</v>
      </c>
      <c r="B43" t="s">
        <v>162</v>
      </c>
      <c r="C43">
        <v>9.3434465497921337E-8</v>
      </c>
      <c r="D43" t="s">
        <v>65</v>
      </c>
    </row>
    <row r="44" spans="1:4" ht="30" customHeight="1">
      <c r="A44" t="s">
        <v>222</v>
      </c>
      <c r="B44" t="s">
        <v>162</v>
      </c>
      <c r="C44">
        <v>7.7459667124912812E-8</v>
      </c>
      <c r="D44" t="s">
        <v>65</v>
      </c>
    </row>
    <row r="45" spans="1:4" ht="30" customHeight="1">
      <c r="A45" t="s">
        <v>174</v>
      </c>
      <c r="B45" t="s">
        <v>162</v>
      </c>
      <c r="C45">
        <v>7.4899929813909694E-8</v>
      </c>
      <c r="D45" t="s">
        <v>65</v>
      </c>
    </row>
    <row r="46" spans="1:4" ht="30" customHeight="1">
      <c r="A46" t="s">
        <v>265</v>
      </c>
      <c r="B46" t="s">
        <v>162</v>
      </c>
      <c r="C46">
        <v>2.449489677758265E-8</v>
      </c>
      <c r="D46" t="s">
        <v>65</v>
      </c>
    </row>
    <row r="47" spans="1:4" ht="30" customHeight="1"/>
    <row r="48" spans="1:4" ht="30" customHeight="1">
      <c r="A48" t="s">
        <v>678</v>
      </c>
    </row>
    <row r="49" spans="1:16" ht="30" customHeight="1">
      <c r="A49" t="s">
        <v>56</v>
      </c>
    </row>
    <row r="50" spans="1:16" ht="30" customHeight="1">
      <c r="A50" s="17" t="s">
        <v>57</v>
      </c>
      <c r="B50" s="17" t="s">
        <v>58</v>
      </c>
      <c r="C50" s="17" t="s">
        <v>59</v>
      </c>
      <c r="D50" s="17" t="s">
        <v>60</v>
      </c>
      <c r="E50" s="17" t="s">
        <v>61</v>
      </c>
      <c r="I50" s="17" t="s">
        <v>57</v>
      </c>
      <c r="J50" s="17" t="s">
        <v>58</v>
      </c>
      <c r="K50" s="17" t="s">
        <v>59</v>
      </c>
      <c r="L50" s="17" t="s">
        <v>60</v>
      </c>
      <c r="M50" s="17" t="s">
        <v>61</v>
      </c>
      <c r="N50" s="1" t="s">
        <v>62</v>
      </c>
    </row>
    <row r="51" spans="1:16" ht="30" customHeight="1">
      <c r="A51" t="s">
        <v>673</v>
      </c>
      <c r="B51" t="s">
        <v>674</v>
      </c>
      <c r="C51">
        <v>1</v>
      </c>
      <c r="D51" t="s">
        <v>65</v>
      </c>
      <c r="E51" t="s">
        <v>66</v>
      </c>
      <c r="I51" t="s">
        <v>673</v>
      </c>
      <c r="J51" t="s">
        <v>674</v>
      </c>
      <c r="K51">
        <v>1</v>
      </c>
      <c r="L51" t="s">
        <v>65</v>
      </c>
      <c r="M51" t="s">
        <v>66</v>
      </c>
      <c r="N51">
        <f>SUM(N55:N59)</f>
        <v>0.30615384697914128</v>
      </c>
    </row>
    <row r="52" spans="1:16" ht="30" customHeight="1"/>
    <row r="53" spans="1:16" ht="30" customHeight="1">
      <c r="A53" t="s">
        <v>67</v>
      </c>
    </row>
    <row r="54" spans="1:16" ht="30" customHeight="1">
      <c r="A54" s="17" t="s">
        <v>68</v>
      </c>
      <c r="B54" s="17" t="s">
        <v>69</v>
      </c>
      <c r="C54" s="17" t="s">
        <v>70</v>
      </c>
      <c r="D54" s="17" t="s">
        <v>59</v>
      </c>
      <c r="E54" s="17" t="s">
        <v>60</v>
      </c>
      <c r="F54" s="17" t="s">
        <v>71</v>
      </c>
      <c r="I54" s="1" t="s">
        <v>72</v>
      </c>
      <c r="J54" s="1" t="s">
        <v>73</v>
      </c>
      <c r="K54" s="1" t="s">
        <v>74</v>
      </c>
      <c r="L54" s="1" t="s">
        <v>75</v>
      </c>
      <c r="M54" s="1" t="s">
        <v>76</v>
      </c>
      <c r="N54" s="1" t="s">
        <v>62</v>
      </c>
      <c r="O54" s="1" t="s">
        <v>77</v>
      </c>
      <c r="P54" s="1" t="s">
        <v>78</v>
      </c>
    </row>
    <row r="55" spans="1:16" ht="30" customHeight="1">
      <c r="A55" t="s">
        <v>647</v>
      </c>
      <c r="B55" t="s">
        <v>191</v>
      </c>
      <c r="C55" t="s">
        <v>97</v>
      </c>
      <c r="D55">
        <v>1.375</v>
      </c>
      <c r="E55" t="s">
        <v>65</v>
      </c>
      <c r="F55" t="s">
        <v>82</v>
      </c>
      <c r="I55" s="2" t="s">
        <v>191</v>
      </c>
      <c r="J55" s="2" t="s">
        <v>97</v>
      </c>
      <c r="K55" s="2">
        <f>D55</f>
        <v>1.375</v>
      </c>
      <c r="L55" s="2" t="s">
        <v>83</v>
      </c>
      <c r="M55" s="2">
        <v>0.16</v>
      </c>
      <c r="N55" s="18">
        <f>K55*M55</f>
        <v>0.22</v>
      </c>
      <c r="O55" s="5" t="s">
        <v>147</v>
      </c>
      <c r="P55" s="2" t="s">
        <v>648</v>
      </c>
    </row>
    <row r="56" spans="1:16" ht="30" customHeight="1">
      <c r="A56" t="s">
        <v>133</v>
      </c>
      <c r="B56" t="s">
        <v>134</v>
      </c>
      <c r="C56" t="s">
        <v>97</v>
      </c>
      <c r="D56">
        <v>0.21538461744785309</v>
      </c>
      <c r="E56" t="s">
        <v>112</v>
      </c>
      <c r="F56" t="s">
        <v>82</v>
      </c>
      <c r="I56" s="2" t="s">
        <v>135</v>
      </c>
      <c r="J56" s="2" t="s">
        <v>97</v>
      </c>
      <c r="K56" s="2">
        <f t="shared" ref="K56:K59" si="4">D56</f>
        <v>0.21538461744785309</v>
      </c>
      <c r="L56" s="2" t="s">
        <v>114</v>
      </c>
      <c r="M56" s="2">
        <v>0.4</v>
      </c>
      <c r="N56" s="18">
        <f t="shared" ref="N56:N57" si="5">K56*M56</f>
        <v>8.6153846979141246E-2</v>
      </c>
      <c r="O56" s="5" t="s">
        <v>147</v>
      </c>
      <c r="P56" s="2" t="s">
        <v>679</v>
      </c>
    </row>
    <row r="57" spans="1:16" ht="30" customHeight="1">
      <c r="A57" t="s">
        <v>138</v>
      </c>
      <c r="B57" t="s">
        <v>139</v>
      </c>
      <c r="C57" t="s">
        <v>301</v>
      </c>
      <c r="D57">
        <v>0.119999997317791</v>
      </c>
      <c r="E57" t="s">
        <v>140</v>
      </c>
      <c r="F57" t="s">
        <v>82</v>
      </c>
      <c r="I57" s="2" t="s">
        <v>141</v>
      </c>
      <c r="J57" s="2" t="s">
        <v>301</v>
      </c>
      <c r="K57" s="2">
        <f t="shared" si="4"/>
        <v>0.119999997317791</v>
      </c>
      <c r="L57" s="2" t="s">
        <v>142</v>
      </c>
      <c r="M57" s="2"/>
      <c r="N57" s="18">
        <f t="shared" si="5"/>
        <v>0</v>
      </c>
      <c r="O57" s="5" t="s">
        <v>680</v>
      </c>
      <c r="P57" s="2" t="s">
        <v>681</v>
      </c>
    </row>
    <row r="58" spans="1:16" ht="30" customHeight="1">
      <c r="A58" t="s">
        <v>201</v>
      </c>
      <c r="B58" t="s">
        <v>202</v>
      </c>
      <c r="C58" t="s">
        <v>102</v>
      </c>
      <c r="D58">
        <v>-8.821799565339461E-5</v>
      </c>
      <c r="E58" t="s">
        <v>65</v>
      </c>
      <c r="F58" t="s">
        <v>82</v>
      </c>
      <c r="I58" s="2" t="s">
        <v>202</v>
      </c>
      <c r="J58" s="2" t="s">
        <v>102</v>
      </c>
      <c r="K58" s="2">
        <f t="shared" si="4"/>
        <v>-8.821799565339461E-5</v>
      </c>
      <c r="L58" s="2" t="s">
        <v>83</v>
      </c>
      <c r="M58" s="2">
        <v>-0.05</v>
      </c>
      <c r="N58" s="18"/>
      <c r="O58" s="5" t="s">
        <v>108</v>
      </c>
      <c r="P58" s="2" t="s">
        <v>109</v>
      </c>
    </row>
    <row r="59" spans="1:16" ht="30" customHeight="1">
      <c r="A59" t="s">
        <v>640</v>
      </c>
      <c r="B59" t="s">
        <v>641</v>
      </c>
      <c r="C59" t="s">
        <v>97</v>
      </c>
      <c r="D59">
        <v>1.333299963490742E-11</v>
      </c>
      <c r="E59" t="s">
        <v>60</v>
      </c>
      <c r="F59" t="s">
        <v>82</v>
      </c>
      <c r="I59" s="2" t="s">
        <v>642</v>
      </c>
      <c r="J59" s="2" t="s">
        <v>97</v>
      </c>
      <c r="K59" s="2">
        <f t="shared" si="4"/>
        <v>1.333299963490742E-11</v>
      </c>
      <c r="L59" s="2" t="s">
        <v>60</v>
      </c>
      <c r="M59" s="21">
        <v>1000000</v>
      </c>
      <c r="N59" s="18"/>
      <c r="O59" s="5" t="s">
        <v>185</v>
      </c>
      <c r="P59" s="2" t="s">
        <v>682</v>
      </c>
    </row>
    <row r="60" spans="1:16" ht="30" customHeight="1"/>
    <row r="61" spans="1:16" ht="30" customHeight="1">
      <c r="A61" t="s">
        <v>158</v>
      </c>
    </row>
    <row r="62" spans="1:16" ht="30" customHeight="1">
      <c r="A62" s="17" t="s">
        <v>54</v>
      </c>
    </row>
    <row r="63" spans="1:16" ht="30" customHeight="1">
      <c r="A63" t="s">
        <v>654</v>
      </c>
    </row>
    <row r="64" spans="1:16" ht="30" customHeight="1">
      <c r="A64" t="s">
        <v>56</v>
      </c>
    </row>
    <row r="65" spans="1:16" ht="30" customHeight="1">
      <c r="A65" s="17" t="s">
        <v>57</v>
      </c>
      <c r="B65" s="17" t="s">
        <v>58</v>
      </c>
      <c r="C65" s="17" t="s">
        <v>59</v>
      </c>
      <c r="D65" s="17" t="s">
        <v>60</v>
      </c>
      <c r="E65" s="17" t="s">
        <v>61</v>
      </c>
      <c r="I65" s="17" t="s">
        <v>57</v>
      </c>
      <c r="J65" s="17" t="s">
        <v>58</v>
      </c>
      <c r="K65" s="17" t="s">
        <v>59</v>
      </c>
      <c r="L65" s="17" t="s">
        <v>60</v>
      </c>
      <c r="M65" s="17" t="s">
        <v>61</v>
      </c>
      <c r="N65" s="1" t="s">
        <v>62</v>
      </c>
    </row>
    <row r="66" spans="1:16" ht="30" customHeight="1">
      <c r="A66" t="s">
        <v>610</v>
      </c>
      <c r="B66" t="s">
        <v>611</v>
      </c>
      <c r="C66">
        <v>6.0874492162838599E-2</v>
      </c>
      <c r="D66" t="s">
        <v>65</v>
      </c>
      <c r="E66" t="s">
        <v>66</v>
      </c>
      <c r="I66" t="s">
        <v>610</v>
      </c>
      <c r="J66" t="s">
        <v>611</v>
      </c>
      <c r="K66">
        <v>6.0874492162838599E-2</v>
      </c>
      <c r="L66" t="s">
        <v>65</v>
      </c>
      <c r="M66" t="s">
        <v>66</v>
      </c>
      <c r="N66">
        <f>SUM(N70:N72)</f>
        <v>0.49845071835443377</v>
      </c>
    </row>
    <row r="67" spans="1:16" ht="30" customHeight="1"/>
    <row r="68" spans="1:16" ht="30" customHeight="1">
      <c r="A68" t="s">
        <v>67</v>
      </c>
    </row>
    <row r="69" spans="1:16" ht="30" customHeight="1">
      <c r="A69" s="17" t="s">
        <v>68</v>
      </c>
      <c r="B69" s="17" t="s">
        <v>69</v>
      </c>
      <c r="C69" s="17" t="s">
        <v>70</v>
      </c>
      <c r="D69" s="17" t="s">
        <v>59</v>
      </c>
      <c r="E69" s="17" t="s">
        <v>60</v>
      </c>
      <c r="F69" s="17" t="s">
        <v>71</v>
      </c>
      <c r="I69" s="1" t="s">
        <v>72</v>
      </c>
      <c r="J69" s="1" t="s">
        <v>73</v>
      </c>
      <c r="K69" s="1" t="s">
        <v>74</v>
      </c>
      <c r="L69" s="1" t="s">
        <v>683</v>
      </c>
      <c r="M69" s="1" t="s">
        <v>76</v>
      </c>
      <c r="N69" s="1" t="s">
        <v>62</v>
      </c>
      <c r="O69" s="1" t="s">
        <v>77</v>
      </c>
      <c r="P69" s="1" t="s">
        <v>78</v>
      </c>
    </row>
    <row r="70" spans="1:16" ht="30" customHeight="1">
      <c r="A70" t="s">
        <v>95</v>
      </c>
      <c r="B70" t="s">
        <v>96</v>
      </c>
      <c r="C70" t="s">
        <v>97</v>
      </c>
      <c r="D70">
        <v>4.5000001788139343E-2</v>
      </c>
      <c r="E70" t="s">
        <v>65</v>
      </c>
      <c r="F70" t="s">
        <v>82</v>
      </c>
      <c r="I70" s="2" t="s">
        <v>96</v>
      </c>
      <c r="J70" s="2" t="s">
        <v>97</v>
      </c>
      <c r="K70" s="2">
        <f>D70</f>
        <v>4.5000001788139343E-2</v>
      </c>
      <c r="L70" s="2" t="s">
        <v>83</v>
      </c>
      <c r="M70" s="2">
        <v>10</v>
      </c>
      <c r="N70" s="18">
        <f>K70*M70</f>
        <v>0.45000001788139343</v>
      </c>
      <c r="O70" s="5" t="s">
        <v>98</v>
      </c>
      <c r="P70" s="2" t="s">
        <v>655</v>
      </c>
    </row>
    <row r="71" spans="1:16" ht="30" customHeight="1">
      <c r="A71" t="s">
        <v>117</v>
      </c>
      <c r="B71" t="s">
        <v>118</v>
      </c>
      <c r="C71" t="s">
        <v>97</v>
      </c>
      <c r="D71">
        <v>1.527800038456917E-2</v>
      </c>
      <c r="E71" t="s">
        <v>65</v>
      </c>
      <c r="F71" t="s">
        <v>82</v>
      </c>
      <c r="I71" s="2" t="s">
        <v>656</v>
      </c>
      <c r="J71" s="2" t="s">
        <v>97</v>
      </c>
      <c r="K71" s="2">
        <f t="shared" ref="K71:K72" si="6">D71</f>
        <v>1.527800038456917E-2</v>
      </c>
      <c r="L71" s="2" t="s">
        <v>83</v>
      </c>
      <c r="M71" s="2">
        <v>2</v>
      </c>
      <c r="N71" s="18">
        <f t="shared" ref="N71:N72" si="7">K71*M71</f>
        <v>3.055600076913834E-2</v>
      </c>
      <c r="O71" s="5" t="s">
        <v>120</v>
      </c>
      <c r="P71" s="2" t="s">
        <v>657</v>
      </c>
    </row>
    <row r="72" spans="1:16" ht="30" customHeight="1">
      <c r="A72" t="s">
        <v>149</v>
      </c>
      <c r="B72" t="s">
        <v>150</v>
      </c>
      <c r="C72" t="s">
        <v>97</v>
      </c>
      <c r="D72">
        <v>5.9648999013006687E-4</v>
      </c>
      <c r="E72" t="s">
        <v>65</v>
      </c>
      <c r="F72" t="s">
        <v>82</v>
      </c>
      <c r="I72" s="2" t="s">
        <v>150</v>
      </c>
      <c r="J72" s="2" t="s">
        <v>97</v>
      </c>
      <c r="K72" s="2">
        <f t="shared" si="6"/>
        <v>5.9648999013006687E-4</v>
      </c>
      <c r="L72" s="2" t="s">
        <v>83</v>
      </c>
      <c r="M72" s="2">
        <v>30</v>
      </c>
      <c r="N72" s="18">
        <f t="shared" si="7"/>
        <v>1.7894699703902006E-2</v>
      </c>
      <c r="O72" s="5" t="s">
        <v>151</v>
      </c>
      <c r="P72" s="2" t="s">
        <v>152</v>
      </c>
    </row>
    <row r="73" spans="1:16" ht="30" customHeight="1"/>
    <row r="74" spans="1:16" ht="30" customHeight="1">
      <c r="A74" t="s">
        <v>158</v>
      </c>
    </row>
    <row r="75" spans="1:16" ht="30" customHeight="1">
      <c r="A75" s="17" t="s">
        <v>159</v>
      </c>
      <c r="B75" s="17" t="s">
        <v>160</v>
      </c>
      <c r="C75" s="17" t="s">
        <v>59</v>
      </c>
      <c r="D75" s="17" t="s">
        <v>60</v>
      </c>
    </row>
    <row r="76" spans="1:16" ht="30" customHeight="1"/>
    <row r="77" spans="1:16" ht="30" customHeight="1"/>
    <row r="78" spans="1:16" ht="30" customHeight="1"/>
    <row r="79" spans="1:16" ht="30" customHeight="1"/>
    <row r="80" spans="1:16" ht="30" customHeight="1"/>
    <row r="81" customFormat="1" ht="30" customHeight="1"/>
    <row r="82" customFormat="1" ht="30" customHeight="1"/>
    <row r="83" customFormat="1" ht="30" customHeight="1"/>
    <row r="84" customFormat="1" ht="30" customHeight="1"/>
    <row r="85" customFormat="1" ht="30" customHeight="1"/>
    <row r="86" customFormat="1" ht="30" customHeight="1"/>
    <row r="87" customFormat="1" ht="30" customHeight="1"/>
    <row r="88" customFormat="1" ht="30" customHeight="1"/>
    <row r="89" customFormat="1" ht="30" customHeight="1"/>
    <row r="90" customFormat="1" ht="30" customHeight="1"/>
    <row r="91" customFormat="1" ht="30" customHeight="1"/>
    <row r="92" customFormat="1" ht="30" customHeight="1"/>
    <row r="93" customFormat="1" ht="30" customHeight="1"/>
    <row r="94" customFormat="1" ht="30" customHeight="1"/>
    <row r="95" customFormat="1" ht="30" customHeight="1"/>
    <row r="96" customFormat="1" ht="30" customHeight="1"/>
    <row r="97" customFormat="1" ht="30" customHeight="1"/>
    <row r="98" customFormat="1" ht="30" customHeight="1"/>
    <row r="99" customFormat="1" ht="30" customHeight="1"/>
    <row r="100" customFormat="1" ht="30" customHeight="1"/>
    <row r="101" customFormat="1" ht="30" customHeight="1"/>
    <row r="102" customFormat="1" ht="30" customHeight="1"/>
    <row r="103" customFormat="1" ht="30" customHeight="1"/>
    <row r="104" customFormat="1" ht="30" customHeight="1"/>
    <row r="105" customFormat="1" ht="30" customHeight="1"/>
    <row r="106" customFormat="1" ht="30" customHeight="1"/>
    <row r="107" customFormat="1" ht="30" customHeight="1"/>
    <row r="108" customFormat="1" ht="30" customHeight="1"/>
  </sheetData>
  <autoFilter ref="A1:P75" xr:uid="{00000000-0001-0000-0600-000000000000}"/>
  <hyperlinks>
    <hyperlink ref="O11" r:id="rId1" display="https://www.euroslag.com/" xr:uid="{00000000-0004-0000-0600-000003000000}"/>
    <hyperlink ref="O12" r:id="rId2" xr:uid="{00000000-0004-0000-0600-000007000000}"/>
    <hyperlink ref="O13" r:id="rId3" xr:uid="{00000000-0004-0000-0600-000009000000}"/>
    <hyperlink ref="O14" r:id="rId4" xr:uid="{00000000-0004-0000-0600-00000A000000}"/>
    <hyperlink ref="O15" r:id="rId5" xr:uid="{00000000-0004-0000-0600-00000B000000}"/>
    <hyperlink ref="O16" r:id="rId6" xr:uid="{00000000-0004-0000-0600-00000C000000}"/>
    <hyperlink ref="O18" r:id="rId7" xr:uid="{00000000-0004-0000-0600-00000E000000}"/>
    <hyperlink ref="O19" r:id="rId8" xr:uid="{00000000-0004-0000-0600-00000F000000}"/>
    <hyperlink ref="O20" r:id="rId9" xr:uid="{00000000-0004-0000-0600-000010000000}"/>
    <hyperlink ref="O21" r:id="rId10" xr:uid="{00000000-0004-0000-0600-000011000000}"/>
    <hyperlink ref="O22" r:id="rId11" xr:uid="{00000000-0004-0000-0600-000012000000}"/>
    <hyperlink ref="O23" r:id="rId12" xr:uid="{00000000-0004-0000-0600-000013000000}"/>
    <hyperlink ref="O55" r:id="rId13" xr:uid="{00000000-0004-0000-0600-000014000000}"/>
    <hyperlink ref="O56" r:id="rId14" xr:uid="{00000000-0004-0000-0600-000015000000}"/>
    <hyperlink ref="O57" r:id="rId15" xr:uid="{00000000-0004-0000-0600-000016000000}"/>
    <hyperlink ref="O58" r:id="rId16" xr:uid="{00000000-0004-0000-0600-000017000000}"/>
    <hyperlink ref="O59" r:id="rId17" xr:uid="{00000000-0004-0000-0600-000018000000}"/>
    <hyperlink ref="O70" r:id="rId18" xr:uid="{00000000-0004-0000-0600-000019000000}"/>
    <hyperlink ref="O71" r:id="rId19" xr:uid="{00000000-0004-0000-0600-00001A000000}"/>
    <hyperlink ref="O72" r:id="rId20" xr:uid="{00000000-0004-0000-0600-00001B000000}"/>
    <hyperlink ref="O26" r:id="rId21" xr:uid="{D73767E4-7F23-49EE-BEE7-88B2FD5A199C}"/>
    <hyperlink ref="O27" r:id="rId22" display="https://www.worldsteel.org/" xr:uid="{904ABF68-A12F-4C50-9E86-8BC34F11C611}"/>
    <hyperlink ref="O17" r:id="rId23" xr:uid="{68848625-95E9-4BA7-98ED-5FB3DCA03D4C}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I20"/>
  <sheetViews>
    <sheetView zoomScale="77" workbookViewId="0">
      <selection activeCell="E13" sqref="E13"/>
    </sheetView>
  </sheetViews>
  <sheetFormatPr defaultColWidth="10.7265625" defaultRowHeight="14.5"/>
  <cols>
    <col min="1" max="1" width="19.7265625" customWidth="1"/>
    <col min="2" max="2" width="8.1796875" bestFit="1" customWidth="1"/>
    <col min="3" max="4" width="18.81640625" customWidth="1"/>
    <col min="5" max="5" width="23.453125" customWidth="1"/>
    <col min="6" max="6" width="24.81640625" customWidth="1"/>
    <col min="7" max="7" width="31" customWidth="1"/>
    <col min="8" max="8" width="39.81640625" customWidth="1"/>
    <col min="9" max="9" width="70" customWidth="1"/>
  </cols>
  <sheetData>
    <row r="3" spans="1:7">
      <c r="A3" s="1" t="s">
        <v>467</v>
      </c>
      <c r="B3" s="4" t="s">
        <v>74</v>
      </c>
      <c r="C3" s="1" t="s">
        <v>75</v>
      </c>
      <c r="D3" s="1"/>
      <c r="E3" s="4" t="s">
        <v>76</v>
      </c>
      <c r="F3" s="1" t="s">
        <v>77</v>
      </c>
      <c r="G3" s="6" t="s">
        <v>469</v>
      </c>
    </row>
    <row r="4" spans="1:7" ht="28.5" customHeight="1">
      <c r="A4" s="2" t="s">
        <v>684</v>
      </c>
      <c r="B4" s="3">
        <v>1</v>
      </c>
      <c r="C4" s="2" t="s">
        <v>471</v>
      </c>
      <c r="D4" s="2"/>
      <c r="E4" s="3">
        <v>42</v>
      </c>
      <c r="F4" s="5" t="s">
        <v>584</v>
      </c>
      <c r="G4" s="8" t="s">
        <v>685</v>
      </c>
    </row>
    <row r="5" spans="1:7" ht="57" customHeight="1">
      <c r="A5" s="2" t="s">
        <v>686</v>
      </c>
      <c r="B5" s="3">
        <v>1</v>
      </c>
      <c r="C5" s="2" t="s">
        <v>471</v>
      </c>
      <c r="D5" s="2"/>
      <c r="E5" s="3">
        <v>115</v>
      </c>
      <c r="F5" s="5" t="s">
        <v>584</v>
      </c>
      <c r="G5" s="7" t="s">
        <v>687</v>
      </c>
    </row>
    <row r="6" spans="1:7" ht="42.75" customHeight="1">
      <c r="A6" s="2" t="s">
        <v>688</v>
      </c>
      <c r="B6" s="3">
        <v>1</v>
      </c>
      <c r="C6" s="2" t="s">
        <v>471</v>
      </c>
      <c r="D6" s="2"/>
      <c r="E6" s="3">
        <v>20</v>
      </c>
      <c r="F6" s="5" t="s">
        <v>477</v>
      </c>
      <c r="G6" s="7" t="s">
        <v>689</v>
      </c>
    </row>
    <row r="7" spans="1:7" ht="42.75" customHeight="1">
      <c r="A7" s="2" t="s">
        <v>690</v>
      </c>
      <c r="B7" s="3">
        <v>1</v>
      </c>
      <c r="C7" s="2" t="s">
        <v>471</v>
      </c>
      <c r="D7" s="2"/>
      <c r="E7" s="3">
        <v>0</v>
      </c>
      <c r="F7" s="5" t="s">
        <v>477</v>
      </c>
      <c r="G7" s="7" t="s">
        <v>691</v>
      </c>
    </row>
    <row r="8" spans="1:7">
      <c r="A8" s="2" t="s">
        <v>593</v>
      </c>
      <c r="B8" s="3">
        <v>1</v>
      </c>
      <c r="C8" s="2" t="s">
        <v>471</v>
      </c>
      <c r="D8" s="2"/>
      <c r="E8">
        <f>'DRI-NG'!N5*1000</f>
        <v>833.20808876444642</v>
      </c>
      <c r="F8" t="s">
        <v>482</v>
      </c>
    </row>
    <row r="9" spans="1:7">
      <c r="A9" s="2" t="s">
        <v>483</v>
      </c>
      <c r="B9">
        <f>('DRI-NG'!D15+'DRI-NG'!D57*'DRI-NG'!D9)*1000</f>
        <v>619.29050703571704</v>
      </c>
      <c r="C9" s="2" t="s">
        <v>484</v>
      </c>
      <c r="D9" s="2">
        <v>0.16</v>
      </c>
      <c r="E9" s="2">
        <f>B9*D9</f>
        <v>99.086481125714727</v>
      </c>
      <c r="F9" t="s">
        <v>482</v>
      </c>
    </row>
    <row r="10" spans="1:7">
      <c r="A10" s="2" t="s">
        <v>485</v>
      </c>
      <c r="B10">
        <v>0</v>
      </c>
      <c r="C10" s="2" t="s">
        <v>522</v>
      </c>
      <c r="D10">
        <v>4000</v>
      </c>
      <c r="E10" s="2">
        <f>B10*D10</f>
        <v>0</v>
      </c>
      <c r="F10" t="s">
        <v>482</v>
      </c>
    </row>
    <row r="11" spans="1:7">
      <c r="A11" s="2" t="s">
        <v>487</v>
      </c>
      <c r="B11" s="3">
        <v>0</v>
      </c>
      <c r="C11" s="2" t="s">
        <v>522</v>
      </c>
      <c r="D11">
        <v>100</v>
      </c>
      <c r="E11" s="2">
        <f>B11*D11</f>
        <v>0</v>
      </c>
      <c r="F11" t="s">
        <v>482</v>
      </c>
    </row>
    <row r="12" spans="1:7" ht="35.15" customHeight="1">
      <c r="A12" s="2" t="s">
        <v>488</v>
      </c>
      <c r="B12" s="3">
        <v>0</v>
      </c>
      <c r="C12" s="2" t="s">
        <v>522</v>
      </c>
      <c r="D12" s="2">
        <v>300</v>
      </c>
      <c r="E12" s="2">
        <f>B12*D12</f>
        <v>0</v>
      </c>
      <c r="F12" t="s">
        <v>482</v>
      </c>
    </row>
    <row r="13" spans="1:7" ht="50.15" customHeight="1">
      <c r="A13" t="s">
        <v>489</v>
      </c>
      <c r="B13" s="3">
        <v>1</v>
      </c>
      <c r="C13" s="2" t="s">
        <v>471</v>
      </c>
      <c r="D13" s="2"/>
      <c r="E13">
        <f>SUM(E4:E12)</f>
        <v>1109.2945698901613</v>
      </c>
    </row>
    <row r="14" spans="1:7" ht="50.15" customHeight="1"/>
    <row r="17" spans="1:9">
      <c r="A17" s="38" t="s">
        <v>490</v>
      </c>
      <c r="B17" s="37"/>
      <c r="C17" s="37"/>
      <c r="D17" s="37"/>
      <c r="E17" s="37"/>
      <c r="F17" s="37"/>
      <c r="G17" s="37"/>
      <c r="H17" s="37"/>
      <c r="I17" s="37"/>
    </row>
    <row r="18" spans="1:9">
      <c r="A18" s="36" t="s">
        <v>692</v>
      </c>
      <c r="B18" s="37"/>
      <c r="C18" s="37"/>
      <c r="D18" s="37"/>
      <c r="E18" s="37"/>
      <c r="F18" s="37"/>
      <c r="G18" s="37"/>
      <c r="H18" s="37"/>
      <c r="I18" s="37"/>
    </row>
    <row r="19" spans="1:9">
      <c r="A19" s="36" t="s">
        <v>693</v>
      </c>
      <c r="B19" s="37"/>
      <c r="C19" s="37"/>
      <c r="D19" s="37"/>
      <c r="E19" s="37"/>
      <c r="F19" s="37"/>
      <c r="G19" s="37"/>
      <c r="H19" s="37"/>
      <c r="I19" s="37"/>
    </row>
    <row r="20" spans="1:9">
      <c r="A20" s="36" t="s">
        <v>694</v>
      </c>
      <c r="B20" s="37"/>
      <c r="C20" s="37"/>
      <c r="D20" s="37"/>
      <c r="E20" s="37"/>
      <c r="F20" s="37"/>
      <c r="G20" s="37"/>
      <c r="H20" s="37"/>
      <c r="I20" s="37"/>
    </row>
  </sheetData>
  <mergeCells count="4">
    <mergeCell ref="A19:I19"/>
    <mergeCell ref="A20:I20"/>
    <mergeCell ref="A18:I18"/>
    <mergeCell ref="A17:I17"/>
  </mergeCells>
  <hyperlinks>
    <hyperlink ref="F4" r:id="rId1" xr:uid="{00000000-0004-0000-0700-000000000000}"/>
    <hyperlink ref="F5" r:id="rId2" xr:uid="{00000000-0004-0000-0700-000001000000}"/>
    <hyperlink ref="F6" r:id="rId3" display="https://susproc.jrc.ec.europa.eu/product-bureau/sites/default/files/2026-03/TASK 4 LCC Steel_0.pdf" xr:uid="{00000000-0004-0000-0700-000002000000}"/>
    <hyperlink ref="F7" r:id="rId4" display="https://susproc.jrc.ec.europa.eu/product-bureau/sites/default/files/2026-03/TASK 4 LCC Steel_0.pdf" xr:uid="{00000000-0004-0000-0700-000003000000}"/>
  </hyperlink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215E8-141B-473D-87C5-5931569E5DC2}">
  <dimension ref="A1:R108"/>
  <sheetViews>
    <sheetView tabSelected="1" zoomScale="60" zoomScaleNormal="60" workbookViewId="0">
      <selection activeCell="F11" sqref="F11"/>
    </sheetView>
  </sheetViews>
  <sheetFormatPr defaultColWidth="9.1796875" defaultRowHeight="14.5"/>
  <cols>
    <col min="1" max="1" width="72.26953125" customWidth="1"/>
    <col min="2" max="2" width="47.54296875" bestFit="1" customWidth="1"/>
    <col min="3" max="3" width="22.7265625" bestFit="1" customWidth="1"/>
    <col min="4" max="4" width="12.26953125" bestFit="1" customWidth="1"/>
    <col min="5" max="5" width="11.26953125" bestFit="1" customWidth="1"/>
    <col min="6" max="6" width="49" bestFit="1" customWidth="1"/>
    <col min="9" max="9" width="19.54296875" bestFit="1" customWidth="1"/>
    <col min="10" max="10" width="5.54296875" bestFit="1" customWidth="1"/>
    <col min="11" max="11" width="11.81640625" bestFit="1" customWidth="1"/>
    <col min="12" max="12" width="12.1796875" bestFit="1" customWidth="1"/>
    <col min="13" max="13" width="16.26953125" bestFit="1" customWidth="1"/>
    <col min="14" max="14" width="10.54296875" bestFit="1" customWidth="1"/>
    <col min="15" max="15" width="35.81640625" bestFit="1" customWidth="1"/>
    <col min="16" max="16" width="21.1796875" bestFit="1" customWidth="1"/>
    <col min="19" max="19" width="74.54296875" bestFit="1" customWidth="1"/>
  </cols>
  <sheetData>
    <row r="1" spans="1:18" ht="30" customHeight="1">
      <c r="A1" s="17" t="s">
        <v>54</v>
      </c>
      <c r="R1" s="9"/>
    </row>
    <row r="2" spans="1:18" ht="30" customHeight="1">
      <c r="A2" t="s">
        <v>671</v>
      </c>
    </row>
    <row r="3" spans="1:18" ht="30" customHeight="1">
      <c r="A3" t="s">
        <v>56</v>
      </c>
    </row>
    <row r="4" spans="1:18" ht="30" customHeight="1">
      <c r="A4" s="17" t="s">
        <v>57</v>
      </c>
      <c r="B4" s="17" t="s">
        <v>58</v>
      </c>
      <c r="C4" s="17" t="s">
        <v>59</v>
      </c>
      <c r="D4" s="17" t="s">
        <v>60</v>
      </c>
      <c r="E4" s="17" t="s">
        <v>61</v>
      </c>
      <c r="I4" s="17" t="s">
        <v>57</v>
      </c>
      <c r="J4" s="17" t="s">
        <v>58</v>
      </c>
      <c r="K4" s="17" t="s">
        <v>59</v>
      </c>
      <c r="L4" s="17" t="s">
        <v>60</v>
      </c>
      <c r="M4" s="17" t="s">
        <v>61</v>
      </c>
      <c r="N4" s="1" t="s">
        <v>62</v>
      </c>
    </row>
    <row r="5" spans="1:18" ht="30" customHeight="1">
      <c r="A5" t="s">
        <v>672</v>
      </c>
      <c r="B5" t="s">
        <v>64</v>
      </c>
      <c r="C5">
        <v>1</v>
      </c>
      <c r="D5" t="s">
        <v>65</v>
      </c>
      <c r="E5" t="s">
        <v>66</v>
      </c>
      <c r="I5" t="s">
        <v>672</v>
      </c>
      <c r="J5" t="s">
        <v>64</v>
      </c>
      <c r="K5">
        <v>1</v>
      </c>
      <c r="L5" t="s">
        <v>65</v>
      </c>
      <c r="M5" t="s">
        <v>66</v>
      </c>
      <c r="N5" s="2">
        <f>SUM(N9:N21)</f>
        <v>0.83091825707836342</v>
      </c>
    </row>
    <row r="6" spans="1:18" ht="30" customHeight="1"/>
    <row r="7" spans="1:18" ht="30" customHeight="1">
      <c r="A7" t="s">
        <v>67</v>
      </c>
    </row>
    <row r="8" spans="1:18" ht="30" customHeight="1">
      <c r="A8" s="17" t="s">
        <v>68</v>
      </c>
      <c r="B8" s="17" t="s">
        <v>69</v>
      </c>
      <c r="C8" s="17" t="s">
        <v>70</v>
      </c>
      <c r="D8" s="17" t="s">
        <v>59</v>
      </c>
      <c r="E8" s="17" t="s">
        <v>60</v>
      </c>
      <c r="F8" s="17" t="s">
        <v>71</v>
      </c>
      <c r="I8" s="1" t="s">
        <v>72</v>
      </c>
      <c r="J8" s="1" t="s">
        <v>73</v>
      </c>
      <c r="K8" s="1" t="s">
        <v>74</v>
      </c>
      <c r="L8" s="1" t="s">
        <v>75</v>
      </c>
      <c r="M8" s="1" t="s">
        <v>76</v>
      </c>
      <c r="N8" s="1" t="s">
        <v>62</v>
      </c>
      <c r="O8" s="1" t="s">
        <v>77</v>
      </c>
      <c r="P8" s="1" t="s">
        <v>78</v>
      </c>
    </row>
    <row r="9" spans="1:18" ht="30" customHeight="1">
      <c r="A9" t="s">
        <v>673</v>
      </c>
      <c r="B9" t="s">
        <v>674</v>
      </c>
      <c r="C9" t="s">
        <v>97</v>
      </c>
      <c r="D9">
        <v>1.021717781468148</v>
      </c>
      <c r="E9" t="s">
        <v>65</v>
      </c>
      <c r="F9" t="s">
        <v>82</v>
      </c>
      <c r="I9" s="2" t="s">
        <v>675</v>
      </c>
      <c r="J9" s="2" t="s">
        <v>97</v>
      </c>
      <c r="K9" s="2">
        <f>D9</f>
        <v>1.021717781468148</v>
      </c>
      <c r="L9" s="2" t="s">
        <v>83</v>
      </c>
      <c r="M9" s="2">
        <f>N53</f>
        <v>0.30615384697914128</v>
      </c>
      <c r="N9" s="18">
        <f>M9*K9</f>
        <v>0.31280282932346709</v>
      </c>
      <c r="O9" s="5"/>
      <c r="P9" s="2" t="s">
        <v>482</v>
      </c>
    </row>
    <row r="10" spans="1:18" ht="30" customHeight="1">
      <c r="A10" t="s">
        <v>610</v>
      </c>
      <c r="B10" t="s">
        <v>611</v>
      </c>
      <c r="C10" t="s">
        <v>97</v>
      </c>
      <c r="D10">
        <v>6.0874492162838599E-2</v>
      </c>
      <c r="E10" t="s">
        <v>65</v>
      </c>
      <c r="F10" t="s">
        <v>82</v>
      </c>
      <c r="I10" s="2" t="s">
        <v>612</v>
      </c>
      <c r="J10" s="2" t="s">
        <v>97</v>
      </c>
      <c r="K10" s="2">
        <f t="shared" ref="K10:K21" si="0">D10</f>
        <v>6.0874492162838599E-2</v>
      </c>
      <c r="L10" s="2" t="s">
        <v>83</v>
      </c>
      <c r="M10" s="2">
        <f>N68/K68</f>
        <v>8.1881704576866703</v>
      </c>
      <c r="N10" s="18">
        <f t="shared" ref="N10:N21" si="1">M10*K10</f>
        <v>0.49845071835443377</v>
      </c>
      <c r="O10" s="5"/>
      <c r="P10" s="2" t="s">
        <v>482</v>
      </c>
    </row>
    <row r="11" spans="1:18" ht="30" customHeight="1">
      <c r="A11" t="s">
        <v>253</v>
      </c>
      <c r="B11" t="s">
        <v>254</v>
      </c>
      <c r="C11" t="s">
        <v>88</v>
      </c>
      <c r="D11">
        <v>-0.15498216450214389</v>
      </c>
      <c r="E11" t="s">
        <v>65</v>
      </c>
      <c r="F11" t="s">
        <v>82</v>
      </c>
      <c r="I11" s="2" t="s">
        <v>248</v>
      </c>
      <c r="J11" s="2" t="s">
        <v>88</v>
      </c>
      <c r="K11" s="2">
        <f t="shared" si="0"/>
        <v>-0.15498216450214389</v>
      </c>
      <c r="L11" s="2" t="s">
        <v>83</v>
      </c>
      <c r="M11" s="2">
        <v>-0.01</v>
      </c>
      <c r="N11" s="18"/>
      <c r="O11" s="5" t="s">
        <v>89</v>
      </c>
      <c r="P11" s="2" t="s">
        <v>249</v>
      </c>
    </row>
    <row r="12" spans="1:18" ht="30" customHeight="1">
      <c r="A12" t="s">
        <v>100</v>
      </c>
      <c r="B12" t="s">
        <v>101</v>
      </c>
      <c r="C12" t="s">
        <v>102</v>
      </c>
      <c r="D12">
        <v>5.9160798788070679E-2</v>
      </c>
      <c r="E12" t="s">
        <v>65</v>
      </c>
      <c r="F12" t="s">
        <v>82</v>
      </c>
      <c r="I12" s="2" t="s">
        <v>103</v>
      </c>
      <c r="J12" s="2" t="s">
        <v>102</v>
      </c>
      <c r="K12" s="2">
        <f t="shared" si="0"/>
        <v>5.9160798788070679E-2</v>
      </c>
      <c r="L12" s="2" t="s">
        <v>83</v>
      </c>
      <c r="M12" s="2">
        <v>0.12</v>
      </c>
      <c r="N12" s="18">
        <f t="shared" si="1"/>
        <v>7.0992958545684813E-3</v>
      </c>
      <c r="O12" s="5" t="s">
        <v>104</v>
      </c>
      <c r="P12" s="2" t="s">
        <v>239</v>
      </c>
    </row>
    <row r="13" spans="1:18" ht="30" customHeight="1">
      <c r="A13" t="s">
        <v>91</v>
      </c>
      <c r="B13" t="s">
        <v>92</v>
      </c>
      <c r="C13" t="s">
        <v>88</v>
      </c>
      <c r="D13">
        <v>2.3904804140329361E-2</v>
      </c>
      <c r="E13" t="s">
        <v>65</v>
      </c>
      <c r="F13" t="s">
        <v>82</v>
      </c>
      <c r="I13" s="2" t="s">
        <v>92</v>
      </c>
      <c r="J13" s="2" t="s">
        <v>88</v>
      </c>
      <c r="K13" s="2">
        <f t="shared" si="0"/>
        <v>2.3904804140329361E-2</v>
      </c>
      <c r="L13" s="2" t="s">
        <v>83</v>
      </c>
      <c r="M13" s="2">
        <v>7.0000000000000007E-2</v>
      </c>
      <c r="N13" s="18">
        <f t="shared" si="1"/>
        <v>1.6733362898230554E-3</v>
      </c>
      <c r="O13" s="5" t="s">
        <v>93</v>
      </c>
      <c r="P13" s="2" t="s">
        <v>613</v>
      </c>
    </row>
    <row r="14" spans="1:18" ht="30" customHeight="1">
      <c r="A14" t="s">
        <v>614</v>
      </c>
      <c r="B14" t="s">
        <v>615</v>
      </c>
      <c r="C14" t="s">
        <v>128</v>
      </c>
      <c r="D14">
        <v>-1.912740059196949E-2</v>
      </c>
      <c r="E14" t="s">
        <v>65</v>
      </c>
      <c r="F14" t="s">
        <v>82</v>
      </c>
      <c r="I14" s="2" t="s">
        <v>616</v>
      </c>
      <c r="J14" s="2" t="s">
        <v>130</v>
      </c>
      <c r="K14" s="2">
        <f t="shared" si="0"/>
        <v>-1.912740059196949E-2</v>
      </c>
      <c r="L14" s="2" t="s">
        <v>83</v>
      </c>
      <c r="M14" s="2">
        <v>-0.1</v>
      </c>
      <c r="N14" s="18"/>
      <c r="O14" s="5" t="s">
        <v>108</v>
      </c>
      <c r="P14" s="2" t="s">
        <v>109</v>
      </c>
    </row>
    <row r="15" spans="1:18" ht="30" customHeight="1">
      <c r="A15" t="s">
        <v>138</v>
      </c>
      <c r="B15" t="s">
        <v>139</v>
      </c>
      <c r="C15" t="s">
        <v>81</v>
      </c>
      <c r="D15">
        <v>0.49668437599999998</v>
      </c>
      <c r="E15" t="s">
        <v>140</v>
      </c>
      <c r="F15" t="s">
        <v>82</v>
      </c>
      <c r="I15" s="2" t="s">
        <v>141</v>
      </c>
      <c r="J15" s="2" t="s">
        <v>81</v>
      </c>
      <c r="K15" s="2">
        <f t="shared" si="0"/>
        <v>0.49668437599999998</v>
      </c>
      <c r="L15" s="2" t="s">
        <v>142</v>
      </c>
      <c r="M15" s="2"/>
      <c r="N15" s="18">
        <f t="shared" si="1"/>
        <v>0</v>
      </c>
      <c r="O15" s="5" t="s">
        <v>143</v>
      </c>
      <c r="P15" s="2" t="s">
        <v>617</v>
      </c>
    </row>
    <row r="16" spans="1:18" ht="30" customHeight="1">
      <c r="A16" t="s">
        <v>618</v>
      </c>
      <c r="B16" t="s">
        <v>619</v>
      </c>
      <c r="C16" t="s">
        <v>97</v>
      </c>
      <c r="D16">
        <v>1.549193356186152E-2</v>
      </c>
      <c r="E16" t="s">
        <v>65</v>
      </c>
      <c r="F16" t="s">
        <v>82</v>
      </c>
      <c r="I16" s="2" t="s">
        <v>212</v>
      </c>
      <c r="J16" s="2" t="s">
        <v>97</v>
      </c>
      <c r="K16" s="2">
        <f t="shared" si="0"/>
        <v>1.549193356186152E-2</v>
      </c>
      <c r="L16" s="2" t="s">
        <v>83</v>
      </c>
      <c r="M16" s="2">
        <v>0.8</v>
      </c>
      <c r="N16" s="18"/>
      <c r="O16" s="5" t="s">
        <v>213</v>
      </c>
      <c r="P16" s="2" t="s">
        <v>620</v>
      </c>
    </row>
    <row r="17" spans="1:16" ht="30" customHeight="1">
      <c r="A17" t="s">
        <v>511</v>
      </c>
      <c r="B17" t="s">
        <v>512</v>
      </c>
      <c r="C17" t="s">
        <v>88</v>
      </c>
      <c r="D17">
        <v>1.9884768142464097E-2</v>
      </c>
      <c r="E17" t="s">
        <v>65</v>
      </c>
      <c r="F17" t="s">
        <v>82</v>
      </c>
      <c r="I17" s="2" t="s">
        <v>512</v>
      </c>
      <c r="J17" s="2" t="s">
        <v>513</v>
      </c>
      <c r="K17" s="2">
        <f t="shared" si="0"/>
        <v>1.9884768142464097E-2</v>
      </c>
      <c r="L17" s="2" t="s">
        <v>83</v>
      </c>
      <c r="M17" s="2"/>
      <c r="N17" s="18"/>
      <c r="O17" s="19" t="s">
        <v>514</v>
      </c>
      <c r="P17" s="2" t="s">
        <v>515</v>
      </c>
    </row>
    <row r="18" spans="1:16" ht="30" customHeight="1">
      <c r="A18" t="s">
        <v>153</v>
      </c>
      <c r="B18" t="s">
        <v>154</v>
      </c>
      <c r="C18" t="s">
        <v>102</v>
      </c>
      <c r="D18">
        <v>-6.7823301069438457E-3</v>
      </c>
      <c r="E18" t="s">
        <v>65</v>
      </c>
      <c r="F18" t="s">
        <v>82</v>
      </c>
      <c r="I18" s="2" t="s">
        <v>155</v>
      </c>
      <c r="J18" s="2" t="s">
        <v>102</v>
      </c>
      <c r="K18" s="2">
        <f t="shared" si="0"/>
        <v>-6.7823301069438457E-3</v>
      </c>
      <c r="L18" s="2" t="s">
        <v>83</v>
      </c>
      <c r="M18" s="2">
        <v>0.02</v>
      </c>
      <c r="N18" s="18"/>
      <c r="O18" s="5" t="s">
        <v>156</v>
      </c>
      <c r="P18" s="2" t="s">
        <v>259</v>
      </c>
    </row>
    <row r="19" spans="1:16" ht="30" customHeight="1">
      <c r="A19" t="s">
        <v>133</v>
      </c>
      <c r="B19" t="s">
        <v>134</v>
      </c>
      <c r="C19" t="s">
        <v>128</v>
      </c>
      <c r="D19">
        <v>6.7571656214385307E-3</v>
      </c>
      <c r="E19" t="s">
        <v>112</v>
      </c>
      <c r="F19" t="s">
        <v>82</v>
      </c>
      <c r="I19" s="2" t="s">
        <v>135</v>
      </c>
      <c r="J19" s="2" t="s">
        <v>130</v>
      </c>
      <c r="K19" s="2">
        <f t="shared" si="0"/>
        <v>6.7571656214385307E-3</v>
      </c>
      <c r="L19" s="2" t="s">
        <v>114</v>
      </c>
      <c r="M19" s="2">
        <v>0.56000000000000005</v>
      </c>
      <c r="N19" s="18">
        <f t="shared" si="1"/>
        <v>3.7840127480055774E-3</v>
      </c>
      <c r="O19" s="5" t="s">
        <v>136</v>
      </c>
      <c r="P19" s="2" t="s">
        <v>137</v>
      </c>
    </row>
    <row r="20" spans="1:16" ht="30" customHeight="1">
      <c r="A20" t="s">
        <v>310</v>
      </c>
      <c r="B20" t="s">
        <v>311</v>
      </c>
      <c r="C20" t="s">
        <v>88</v>
      </c>
      <c r="D20">
        <v>3.597226925194263E-3</v>
      </c>
      <c r="E20" t="s">
        <v>65</v>
      </c>
      <c r="F20" t="s">
        <v>82</v>
      </c>
      <c r="I20" s="2" t="s">
        <v>311</v>
      </c>
      <c r="J20" s="2" t="s">
        <v>88</v>
      </c>
      <c r="K20" s="2">
        <f t="shared" si="0"/>
        <v>3.597226925194263E-3</v>
      </c>
      <c r="L20" s="2" t="s">
        <v>83</v>
      </c>
      <c r="M20" s="2">
        <v>0.05</v>
      </c>
      <c r="N20" s="18">
        <f t="shared" si="1"/>
        <v>1.7986134625971317E-4</v>
      </c>
      <c r="O20" s="5" t="s">
        <v>623</v>
      </c>
      <c r="P20" s="2" t="s">
        <v>613</v>
      </c>
    </row>
    <row r="21" spans="1:16" ht="30" customHeight="1">
      <c r="A21" t="s">
        <v>624</v>
      </c>
      <c r="B21" t="s">
        <v>625</v>
      </c>
      <c r="C21" t="s">
        <v>97</v>
      </c>
      <c r="D21">
        <v>3.4641015809029341E-3</v>
      </c>
      <c r="E21" t="s">
        <v>65</v>
      </c>
      <c r="F21" t="s">
        <v>82</v>
      </c>
      <c r="I21" s="2" t="s">
        <v>626</v>
      </c>
      <c r="J21" s="2" t="s">
        <v>97</v>
      </c>
      <c r="K21" s="2">
        <f t="shared" si="0"/>
        <v>3.4641015809029341E-3</v>
      </c>
      <c r="L21" s="2" t="s">
        <v>83</v>
      </c>
      <c r="M21" s="2">
        <v>2</v>
      </c>
      <c r="N21" s="18">
        <f t="shared" si="1"/>
        <v>6.9282031618058681E-3</v>
      </c>
      <c r="O21" s="5" t="s">
        <v>627</v>
      </c>
      <c r="P21" s="2" t="s">
        <v>628</v>
      </c>
    </row>
    <row r="22" spans="1:16" ht="30" customHeight="1"/>
    <row r="23" spans="1:16" ht="30" customHeight="1">
      <c r="A23" t="s">
        <v>158</v>
      </c>
      <c r="I23" s="2" t="s">
        <v>629</v>
      </c>
    </row>
    <row r="24" spans="1:16" ht="30" customHeight="1">
      <c r="A24" s="17" t="s">
        <v>159</v>
      </c>
      <c r="B24" s="17" t="s">
        <v>160</v>
      </c>
      <c r="C24" s="17" t="s">
        <v>59</v>
      </c>
      <c r="D24" s="17" t="s">
        <v>60</v>
      </c>
      <c r="I24" s="2" t="s">
        <v>675</v>
      </c>
      <c r="J24" s="2" t="s">
        <v>97</v>
      </c>
      <c r="K24" s="2">
        <v>1.021717781</v>
      </c>
      <c r="L24" s="2" t="s">
        <v>83</v>
      </c>
      <c r="M24" s="2">
        <v>0.55000000000000004</v>
      </c>
      <c r="N24" s="18">
        <f>M24*K24</f>
        <v>0.56194477955</v>
      </c>
      <c r="O24" s="5" t="s">
        <v>185</v>
      </c>
      <c r="P24" s="2" t="s">
        <v>676</v>
      </c>
    </row>
    <row r="25" spans="1:16" ht="30" customHeight="1">
      <c r="A25" t="s">
        <v>164</v>
      </c>
      <c r="B25" t="s">
        <v>162</v>
      </c>
      <c r="C25">
        <v>2.0549680431269954E-3</v>
      </c>
      <c r="D25" t="s">
        <v>65</v>
      </c>
      <c r="I25" s="2" t="s">
        <v>612</v>
      </c>
      <c r="J25" s="2" t="s">
        <v>97</v>
      </c>
      <c r="K25" s="2">
        <v>1</v>
      </c>
      <c r="L25" s="2" t="s">
        <v>83</v>
      </c>
      <c r="M25" s="2">
        <v>1.5</v>
      </c>
      <c r="N25" s="18">
        <f t="shared" ref="N25" si="2">M25*K25</f>
        <v>1.5</v>
      </c>
      <c r="O25" s="5" t="s">
        <v>84</v>
      </c>
      <c r="P25" s="2" t="s">
        <v>677</v>
      </c>
    </row>
    <row r="26" spans="1:16" ht="30" customHeight="1">
      <c r="A26" t="s">
        <v>516</v>
      </c>
      <c r="B26" t="s">
        <v>162</v>
      </c>
      <c r="C26">
        <f>0.0410993608625399*0.95</f>
        <v>3.9044392819412903E-2</v>
      </c>
      <c r="D26" t="s">
        <v>65</v>
      </c>
    </row>
    <row r="27" spans="1:16" ht="30" customHeight="1">
      <c r="A27" t="s">
        <v>166</v>
      </c>
      <c r="B27" t="s">
        <v>167</v>
      </c>
      <c r="C27">
        <v>6.5421708859503269E-3</v>
      </c>
      <c r="D27" t="s">
        <v>112</v>
      </c>
    </row>
    <row r="28" spans="1:16" ht="30" customHeight="1">
      <c r="A28" t="s">
        <v>165</v>
      </c>
      <c r="B28" t="s">
        <v>162</v>
      </c>
      <c r="C28">
        <v>2.9211686924099918E-3</v>
      </c>
      <c r="D28" t="s">
        <v>112</v>
      </c>
    </row>
    <row r="29" spans="1:16" ht="30" customHeight="1">
      <c r="A29" t="s">
        <v>165</v>
      </c>
      <c r="B29" t="s">
        <v>216</v>
      </c>
      <c r="C29">
        <v>2.295203972607851E-3</v>
      </c>
      <c r="D29" t="s">
        <v>112</v>
      </c>
    </row>
    <row r="30" spans="1:16" ht="30" customHeight="1">
      <c r="A30" t="s">
        <v>168</v>
      </c>
      <c r="B30" t="s">
        <v>162</v>
      </c>
      <c r="C30">
        <v>4.7434165026061242E-4</v>
      </c>
      <c r="D30" t="s">
        <v>65</v>
      </c>
    </row>
    <row r="31" spans="1:16" ht="30" customHeight="1">
      <c r="A31" t="s">
        <v>171</v>
      </c>
      <c r="B31" t="s">
        <v>162</v>
      </c>
      <c r="C31">
        <v>7.7330456406343728E-5</v>
      </c>
      <c r="D31" t="s">
        <v>65</v>
      </c>
    </row>
    <row r="32" spans="1:16" ht="30" customHeight="1">
      <c r="A32" t="s">
        <v>632</v>
      </c>
      <c r="B32" t="s">
        <v>162</v>
      </c>
      <c r="C32">
        <v>7.7008000516798347E-5</v>
      </c>
      <c r="D32" t="s">
        <v>65</v>
      </c>
    </row>
    <row r="33" spans="1:4" ht="30" customHeight="1">
      <c r="A33" t="s">
        <v>218</v>
      </c>
      <c r="B33" t="s">
        <v>162</v>
      </c>
      <c r="C33">
        <v>3.2403702789451927E-5</v>
      </c>
      <c r="D33" t="s">
        <v>65</v>
      </c>
    </row>
    <row r="34" spans="1:4" ht="30" customHeight="1">
      <c r="A34" t="s">
        <v>221</v>
      </c>
      <c r="B34" t="s">
        <v>162</v>
      </c>
      <c r="C34">
        <v>1.4722431842528749E-5</v>
      </c>
      <c r="D34" t="s">
        <v>65</v>
      </c>
    </row>
    <row r="35" spans="1:4" ht="30" customHeight="1">
      <c r="A35" t="s">
        <v>169</v>
      </c>
      <c r="B35" t="s">
        <v>162</v>
      </c>
      <c r="C35">
        <v>1.4722431842528749E-5</v>
      </c>
      <c r="D35" t="s">
        <v>65</v>
      </c>
    </row>
    <row r="36" spans="1:4" ht="30" customHeight="1">
      <c r="A36" t="s">
        <v>263</v>
      </c>
      <c r="B36" t="s">
        <v>162</v>
      </c>
      <c r="C36">
        <v>5.310367214406142E-6</v>
      </c>
      <c r="D36" t="s">
        <v>65</v>
      </c>
    </row>
    <row r="37" spans="1:4" ht="30" customHeight="1">
      <c r="A37" t="s">
        <v>220</v>
      </c>
      <c r="B37" t="s">
        <v>162</v>
      </c>
      <c r="C37">
        <v>5.1961524150101468E-6</v>
      </c>
      <c r="D37" t="s">
        <v>65</v>
      </c>
    </row>
    <row r="38" spans="1:4" ht="30" customHeight="1">
      <c r="A38" t="s">
        <v>388</v>
      </c>
      <c r="B38" t="s">
        <v>162</v>
      </c>
      <c r="C38">
        <v>2.1908901999267978E-6</v>
      </c>
      <c r="D38" t="s">
        <v>65</v>
      </c>
    </row>
    <row r="39" spans="1:4" ht="30" customHeight="1">
      <c r="A39" t="s">
        <v>173</v>
      </c>
      <c r="B39" t="s">
        <v>162</v>
      </c>
      <c r="C39">
        <v>4.6233105877036001E-7</v>
      </c>
      <c r="D39" t="s">
        <v>65</v>
      </c>
    </row>
    <row r="40" spans="1:4" ht="30" customHeight="1">
      <c r="A40" t="s">
        <v>361</v>
      </c>
      <c r="B40" t="s">
        <v>162</v>
      </c>
      <c r="C40">
        <v>3.6331803698885778E-7</v>
      </c>
      <c r="D40" t="s">
        <v>65</v>
      </c>
    </row>
    <row r="41" spans="1:4" ht="30" customHeight="1">
      <c r="A41" t="s">
        <v>175</v>
      </c>
      <c r="B41" t="s">
        <v>162</v>
      </c>
      <c r="C41">
        <v>1.8330302964386649E-7</v>
      </c>
      <c r="D41" t="s">
        <v>65</v>
      </c>
    </row>
    <row r="42" spans="1:4" ht="30" customHeight="1">
      <c r="A42" t="s">
        <v>176</v>
      </c>
      <c r="B42" t="s">
        <v>162</v>
      </c>
      <c r="C42">
        <v>9.3434465497921337E-8</v>
      </c>
      <c r="D42" t="s">
        <v>65</v>
      </c>
    </row>
    <row r="43" spans="1:4" ht="30" customHeight="1">
      <c r="A43" t="s">
        <v>222</v>
      </c>
      <c r="B43" t="s">
        <v>162</v>
      </c>
      <c r="C43">
        <v>7.7459667124912812E-8</v>
      </c>
      <c r="D43" t="s">
        <v>65</v>
      </c>
    </row>
    <row r="44" spans="1:4" ht="30" customHeight="1">
      <c r="A44" t="s">
        <v>174</v>
      </c>
      <c r="B44" t="s">
        <v>162</v>
      </c>
      <c r="C44">
        <v>7.4899929813909694E-8</v>
      </c>
      <c r="D44" t="s">
        <v>65</v>
      </c>
    </row>
    <row r="45" spans="1:4" ht="30" customHeight="1">
      <c r="A45" t="s">
        <v>265</v>
      </c>
      <c r="B45" t="s">
        <v>162</v>
      </c>
      <c r="C45">
        <v>2.449489677758265E-8</v>
      </c>
      <c r="D45" t="s">
        <v>65</v>
      </c>
    </row>
    <row r="46" spans="1:4" ht="30" customHeight="1"/>
    <row r="47" spans="1:4" ht="30" customHeight="1"/>
    <row r="48" spans="1:4" ht="30" customHeight="1"/>
    <row r="49" spans="1:16" ht="30" customHeight="1"/>
    <row r="50" spans="1:16" ht="30" customHeight="1">
      <c r="A50" t="s">
        <v>678</v>
      </c>
    </row>
    <row r="51" spans="1:16" ht="30" customHeight="1">
      <c r="A51" t="s">
        <v>56</v>
      </c>
    </row>
    <row r="52" spans="1:16" ht="30" customHeight="1">
      <c r="A52" s="17" t="s">
        <v>57</v>
      </c>
      <c r="B52" s="17" t="s">
        <v>58</v>
      </c>
      <c r="C52" s="17" t="s">
        <v>59</v>
      </c>
      <c r="D52" s="17" t="s">
        <v>60</v>
      </c>
      <c r="E52" s="17" t="s">
        <v>61</v>
      </c>
      <c r="I52" s="17" t="s">
        <v>57</v>
      </c>
      <c r="J52" s="17" t="s">
        <v>58</v>
      </c>
      <c r="K52" s="17" t="s">
        <v>59</v>
      </c>
      <c r="L52" s="17" t="s">
        <v>60</v>
      </c>
      <c r="M52" s="17" t="s">
        <v>61</v>
      </c>
      <c r="N52" s="1" t="s">
        <v>62</v>
      </c>
    </row>
    <row r="53" spans="1:16" ht="30" customHeight="1">
      <c r="A53" t="s">
        <v>673</v>
      </c>
      <c r="B53" t="s">
        <v>674</v>
      </c>
      <c r="C53">
        <v>1</v>
      </c>
      <c r="D53" t="s">
        <v>65</v>
      </c>
      <c r="E53" t="s">
        <v>66</v>
      </c>
      <c r="I53" t="s">
        <v>673</v>
      </c>
      <c r="J53" t="s">
        <v>674</v>
      </c>
      <c r="K53">
        <v>1</v>
      </c>
      <c r="L53" t="s">
        <v>65</v>
      </c>
      <c r="M53" t="s">
        <v>66</v>
      </c>
      <c r="N53">
        <f>SUM(N57:N61)</f>
        <v>0.30615384697914128</v>
      </c>
    </row>
    <row r="54" spans="1:16" ht="30" customHeight="1"/>
    <row r="55" spans="1:16" ht="30" customHeight="1">
      <c r="A55" t="s">
        <v>67</v>
      </c>
    </row>
    <row r="56" spans="1:16" ht="30" customHeight="1">
      <c r="A56" s="17" t="s">
        <v>68</v>
      </c>
      <c r="B56" s="17" t="s">
        <v>69</v>
      </c>
      <c r="C56" s="17" t="s">
        <v>70</v>
      </c>
      <c r="D56" s="17" t="s">
        <v>59</v>
      </c>
      <c r="E56" s="17" t="s">
        <v>60</v>
      </c>
      <c r="F56" s="17" t="s">
        <v>71</v>
      </c>
      <c r="I56" s="1" t="s">
        <v>72</v>
      </c>
      <c r="J56" s="1" t="s">
        <v>73</v>
      </c>
      <c r="K56" s="1" t="s">
        <v>74</v>
      </c>
      <c r="L56" s="1" t="s">
        <v>75</v>
      </c>
      <c r="M56" s="1" t="s">
        <v>76</v>
      </c>
      <c r="N56" s="1" t="s">
        <v>62</v>
      </c>
      <c r="O56" s="1" t="s">
        <v>77</v>
      </c>
      <c r="P56" s="1" t="s">
        <v>78</v>
      </c>
    </row>
    <row r="57" spans="1:16" ht="30" customHeight="1">
      <c r="A57" t="s">
        <v>647</v>
      </c>
      <c r="B57" t="s">
        <v>191</v>
      </c>
      <c r="C57" t="s">
        <v>97</v>
      </c>
      <c r="D57">
        <v>1.375</v>
      </c>
      <c r="E57" t="s">
        <v>65</v>
      </c>
      <c r="F57" t="s">
        <v>82</v>
      </c>
      <c r="I57" s="2" t="s">
        <v>191</v>
      </c>
      <c r="J57" s="2" t="s">
        <v>97</v>
      </c>
      <c r="K57" s="2">
        <f>D57</f>
        <v>1.375</v>
      </c>
      <c r="L57" s="2" t="s">
        <v>83</v>
      </c>
      <c r="M57" s="2">
        <v>0.16</v>
      </c>
      <c r="N57" s="18">
        <f>K57*M57</f>
        <v>0.22</v>
      </c>
      <c r="O57" s="5" t="s">
        <v>147</v>
      </c>
      <c r="P57" s="2" t="s">
        <v>648</v>
      </c>
    </row>
    <row r="58" spans="1:16" ht="30" customHeight="1">
      <c r="A58" t="s">
        <v>133</v>
      </c>
      <c r="B58" t="s">
        <v>134</v>
      </c>
      <c r="C58" t="s">
        <v>97</v>
      </c>
      <c r="D58">
        <v>0.21538461744785309</v>
      </c>
      <c r="E58" t="s">
        <v>112</v>
      </c>
      <c r="F58" t="s">
        <v>82</v>
      </c>
      <c r="I58" s="2" t="s">
        <v>135</v>
      </c>
      <c r="J58" s="2" t="s">
        <v>97</v>
      </c>
      <c r="K58" s="2">
        <f t="shared" ref="K58:K61" si="3">D58</f>
        <v>0.21538461744785309</v>
      </c>
      <c r="L58" s="2" t="s">
        <v>114</v>
      </c>
      <c r="M58" s="2">
        <v>0.4</v>
      </c>
      <c r="N58" s="18">
        <f t="shared" ref="N58:N59" si="4">K58*M58</f>
        <v>8.6153846979141246E-2</v>
      </c>
      <c r="O58" s="5" t="s">
        <v>147</v>
      </c>
      <c r="P58" s="2" t="s">
        <v>679</v>
      </c>
    </row>
    <row r="59" spans="1:16" ht="30" customHeight="1">
      <c r="A59" t="s">
        <v>138</v>
      </c>
      <c r="B59" t="s">
        <v>139</v>
      </c>
      <c r="C59" t="s">
        <v>301</v>
      </c>
      <c r="D59">
        <v>0.119999997317791</v>
      </c>
      <c r="E59" t="s">
        <v>140</v>
      </c>
      <c r="F59" t="s">
        <v>82</v>
      </c>
      <c r="I59" s="2" t="s">
        <v>141</v>
      </c>
      <c r="J59" s="2" t="s">
        <v>301</v>
      </c>
      <c r="K59" s="2">
        <f t="shared" si="3"/>
        <v>0.119999997317791</v>
      </c>
      <c r="L59" s="2" t="s">
        <v>142</v>
      </c>
      <c r="M59" s="2"/>
      <c r="N59" s="18">
        <f t="shared" si="4"/>
        <v>0</v>
      </c>
      <c r="O59" s="5" t="s">
        <v>680</v>
      </c>
      <c r="P59" s="2" t="s">
        <v>681</v>
      </c>
    </row>
    <row r="60" spans="1:16" ht="30" customHeight="1">
      <c r="A60" t="s">
        <v>201</v>
      </c>
      <c r="B60" t="s">
        <v>202</v>
      </c>
      <c r="C60" t="s">
        <v>102</v>
      </c>
      <c r="D60">
        <v>-8.821799565339461E-5</v>
      </c>
      <c r="E60" t="s">
        <v>65</v>
      </c>
      <c r="F60" t="s">
        <v>82</v>
      </c>
      <c r="I60" s="2" t="s">
        <v>202</v>
      </c>
      <c r="J60" s="2" t="s">
        <v>102</v>
      </c>
      <c r="K60" s="2">
        <f t="shared" si="3"/>
        <v>-8.821799565339461E-5</v>
      </c>
      <c r="L60" s="2" t="s">
        <v>83</v>
      </c>
      <c r="M60" s="2">
        <v>-0.05</v>
      </c>
      <c r="N60" s="18"/>
      <c r="O60" s="5" t="s">
        <v>108</v>
      </c>
      <c r="P60" s="2" t="s">
        <v>109</v>
      </c>
    </row>
    <row r="61" spans="1:16" ht="30" customHeight="1">
      <c r="A61" t="s">
        <v>640</v>
      </c>
      <c r="B61" t="s">
        <v>641</v>
      </c>
      <c r="C61" t="s">
        <v>97</v>
      </c>
      <c r="D61">
        <v>1.333299963490742E-11</v>
      </c>
      <c r="E61" t="s">
        <v>60</v>
      </c>
      <c r="F61" t="s">
        <v>82</v>
      </c>
      <c r="I61" s="2" t="s">
        <v>642</v>
      </c>
      <c r="J61" s="2" t="s">
        <v>97</v>
      </c>
      <c r="K61" s="2">
        <f t="shared" si="3"/>
        <v>1.333299963490742E-11</v>
      </c>
      <c r="L61" s="2" t="s">
        <v>60</v>
      </c>
      <c r="M61" s="21">
        <v>1000000</v>
      </c>
      <c r="N61" s="18"/>
      <c r="O61" s="5" t="s">
        <v>185</v>
      </c>
      <c r="P61" s="2" t="s">
        <v>682</v>
      </c>
    </row>
    <row r="62" spans="1:16" ht="30" customHeight="1"/>
    <row r="63" spans="1:16" ht="30" customHeight="1">
      <c r="A63" t="s">
        <v>158</v>
      </c>
    </row>
    <row r="64" spans="1:16" ht="30" customHeight="1">
      <c r="A64" s="17" t="s">
        <v>54</v>
      </c>
    </row>
    <row r="65" spans="1:16" ht="30" customHeight="1">
      <c r="A65" t="s">
        <v>654</v>
      </c>
    </row>
    <row r="66" spans="1:16" ht="30" customHeight="1">
      <c r="A66" t="s">
        <v>56</v>
      </c>
    </row>
    <row r="67" spans="1:16" ht="30" customHeight="1">
      <c r="A67" s="17" t="s">
        <v>57</v>
      </c>
      <c r="B67" s="17" t="s">
        <v>58</v>
      </c>
      <c r="C67" s="17" t="s">
        <v>59</v>
      </c>
      <c r="D67" s="17" t="s">
        <v>60</v>
      </c>
      <c r="E67" s="17" t="s">
        <v>61</v>
      </c>
      <c r="I67" s="17" t="s">
        <v>57</v>
      </c>
      <c r="J67" s="17" t="s">
        <v>58</v>
      </c>
      <c r="K67" s="17" t="s">
        <v>59</v>
      </c>
      <c r="L67" s="17" t="s">
        <v>60</v>
      </c>
      <c r="M67" s="17" t="s">
        <v>61</v>
      </c>
      <c r="N67" s="1" t="s">
        <v>62</v>
      </c>
    </row>
    <row r="68" spans="1:16" ht="30" customHeight="1">
      <c r="A68" t="s">
        <v>610</v>
      </c>
      <c r="B68" t="s">
        <v>611</v>
      </c>
      <c r="C68">
        <v>6.0874492162838599E-2</v>
      </c>
      <c r="D68" t="s">
        <v>65</v>
      </c>
      <c r="E68" t="s">
        <v>66</v>
      </c>
      <c r="I68" t="s">
        <v>610</v>
      </c>
      <c r="J68" t="s">
        <v>611</v>
      </c>
      <c r="K68">
        <v>6.0874492162838599E-2</v>
      </c>
      <c r="L68" t="s">
        <v>65</v>
      </c>
      <c r="M68" t="s">
        <v>66</v>
      </c>
      <c r="N68">
        <f>SUM(N72:N74)</f>
        <v>0.49845071835443377</v>
      </c>
    </row>
    <row r="69" spans="1:16" ht="30" customHeight="1"/>
    <row r="70" spans="1:16" ht="30" customHeight="1">
      <c r="A70" t="s">
        <v>67</v>
      </c>
    </row>
    <row r="71" spans="1:16" ht="30" customHeight="1">
      <c r="A71" s="17" t="s">
        <v>68</v>
      </c>
      <c r="B71" s="17" t="s">
        <v>69</v>
      </c>
      <c r="C71" s="17" t="s">
        <v>70</v>
      </c>
      <c r="D71" s="17" t="s">
        <v>59</v>
      </c>
      <c r="E71" s="17" t="s">
        <v>60</v>
      </c>
      <c r="F71" s="17" t="s">
        <v>71</v>
      </c>
      <c r="I71" s="1" t="s">
        <v>72</v>
      </c>
      <c r="J71" s="1" t="s">
        <v>73</v>
      </c>
      <c r="K71" s="1" t="s">
        <v>74</v>
      </c>
      <c r="L71" s="1" t="s">
        <v>683</v>
      </c>
      <c r="M71" s="1" t="s">
        <v>76</v>
      </c>
      <c r="N71" s="1" t="s">
        <v>62</v>
      </c>
      <c r="O71" s="1" t="s">
        <v>77</v>
      </c>
      <c r="P71" s="1" t="s">
        <v>78</v>
      </c>
    </row>
    <row r="72" spans="1:16" ht="30" customHeight="1">
      <c r="A72" t="s">
        <v>95</v>
      </c>
      <c r="B72" t="s">
        <v>96</v>
      </c>
      <c r="C72" t="s">
        <v>97</v>
      </c>
      <c r="D72">
        <v>4.5000001788139343E-2</v>
      </c>
      <c r="E72" t="s">
        <v>65</v>
      </c>
      <c r="F72" t="s">
        <v>82</v>
      </c>
      <c r="I72" s="2" t="s">
        <v>96</v>
      </c>
      <c r="J72" s="2" t="s">
        <v>97</v>
      </c>
      <c r="K72" s="2">
        <f>D72</f>
        <v>4.5000001788139343E-2</v>
      </c>
      <c r="L72" s="2" t="s">
        <v>83</v>
      </c>
      <c r="M72" s="2">
        <v>10</v>
      </c>
      <c r="N72" s="18">
        <f>K72*M72</f>
        <v>0.45000001788139343</v>
      </c>
      <c r="O72" s="5" t="s">
        <v>98</v>
      </c>
      <c r="P72" s="2" t="s">
        <v>655</v>
      </c>
    </row>
    <row r="73" spans="1:16" ht="30" customHeight="1">
      <c r="A73" t="s">
        <v>117</v>
      </c>
      <c r="B73" t="s">
        <v>118</v>
      </c>
      <c r="C73" t="s">
        <v>97</v>
      </c>
      <c r="D73">
        <v>1.527800038456917E-2</v>
      </c>
      <c r="E73" t="s">
        <v>65</v>
      </c>
      <c r="F73" t="s">
        <v>82</v>
      </c>
      <c r="I73" s="2" t="s">
        <v>656</v>
      </c>
      <c r="J73" s="2" t="s">
        <v>97</v>
      </c>
      <c r="K73" s="2">
        <f t="shared" ref="K73:K74" si="5">D73</f>
        <v>1.527800038456917E-2</v>
      </c>
      <c r="L73" s="2" t="s">
        <v>83</v>
      </c>
      <c r="M73" s="2">
        <v>2</v>
      </c>
      <c r="N73" s="18">
        <f t="shared" ref="N73:N74" si="6">K73*M73</f>
        <v>3.055600076913834E-2</v>
      </c>
      <c r="O73" s="5" t="s">
        <v>120</v>
      </c>
      <c r="P73" s="2" t="s">
        <v>657</v>
      </c>
    </row>
    <row r="74" spans="1:16" ht="30" customHeight="1">
      <c r="A74" t="s">
        <v>149</v>
      </c>
      <c r="B74" t="s">
        <v>150</v>
      </c>
      <c r="C74" t="s">
        <v>97</v>
      </c>
      <c r="D74">
        <v>5.9648999013006687E-4</v>
      </c>
      <c r="E74" t="s">
        <v>65</v>
      </c>
      <c r="F74" t="s">
        <v>82</v>
      </c>
      <c r="I74" s="2" t="s">
        <v>150</v>
      </c>
      <c r="J74" s="2" t="s">
        <v>97</v>
      </c>
      <c r="K74" s="2">
        <f t="shared" si="5"/>
        <v>5.9648999013006687E-4</v>
      </c>
      <c r="L74" s="2" t="s">
        <v>83</v>
      </c>
      <c r="M74" s="2">
        <v>30</v>
      </c>
      <c r="N74" s="18">
        <f t="shared" si="6"/>
        <v>1.7894699703902006E-2</v>
      </c>
      <c r="O74" s="5" t="s">
        <v>151</v>
      </c>
      <c r="P74" s="2" t="s">
        <v>152</v>
      </c>
    </row>
    <row r="75" spans="1:16" ht="30" customHeight="1"/>
    <row r="76" spans="1:16" ht="30" customHeight="1">
      <c r="A76" t="s">
        <v>158</v>
      </c>
    </row>
    <row r="77" spans="1:16" ht="30" customHeight="1">
      <c r="A77" s="17" t="s">
        <v>159</v>
      </c>
      <c r="B77" s="17" t="s">
        <v>160</v>
      </c>
      <c r="C77" s="17" t="s">
        <v>59</v>
      </c>
      <c r="D77" s="17" t="s">
        <v>60</v>
      </c>
    </row>
    <row r="78" spans="1:16" ht="30" customHeight="1"/>
    <row r="79" spans="1:16" ht="30" customHeight="1"/>
    <row r="80" spans="1:16" ht="30" customHeight="1"/>
    <row r="81" customFormat="1" ht="30" customHeight="1"/>
    <row r="82" customFormat="1" ht="30" customHeight="1"/>
    <row r="83" customFormat="1" ht="30" customHeight="1"/>
    <row r="84" customFormat="1" ht="30" customHeight="1"/>
    <row r="85" customFormat="1" ht="30" customHeight="1"/>
    <row r="86" customFormat="1" ht="30" customHeight="1"/>
    <row r="87" customFormat="1" ht="30" customHeight="1"/>
    <row r="88" customFormat="1" ht="30" customHeight="1"/>
    <row r="89" customFormat="1" ht="30" customHeight="1"/>
    <row r="90" customFormat="1" ht="30" customHeight="1"/>
    <row r="91" customFormat="1" ht="30" customHeight="1"/>
    <row r="92" customFormat="1" ht="30" customHeight="1"/>
    <row r="93" customFormat="1" ht="30" customHeight="1"/>
    <row r="94" customFormat="1" ht="30" customHeight="1"/>
    <row r="95" customFormat="1" ht="30" customHeight="1"/>
    <row r="96" customFormat="1" ht="30" customHeight="1"/>
    <row r="97" customFormat="1" ht="30" customHeight="1"/>
    <row r="98" customFormat="1" ht="30" customHeight="1"/>
    <row r="99" customFormat="1" ht="30" customHeight="1"/>
    <row r="100" customFormat="1" ht="30" customHeight="1"/>
    <row r="101" customFormat="1" ht="30" customHeight="1"/>
    <row r="102" customFormat="1" ht="30" customHeight="1"/>
    <row r="103" customFormat="1" ht="30" customHeight="1"/>
    <row r="104" customFormat="1" ht="30" customHeight="1"/>
    <row r="105" customFormat="1" ht="30" customHeight="1"/>
    <row r="106" customFormat="1" ht="30" customHeight="1"/>
    <row r="107" customFormat="1" ht="30" customHeight="1"/>
    <row r="108" customFormat="1" ht="30" customHeight="1"/>
  </sheetData>
  <autoFilter ref="A1:P77" xr:uid="{546215E8-141B-473D-87C5-5931569E5DC2}"/>
  <hyperlinks>
    <hyperlink ref="O11" r:id="rId1" display="https://www.euroslag.com/" xr:uid="{984E007B-7A81-47C1-973F-5ED861496137}"/>
    <hyperlink ref="O12" r:id="rId2" xr:uid="{867040CB-9E0C-4742-93D2-590FF98BBE38}"/>
    <hyperlink ref="O13" r:id="rId3" xr:uid="{F8A02483-C47A-43FB-A7BB-0C9DCBFFA1DF}"/>
    <hyperlink ref="O14" r:id="rId4" xr:uid="{526D28D6-03D2-437A-BCD3-AA4CA5A6957C}"/>
    <hyperlink ref="O15" r:id="rId5" xr:uid="{097D724D-DE12-42A3-B355-DF4D1DA56D0B}"/>
    <hyperlink ref="O16" r:id="rId6" xr:uid="{4CE66E08-59F9-46AC-9A2D-235C0FA066B2}"/>
    <hyperlink ref="O18" r:id="rId7" xr:uid="{D8EB8427-B3B2-4E35-9DF7-59F08FB0CDBC}"/>
    <hyperlink ref="O19" r:id="rId8" xr:uid="{8F037E44-25B3-4F27-A2C8-CB216A205078}"/>
    <hyperlink ref="O20" r:id="rId9" xr:uid="{D40541B3-CFBA-4232-99D3-A8DBBDEBC1D8}"/>
    <hyperlink ref="O21" r:id="rId10" xr:uid="{9DBE5374-98F4-4518-A1AC-0A3D3B14D0A7}"/>
    <hyperlink ref="O57" r:id="rId11" xr:uid="{07D7E887-C948-4585-81F2-60DA76D79391}"/>
    <hyperlink ref="O58" r:id="rId12" xr:uid="{D28D54A5-C81C-4F3F-B879-F2510091497B}"/>
    <hyperlink ref="O59" r:id="rId13" xr:uid="{08BA7978-4896-4338-BE6B-0533787BE679}"/>
    <hyperlink ref="O60" r:id="rId14" xr:uid="{8B85F833-FFC9-4774-B65E-889D71A35398}"/>
    <hyperlink ref="O61" r:id="rId15" xr:uid="{853B07FB-B620-4C89-84E3-8E8BE8F0A50F}"/>
    <hyperlink ref="O72" r:id="rId16" xr:uid="{91CBECED-A384-4793-9C19-35C2D789D491}"/>
    <hyperlink ref="O73" r:id="rId17" xr:uid="{92E77DFE-5CC6-4054-A550-6083016167B5}"/>
    <hyperlink ref="O74" r:id="rId18" xr:uid="{64072CBB-7870-4D9D-8C41-E59073933492}"/>
    <hyperlink ref="O24" r:id="rId19" xr:uid="{793FBB62-DF0C-440F-945B-69209257FDEE}"/>
    <hyperlink ref="O25" r:id="rId20" display="https://www.worldsteel.org/" xr:uid="{98DAE393-1858-4DAB-800D-F87708FBE22D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517F2-F655-4B6F-98F6-A481E94A3E9B}">
  <dimension ref="A3:I20"/>
  <sheetViews>
    <sheetView zoomScale="70" zoomScaleNormal="70" workbookViewId="0">
      <selection activeCell="E13" sqref="E13"/>
    </sheetView>
  </sheetViews>
  <sheetFormatPr defaultColWidth="10.7265625" defaultRowHeight="14.5"/>
  <cols>
    <col min="1" max="1" width="19.7265625" customWidth="1"/>
    <col min="2" max="2" width="13.1796875" bestFit="1" customWidth="1"/>
    <col min="3" max="4" width="18.81640625" customWidth="1"/>
    <col min="5" max="5" width="23.453125" customWidth="1"/>
    <col min="6" max="6" width="24.81640625" customWidth="1"/>
    <col min="7" max="7" width="31" customWidth="1"/>
    <col min="8" max="8" width="39.81640625" customWidth="1"/>
    <col min="9" max="9" width="70" customWidth="1"/>
  </cols>
  <sheetData>
    <row r="3" spans="1:7">
      <c r="A3" s="1" t="s">
        <v>467</v>
      </c>
      <c r="B3" s="4" t="s">
        <v>74</v>
      </c>
      <c r="C3" s="1" t="s">
        <v>75</v>
      </c>
      <c r="D3" s="1"/>
      <c r="E3" s="4" t="s">
        <v>76</v>
      </c>
      <c r="F3" s="1" t="s">
        <v>77</v>
      </c>
      <c r="G3" s="6" t="s">
        <v>469</v>
      </c>
    </row>
    <row r="4" spans="1:7" ht="28.5" customHeight="1">
      <c r="A4" s="2" t="s">
        <v>684</v>
      </c>
      <c r="B4" s="3">
        <v>1</v>
      </c>
      <c r="C4" s="2" t="s">
        <v>471</v>
      </c>
      <c r="D4" s="2"/>
      <c r="E4" s="3">
        <v>42</v>
      </c>
      <c r="F4" s="5" t="s">
        <v>584</v>
      </c>
      <c r="G4" s="8" t="s">
        <v>685</v>
      </c>
    </row>
    <row r="5" spans="1:7" ht="57" customHeight="1">
      <c r="A5" s="2" t="s">
        <v>686</v>
      </c>
      <c r="B5" s="3">
        <v>1</v>
      </c>
      <c r="C5" s="2" t="s">
        <v>471</v>
      </c>
      <c r="D5" s="2"/>
      <c r="E5" s="3">
        <v>115</v>
      </c>
      <c r="F5" s="5" t="s">
        <v>584</v>
      </c>
      <c r="G5" s="7" t="s">
        <v>687</v>
      </c>
    </row>
    <row r="6" spans="1:7" ht="42.75" customHeight="1">
      <c r="A6" s="2" t="s">
        <v>688</v>
      </c>
      <c r="B6" s="3">
        <v>1</v>
      </c>
      <c r="C6" s="2" t="s">
        <v>471</v>
      </c>
      <c r="D6" s="2"/>
      <c r="E6" s="3">
        <v>20</v>
      </c>
      <c r="F6" s="5" t="s">
        <v>477</v>
      </c>
      <c r="G6" s="7" t="s">
        <v>689</v>
      </c>
    </row>
    <row r="7" spans="1:7" ht="42.75" customHeight="1">
      <c r="A7" s="2" t="s">
        <v>690</v>
      </c>
      <c r="B7" s="3">
        <v>1</v>
      </c>
      <c r="C7" s="2" t="s">
        <v>471</v>
      </c>
      <c r="D7" s="2"/>
      <c r="E7" s="3">
        <v>0</v>
      </c>
      <c r="F7" s="5" t="s">
        <v>477</v>
      </c>
      <c r="G7" s="7" t="s">
        <v>691</v>
      </c>
    </row>
    <row r="8" spans="1:7">
      <c r="A8" s="2" t="s">
        <v>593</v>
      </c>
      <c r="B8" s="3">
        <v>1</v>
      </c>
      <c r="C8" s="2" t="s">
        <v>471</v>
      </c>
      <c r="D8" s="2"/>
      <c r="E8">
        <f>'DRI-NG+Biochar'!N5*1000</f>
        <v>830.91825707836347</v>
      </c>
      <c r="F8" t="s">
        <v>482</v>
      </c>
    </row>
    <row r="9" spans="1:7">
      <c r="A9" s="2" t="s">
        <v>483</v>
      </c>
      <c r="B9">
        <f>('DRI-NG+Biochar'!D15+'DRI-NG+Biochar'!D59*'DRI-NG+Biochar'!D9)*1000</f>
        <v>619.29050703571704</v>
      </c>
      <c r="C9" s="2" t="s">
        <v>484</v>
      </c>
      <c r="D9" s="2">
        <v>0.16</v>
      </c>
      <c r="E9" s="2">
        <f>B9*D9</f>
        <v>99.086481125714727</v>
      </c>
      <c r="F9" t="s">
        <v>482</v>
      </c>
    </row>
    <row r="10" spans="1:7">
      <c r="A10" s="2" t="s">
        <v>485</v>
      </c>
      <c r="B10">
        <v>0</v>
      </c>
      <c r="C10" s="2" t="s">
        <v>522</v>
      </c>
      <c r="D10">
        <v>4000</v>
      </c>
      <c r="E10" s="2">
        <f>B10*D10</f>
        <v>0</v>
      </c>
      <c r="F10" t="s">
        <v>482</v>
      </c>
    </row>
    <row r="11" spans="1:7">
      <c r="A11" s="2" t="s">
        <v>487</v>
      </c>
      <c r="B11" s="3">
        <v>0</v>
      </c>
      <c r="C11" s="2" t="s">
        <v>522</v>
      </c>
      <c r="D11">
        <v>100</v>
      </c>
      <c r="E11" s="2">
        <f>B11*D11</f>
        <v>0</v>
      </c>
      <c r="F11" t="s">
        <v>482</v>
      </c>
    </row>
    <row r="12" spans="1:7" ht="35.15" customHeight="1">
      <c r="A12" s="2" t="s">
        <v>488</v>
      </c>
      <c r="B12" s="3">
        <f>'DRI-NG+Biochar'!D17</f>
        <v>1.9884768142464097E-2</v>
      </c>
      <c r="C12" s="2" t="s">
        <v>522</v>
      </c>
      <c r="D12" s="2">
        <v>300</v>
      </c>
      <c r="E12" s="2">
        <f>B12*D12</f>
        <v>5.9654304427392288</v>
      </c>
      <c r="F12" t="s">
        <v>482</v>
      </c>
    </row>
    <row r="13" spans="1:7" ht="50.15" customHeight="1">
      <c r="A13" t="s">
        <v>489</v>
      </c>
      <c r="B13" s="3">
        <v>1</v>
      </c>
      <c r="C13" s="2" t="s">
        <v>471</v>
      </c>
      <c r="D13" s="2"/>
      <c r="E13">
        <f>SUM(E4:E12)</f>
        <v>1112.9701686468175</v>
      </c>
    </row>
    <row r="14" spans="1:7" ht="50.15" customHeight="1"/>
    <row r="17" spans="1:9">
      <c r="A17" s="38" t="s">
        <v>490</v>
      </c>
      <c r="B17" s="37"/>
      <c r="C17" s="37"/>
      <c r="D17" s="37"/>
      <c r="E17" s="37"/>
      <c r="F17" s="37"/>
      <c r="G17" s="37"/>
      <c r="H17" s="37"/>
      <c r="I17" s="37"/>
    </row>
    <row r="18" spans="1:9">
      <c r="A18" s="36" t="s">
        <v>692</v>
      </c>
      <c r="B18" s="37"/>
      <c r="C18" s="37"/>
      <c r="D18" s="37"/>
      <c r="E18" s="37"/>
      <c r="F18" s="37"/>
      <c r="G18" s="37"/>
      <c r="H18" s="37"/>
      <c r="I18" s="37"/>
    </row>
    <row r="19" spans="1:9">
      <c r="A19" s="36" t="s">
        <v>693</v>
      </c>
      <c r="B19" s="37"/>
      <c r="C19" s="37"/>
      <c r="D19" s="37"/>
      <c r="E19" s="37"/>
      <c r="F19" s="37"/>
      <c r="G19" s="37"/>
      <c r="H19" s="37"/>
      <c r="I19" s="37"/>
    </row>
    <row r="20" spans="1:9">
      <c r="A20" s="36" t="s">
        <v>694</v>
      </c>
      <c r="B20" s="37"/>
      <c r="C20" s="37"/>
      <c r="D20" s="37"/>
      <c r="E20" s="37"/>
      <c r="F20" s="37"/>
      <c r="G20" s="37"/>
      <c r="H20" s="37"/>
      <c r="I20" s="37"/>
    </row>
  </sheetData>
  <mergeCells count="4">
    <mergeCell ref="A17:I17"/>
    <mergeCell ref="A18:I18"/>
    <mergeCell ref="A19:I19"/>
    <mergeCell ref="A20:I20"/>
  </mergeCells>
  <hyperlinks>
    <hyperlink ref="F4" r:id="rId1" xr:uid="{53B92C0B-218B-48DD-ABD9-62779A006B1B}"/>
    <hyperlink ref="F5" r:id="rId2" xr:uid="{955EF68B-3524-4C88-BA8E-A145426F6282}"/>
    <hyperlink ref="F6" r:id="rId3" display="https://susproc.jrc.ec.europa.eu/product-bureau/sites/default/files/2026-03/TASK 4 LCC Steel_0.pdf" xr:uid="{8F6C79B5-6A98-48F5-88A3-EB0EBEBB0F2C}"/>
    <hyperlink ref="F7" r:id="rId4" display="https://susproc.jrc.ec.europa.eu/product-bureau/sites/default/files/2026-03/TASK 4 LCC Steel_0.pdf" xr:uid="{B6C530EC-384A-47DB-A261-30A5310EEDC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2D03A-F1DD-45FA-BD9D-CEAD20B14277}">
  <dimension ref="A1:E230"/>
  <sheetViews>
    <sheetView zoomScale="70" zoomScaleNormal="70" workbookViewId="0">
      <selection activeCell="A7" sqref="A7"/>
    </sheetView>
  </sheetViews>
  <sheetFormatPr defaultRowHeight="14.5"/>
  <cols>
    <col min="1" max="1" width="53" customWidth="1"/>
    <col min="2" max="2" width="33.26953125" customWidth="1"/>
    <col min="3" max="3" width="24.1796875" bestFit="1" customWidth="1"/>
    <col min="4" max="4" width="16.453125" bestFit="1" customWidth="1"/>
    <col min="5" max="5" width="12" bestFit="1" customWidth="1"/>
  </cols>
  <sheetData>
    <row r="1" spans="1:5">
      <c r="A1" s="32" t="s">
        <v>54</v>
      </c>
      <c r="B1" s="32"/>
      <c r="C1" s="32"/>
      <c r="D1" s="32"/>
      <c r="E1" s="32"/>
    </row>
    <row r="3" spans="1:5">
      <c r="A3" t="s">
        <v>695</v>
      </c>
    </row>
    <row r="5" spans="1:5">
      <c r="A5" s="9" t="s">
        <v>56</v>
      </c>
    </row>
    <row r="6" spans="1:5">
      <c r="A6" s="15" t="s">
        <v>57</v>
      </c>
      <c r="B6" s="15" t="s">
        <v>58</v>
      </c>
      <c r="C6" s="15" t="s">
        <v>59</v>
      </c>
      <c r="D6" s="15" t="s">
        <v>60</v>
      </c>
      <c r="E6" s="15" t="s">
        <v>61</v>
      </c>
    </row>
    <row r="7" spans="1:5">
      <c r="A7" t="s">
        <v>511</v>
      </c>
      <c r="B7" t="s">
        <v>512</v>
      </c>
      <c r="C7" s="16">
        <v>1000</v>
      </c>
      <c r="D7" t="s">
        <v>65</v>
      </c>
      <c r="E7" t="s">
        <v>66</v>
      </c>
    </row>
    <row r="10" spans="1:5">
      <c r="A10" s="9" t="s">
        <v>67</v>
      </c>
    </row>
    <row r="11" spans="1:5">
      <c r="A11" s="15" t="s">
        <v>68</v>
      </c>
      <c r="B11" s="15" t="s">
        <v>69</v>
      </c>
      <c r="C11" s="15" t="s">
        <v>70</v>
      </c>
      <c r="D11" s="15" t="s">
        <v>59</v>
      </c>
      <c r="E11" s="15" t="s">
        <v>60</v>
      </c>
    </row>
    <row r="12" spans="1:5">
      <c r="A12" t="s">
        <v>696</v>
      </c>
      <c r="C12" t="s">
        <v>513</v>
      </c>
      <c r="D12" s="16">
        <v>1000</v>
      </c>
      <c r="E12" t="s">
        <v>65</v>
      </c>
    </row>
    <row r="13" spans="1:5">
      <c r="A13" t="s">
        <v>697</v>
      </c>
      <c r="C13" t="s">
        <v>88</v>
      </c>
      <c r="D13" s="16">
        <v>5</v>
      </c>
      <c r="E13" t="s">
        <v>65</v>
      </c>
    </row>
    <row r="16" spans="1:5">
      <c r="A16" s="9" t="s">
        <v>158</v>
      </c>
    </row>
    <row r="17" spans="1:5">
      <c r="A17" s="15" t="s">
        <v>159</v>
      </c>
      <c r="B17" s="15" t="s">
        <v>160</v>
      </c>
      <c r="C17" s="15" t="s">
        <v>59</v>
      </c>
      <c r="D17" s="15" t="s">
        <v>60</v>
      </c>
    </row>
    <row r="18" spans="1:5">
      <c r="A18" s="9"/>
    </row>
    <row r="19" spans="1:5">
      <c r="A19" s="9"/>
    </row>
    <row r="20" spans="1:5">
      <c r="A20" s="9"/>
    </row>
    <row r="21" spans="1:5">
      <c r="A21" s="9"/>
    </row>
    <row r="24" spans="1:5">
      <c r="A24" s="32" t="s">
        <v>54</v>
      </c>
      <c r="B24" s="32"/>
      <c r="C24" s="32"/>
      <c r="D24" s="32"/>
      <c r="E24" s="32"/>
    </row>
    <row r="26" spans="1:5">
      <c r="A26" t="s">
        <v>698</v>
      </c>
    </row>
    <row r="28" spans="1:5">
      <c r="A28" s="9" t="s">
        <v>56</v>
      </c>
    </row>
    <row r="29" spans="1:5">
      <c r="A29" s="15" t="s">
        <v>57</v>
      </c>
      <c r="B29" s="15" t="s">
        <v>58</v>
      </c>
      <c r="C29" s="15" t="s">
        <v>59</v>
      </c>
      <c r="D29" s="15" t="s">
        <v>60</v>
      </c>
      <c r="E29" s="15" t="s">
        <v>61</v>
      </c>
    </row>
    <row r="30" spans="1:5">
      <c r="A30" t="s">
        <v>696</v>
      </c>
      <c r="C30" s="16">
        <v>1000</v>
      </c>
      <c r="D30" t="s">
        <v>65</v>
      </c>
      <c r="E30" t="s">
        <v>66</v>
      </c>
    </row>
    <row r="33" spans="1:5">
      <c r="A33" s="9" t="s">
        <v>67</v>
      </c>
    </row>
    <row r="34" spans="1:5">
      <c r="A34" s="15" t="s">
        <v>68</v>
      </c>
      <c r="B34" s="15" t="s">
        <v>69</v>
      </c>
      <c r="C34" s="15" t="s">
        <v>70</v>
      </c>
      <c r="D34" s="15" t="s">
        <v>59</v>
      </c>
      <c r="E34" s="15" t="s">
        <v>60</v>
      </c>
    </row>
    <row r="35" spans="1:5">
      <c r="A35" t="s">
        <v>699</v>
      </c>
      <c r="B35" t="s">
        <v>436</v>
      </c>
      <c r="C35" t="s">
        <v>229</v>
      </c>
      <c r="D35" s="16">
        <v>-27300</v>
      </c>
      <c r="E35" t="s">
        <v>163</v>
      </c>
    </row>
    <row r="36" spans="1:5">
      <c r="A36" t="s">
        <v>700</v>
      </c>
      <c r="C36" t="s">
        <v>513</v>
      </c>
      <c r="D36" s="16">
        <v>3676.471</v>
      </c>
      <c r="E36" t="s">
        <v>83</v>
      </c>
    </row>
    <row r="37" spans="1:5">
      <c r="A37" t="s">
        <v>701</v>
      </c>
      <c r="B37" t="s">
        <v>702</v>
      </c>
      <c r="C37" t="s">
        <v>281</v>
      </c>
      <c r="D37" s="16">
        <v>474.464</v>
      </c>
      <c r="E37" t="s">
        <v>140</v>
      </c>
    </row>
    <row r="38" spans="1:5">
      <c r="A38" t="s">
        <v>703</v>
      </c>
      <c r="B38" t="s">
        <v>704</v>
      </c>
      <c r="C38" t="s">
        <v>229</v>
      </c>
      <c r="D38" s="16">
        <v>-158.07248999999999</v>
      </c>
      <c r="E38" t="s">
        <v>65</v>
      </c>
    </row>
    <row r="39" spans="1:5">
      <c r="A39" t="s">
        <v>705</v>
      </c>
      <c r="B39" t="s">
        <v>706</v>
      </c>
      <c r="C39" t="s">
        <v>229</v>
      </c>
      <c r="D39" s="16">
        <v>7.7428999999999997</v>
      </c>
      <c r="E39" t="s">
        <v>65</v>
      </c>
    </row>
    <row r="40" spans="1:5">
      <c r="A40" t="s">
        <v>707</v>
      </c>
      <c r="C40" t="s">
        <v>513</v>
      </c>
      <c r="D40" s="16">
        <v>8.2372000000000003E-5</v>
      </c>
      <c r="E40" t="s">
        <v>60</v>
      </c>
    </row>
    <row r="43" spans="1:5">
      <c r="A43" s="9" t="s">
        <v>158</v>
      </c>
    </row>
    <row r="44" spans="1:5">
      <c r="A44" s="15" t="s">
        <v>159</v>
      </c>
      <c r="B44" s="15" t="s">
        <v>160</v>
      </c>
      <c r="C44" s="15" t="s">
        <v>59</v>
      </c>
      <c r="D44" s="15" t="s">
        <v>60</v>
      </c>
    </row>
    <row r="45" spans="1:5">
      <c r="A45" t="s">
        <v>516</v>
      </c>
      <c r="B45" t="s">
        <v>162</v>
      </c>
      <c r="C45" s="16">
        <v>4400</v>
      </c>
      <c r="D45" t="s">
        <v>65</v>
      </c>
    </row>
    <row r="46" spans="1:5">
      <c r="A46" t="s">
        <v>708</v>
      </c>
      <c r="B46" t="s">
        <v>162</v>
      </c>
      <c r="C46" s="16">
        <v>8.4</v>
      </c>
      <c r="D46" t="s">
        <v>65</v>
      </c>
    </row>
    <row r="47" spans="1:5">
      <c r="A47" t="s">
        <v>220</v>
      </c>
      <c r="B47" t="s">
        <v>162</v>
      </c>
      <c r="C47" s="16">
        <v>1.75</v>
      </c>
      <c r="D47" t="s">
        <v>65</v>
      </c>
    </row>
    <row r="48" spans="1:5">
      <c r="A48" t="s">
        <v>165</v>
      </c>
      <c r="B48" t="s">
        <v>352</v>
      </c>
      <c r="C48" s="16">
        <v>0.78819519999999998</v>
      </c>
      <c r="D48" t="s">
        <v>112</v>
      </c>
    </row>
    <row r="49" spans="1:4">
      <c r="A49" t="s">
        <v>171</v>
      </c>
      <c r="B49" t="s">
        <v>162</v>
      </c>
      <c r="C49" s="16">
        <v>0.5</v>
      </c>
      <c r="D49" t="s">
        <v>65</v>
      </c>
    </row>
    <row r="50" spans="1:4">
      <c r="A50" t="s">
        <v>165</v>
      </c>
      <c r="B50" t="s">
        <v>162</v>
      </c>
      <c r="C50" s="16">
        <v>0.49906879999999998</v>
      </c>
      <c r="D50" t="s">
        <v>112</v>
      </c>
    </row>
    <row r="51" spans="1:4">
      <c r="A51" t="s">
        <v>166</v>
      </c>
      <c r="B51" t="s">
        <v>167</v>
      </c>
      <c r="C51" s="16">
        <v>0.26359139999999998</v>
      </c>
      <c r="D51" t="s">
        <v>112</v>
      </c>
    </row>
    <row r="52" spans="1:4">
      <c r="A52" t="s">
        <v>264</v>
      </c>
      <c r="B52" t="s">
        <v>162</v>
      </c>
      <c r="C52" s="16">
        <v>0.25</v>
      </c>
      <c r="D52" t="s">
        <v>65</v>
      </c>
    </row>
    <row r="53" spans="1:4">
      <c r="A53" t="s">
        <v>168</v>
      </c>
      <c r="B53" t="s">
        <v>162</v>
      </c>
      <c r="C53" s="16">
        <v>3.1099999999999999E-2</v>
      </c>
      <c r="D53" t="s">
        <v>65</v>
      </c>
    </row>
    <row r="54" spans="1:4">
      <c r="A54" t="s">
        <v>175</v>
      </c>
      <c r="B54" t="s">
        <v>709</v>
      </c>
      <c r="C54" s="16">
        <v>9.5999999999999992E-3</v>
      </c>
      <c r="D54" t="s">
        <v>65</v>
      </c>
    </row>
    <row r="55" spans="1:4">
      <c r="A55" t="s">
        <v>164</v>
      </c>
      <c r="B55" t="s">
        <v>162</v>
      </c>
      <c r="C55" s="16">
        <v>8.0400000000000003E-3</v>
      </c>
      <c r="D55" t="s">
        <v>65</v>
      </c>
    </row>
    <row r="56" spans="1:4">
      <c r="A56" t="s">
        <v>395</v>
      </c>
      <c r="B56" t="s">
        <v>216</v>
      </c>
      <c r="C56" s="16">
        <v>3.5000000000000001E-3</v>
      </c>
      <c r="D56" t="s">
        <v>65</v>
      </c>
    </row>
    <row r="57" spans="1:4">
      <c r="A57" t="s">
        <v>710</v>
      </c>
      <c r="B57" t="s">
        <v>711</v>
      </c>
      <c r="C57" s="16">
        <v>2E-3</v>
      </c>
      <c r="D57" t="s">
        <v>65</v>
      </c>
    </row>
    <row r="58" spans="1:4">
      <c r="A58" t="s">
        <v>712</v>
      </c>
      <c r="B58" t="s">
        <v>711</v>
      </c>
      <c r="C58" s="16">
        <v>1.8E-3</v>
      </c>
      <c r="D58" t="s">
        <v>65</v>
      </c>
    </row>
    <row r="59" spans="1:4">
      <c r="A59" t="s">
        <v>713</v>
      </c>
      <c r="B59" t="s">
        <v>711</v>
      </c>
      <c r="C59" s="16">
        <v>1.08E-3</v>
      </c>
      <c r="D59" t="s">
        <v>65</v>
      </c>
    </row>
    <row r="60" spans="1:4">
      <c r="A60" t="s">
        <v>714</v>
      </c>
      <c r="B60" t="s">
        <v>711</v>
      </c>
      <c r="C60" s="16">
        <v>5.6999999999999998E-4</v>
      </c>
      <c r="D60" t="s">
        <v>65</v>
      </c>
    </row>
    <row r="61" spans="1:4">
      <c r="A61" t="s">
        <v>715</v>
      </c>
      <c r="B61" t="s">
        <v>711</v>
      </c>
      <c r="C61" s="16">
        <v>5.4000000000000001E-4</v>
      </c>
      <c r="D61" t="s">
        <v>65</v>
      </c>
    </row>
    <row r="62" spans="1:4">
      <c r="A62" t="s">
        <v>716</v>
      </c>
      <c r="B62" t="s">
        <v>711</v>
      </c>
      <c r="C62" s="16">
        <v>1.3999999999999999E-4</v>
      </c>
      <c r="D62" t="s">
        <v>65</v>
      </c>
    </row>
    <row r="63" spans="1:4">
      <c r="A63" t="s">
        <v>176</v>
      </c>
      <c r="B63" t="s">
        <v>162</v>
      </c>
      <c r="C63" s="16">
        <v>4.5000000000000003E-5</v>
      </c>
      <c r="D63" t="s">
        <v>65</v>
      </c>
    </row>
    <row r="64" spans="1:4">
      <c r="A64" t="s">
        <v>717</v>
      </c>
      <c r="B64" t="s">
        <v>711</v>
      </c>
      <c r="C64" s="16">
        <v>3.0000000000000001E-5</v>
      </c>
      <c r="D64" t="s">
        <v>65</v>
      </c>
    </row>
    <row r="71" spans="1:5">
      <c r="A71" s="32" t="s">
        <v>54</v>
      </c>
      <c r="B71" s="32"/>
      <c r="C71" s="32"/>
      <c r="D71" s="32"/>
      <c r="E71" s="32"/>
    </row>
    <row r="73" spans="1:5">
      <c r="A73" t="s">
        <v>718</v>
      </c>
    </row>
    <row r="75" spans="1:5">
      <c r="A75" s="9" t="s">
        <v>56</v>
      </c>
    </row>
    <row r="76" spans="1:5">
      <c r="A76" s="15" t="s">
        <v>57</v>
      </c>
      <c r="B76" s="15" t="s">
        <v>58</v>
      </c>
      <c r="C76" s="15" t="s">
        <v>59</v>
      </c>
      <c r="D76" s="15" t="s">
        <v>60</v>
      </c>
      <c r="E76" s="15" t="s">
        <v>61</v>
      </c>
    </row>
    <row r="77" spans="1:5">
      <c r="A77" t="s">
        <v>700</v>
      </c>
      <c r="C77" s="16">
        <v>1</v>
      </c>
      <c r="D77" t="s">
        <v>83</v>
      </c>
      <c r="E77" t="s">
        <v>66</v>
      </c>
    </row>
    <row r="80" spans="1:5">
      <c r="A80" s="9" t="s">
        <v>67</v>
      </c>
    </row>
    <row r="81" spans="1:5">
      <c r="A81" s="15" t="s">
        <v>68</v>
      </c>
      <c r="B81" s="15" t="s">
        <v>69</v>
      </c>
      <c r="C81" s="15" t="s">
        <v>70</v>
      </c>
      <c r="D81" s="15" t="s">
        <v>59</v>
      </c>
      <c r="E81" s="15" t="s">
        <v>60</v>
      </c>
    </row>
    <row r="82" spans="1:5">
      <c r="A82" t="s">
        <v>719</v>
      </c>
      <c r="C82" t="s">
        <v>513</v>
      </c>
      <c r="D82" s="16">
        <v>1.0204</v>
      </c>
      <c r="E82" t="s">
        <v>65</v>
      </c>
    </row>
    <row r="83" spans="1:5">
      <c r="A83" t="s">
        <v>720</v>
      </c>
      <c r="B83" t="s">
        <v>721</v>
      </c>
      <c r="C83" t="s">
        <v>88</v>
      </c>
      <c r="D83" s="16">
        <v>5.1020000000000003E-2</v>
      </c>
      <c r="E83" t="s">
        <v>272</v>
      </c>
    </row>
    <row r="86" spans="1:5">
      <c r="A86" s="9" t="s">
        <v>158</v>
      </c>
    </row>
    <row r="87" spans="1:5">
      <c r="A87" s="15" t="s">
        <v>159</v>
      </c>
      <c r="B87" s="15" t="s">
        <v>160</v>
      </c>
      <c r="C87" s="15" t="s">
        <v>59</v>
      </c>
      <c r="D87" s="15" t="s">
        <v>60</v>
      </c>
    </row>
    <row r="94" spans="1:5">
      <c r="A94" s="32" t="s">
        <v>54</v>
      </c>
      <c r="B94" s="32"/>
      <c r="C94" s="32"/>
      <c r="D94" s="32"/>
      <c r="E94" s="32"/>
    </row>
    <row r="96" spans="1:5">
      <c r="A96" t="s">
        <v>722</v>
      </c>
    </row>
    <row r="98" spans="1:5">
      <c r="A98" s="9" t="s">
        <v>56</v>
      </c>
    </row>
    <row r="99" spans="1:5">
      <c r="A99" s="15" t="s">
        <v>57</v>
      </c>
      <c r="B99" s="15" t="s">
        <v>58</v>
      </c>
      <c r="C99" s="15" t="s">
        <v>59</v>
      </c>
      <c r="D99" s="15" t="s">
        <v>60</v>
      </c>
      <c r="E99" s="15" t="s">
        <v>61</v>
      </c>
    </row>
    <row r="100" spans="1:5">
      <c r="A100" t="s">
        <v>719</v>
      </c>
      <c r="C100" s="16">
        <v>1</v>
      </c>
      <c r="D100" t="s">
        <v>65</v>
      </c>
      <c r="E100" t="s">
        <v>66</v>
      </c>
    </row>
    <row r="103" spans="1:5">
      <c r="A103" s="9" t="s">
        <v>67</v>
      </c>
    </row>
    <row r="104" spans="1:5">
      <c r="A104" s="15" t="s">
        <v>68</v>
      </c>
      <c r="B104" s="15" t="s">
        <v>69</v>
      </c>
      <c r="C104" s="15" t="s">
        <v>70</v>
      </c>
      <c r="D104" s="15" t="s">
        <v>59</v>
      </c>
      <c r="E104" s="15" t="s">
        <v>60</v>
      </c>
    </row>
    <row r="105" spans="1:5">
      <c r="A105" t="s">
        <v>723</v>
      </c>
      <c r="B105" t="s">
        <v>724</v>
      </c>
      <c r="C105" t="s">
        <v>513</v>
      </c>
      <c r="D105" s="16">
        <v>1.02</v>
      </c>
      <c r="E105" t="s">
        <v>65</v>
      </c>
    </row>
    <row r="106" spans="1:5">
      <c r="A106" t="s">
        <v>138</v>
      </c>
      <c r="B106" t="s">
        <v>139</v>
      </c>
      <c r="C106" t="s">
        <v>88</v>
      </c>
      <c r="D106" s="16">
        <v>0.02</v>
      </c>
      <c r="E106" t="s">
        <v>140</v>
      </c>
    </row>
    <row r="107" spans="1:5">
      <c r="A107" t="s">
        <v>454</v>
      </c>
      <c r="B107" t="s">
        <v>455</v>
      </c>
      <c r="C107" t="s">
        <v>88</v>
      </c>
      <c r="D107" s="16">
        <v>2.0000000000000002E-5</v>
      </c>
      <c r="E107" t="s">
        <v>65</v>
      </c>
    </row>
    <row r="108" spans="1:5">
      <c r="A108" t="s">
        <v>725</v>
      </c>
      <c r="B108" t="s">
        <v>726</v>
      </c>
      <c r="C108" t="s">
        <v>97</v>
      </c>
      <c r="D108" s="16">
        <v>1E-8</v>
      </c>
      <c r="E108" t="s">
        <v>60</v>
      </c>
    </row>
    <row r="111" spans="1:5">
      <c r="A111" s="9" t="s">
        <v>158</v>
      </c>
    </row>
    <row r="112" spans="1:5">
      <c r="A112" s="15" t="s">
        <v>159</v>
      </c>
      <c r="B112" s="15" t="s">
        <v>160</v>
      </c>
      <c r="C112" s="15" t="s">
        <v>59</v>
      </c>
      <c r="D112" s="15" t="s">
        <v>60</v>
      </c>
    </row>
    <row r="121" spans="1:5">
      <c r="A121" s="32" t="s">
        <v>54</v>
      </c>
      <c r="B121" s="32"/>
      <c r="C121" s="32"/>
      <c r="D121" s="32"/>
      <c r="E121" s="32"/>
    </row>
    <row r="123" spans="1:5">
      <c r="A123" t="s">
        <v>727</v>
      </c>
    </row>
    <row r="125" spans="1:5">
      <c r="A125" s="9" t="s">
        <v>56</v>
      </c>
    </row>
    <row r="126" spans="1:5">
      <c r="A126" s="15" t="s">
        <v>57</v>
      </c>
      <c r="B126" s="15" t="s">
        <v>58</v>
      </c>
      <c r="C126" s="15" t="s">
        <v>59</v>
      </c>
      <c r="D126" s="15" t="s">
        <v>60</v>
      </c>
      <c r="E126" s="15" t="s">
        <v>61</v>
      </c>
    </row>
    <row r="127" spans="1:5">
      <c r="A127" t="s">
        <v>723</v>
      </c>
      <c r="B127" t="s">
        <v>724</v>
      </c>
      <c r="C127" s="16">
        <v>1</v>
      </c>
      <c r="D127" t="s">
        <v>65</v>
      </c>
      <c r="E127" t="s">
        <v>66</v>
      </c>
    </row>
    <row r="130" spans="1:5">
      <c r="A130" s="9" t="s">
        <v>67</v>
      </c>
    </row>
    <row r="131" spans="1:5">
      <c r="A131" s="15" t="s">
        <v>68</v>
      </c>
      <c r="B131" s="15" t="s">
        <v>69</v>
      </c>
      <c r="C131" s="15" t="s">
        <v>70</v>
      </c>
      <c r="D131" s="15" t="s">
        <v>59</v>
      </c>
      <c r="E131" s="15" t="s">
        <v>60</v>
      </c>
    </row>
    <row r="132" spans="1:5">
      <c r="A132" t="s">
        <v>728</v>
      </c>
      <c r="B132" t="s">
        <v>729</v>
      </c>
      <c r="C132" t="s">
        <v>88</v>
      </c>
      <c r="D132" s="16">
        <v>6.5637500000000015E-2</v>
      </c>
      <c r="E132" t="s">
        <v>65</v>
      </c>
    </row>
    <row r="133" spans="1:5">
      <c r="A133" t="s">
        <v>730</v>
      </c>
      <c r="B133" t="s">
        <v>731</v>
      </c>
      <c r="C133" t="s">
        <v>97</v>
      </c>
      <c r="D133" s="16">
        <v>2.0376499999999999E-2</v>
      </c>
      <c r="E133" t="s">
        <v>65</v>
      </c>
    </row>
    <row r="134" spans="1:5">
      <c r="A134" t="s">
        <v>732</v>
      </c>
      <c r="B134" t="s">
        <v>733</v>
      </c>
      <c r="C134" t="s">
        <v>128</v>
      </c>
      <c r="D134" s="16">
        <v>8.5212026143790844E-3</v>
      </c>
      <c r="E134" t="s">
        <v>65</v>
      </c>
    </row>
    <row r="135" spans="1:5">
      <c r="A135" t="s">
        <v>734</v>
      </c>
      <c r="B135" t="s">
        <v>735</v>
      </c>
      <c r="C135" t="s">
        <v>102</v>
      </c>
      <c r="D135" s="16">
        <v>8.3654999999999997E-3</v>
      </c>
      <c r="E135" t="s">
        <v>65</v>
      </c>
    </row>
    <row r="136" spans="1:5">
      <c r="A136" t="s">
        <v>736</v>
      </c>
      <c r="B136" t="s">
        <v>737</v>
      </c>
      <c r="C136" t="s">
        <v>88</v>
      </c>
      <c r="D136" s="16">
        <v>3.0322499999999998E-3</v>
      </c>
      <c r="E136" t="s">
        <v>65</v>
      </c>
    </row>
    <row r="137" spans="1:5">
      <c r="A137" t="s">
        <v>738</v>
      </c>
      <c r="B137" t="s">
        <v>739</v>
      </c>
      <c r="C137" t="s">
        <v>97</v>
      </c>
      <c r="D137" s="16">
        <v>7.138E-4</v>
      </c>
      <c r="E137" t="s">
        <v>65</v>
      </c>
    </row>
    <row r="138" spans="1:5">
      <c r="A138" t="s">
        <v>454</v>
      </c>
      <c r="B138" t="s">
        <v>455</v>
      </c>
      <c r="C138" t="s">
        <v>88</v>
      </c>
      <c r="D138" s="16">
        <v>2.6227450980392157E-4</v>
      </c>
      <c r="E138" t="s">
        <v>65</v>
      </c>
    </row>
    <row r="139" spans="1:5">
      <c r="A139" t="s">
        <v>740</v>
      </c>
      <c r="B139" t="s">
        <v>741</v>
      </c>
      <c r="C139" t="s">
        <v>97</v>
      </c>
      <c r="D139" s="16">
        <v>2.3176470588235289E-4</v>
      </c>
      <c r="E139" t="s">
        <v>65</v>
      </c>
    </row>
    <row r="140" spans="1:5">
      <c r="A140" t="s">
        <v>742</v>
      </c>
      <c r="B140" t="s">
        <v>743</v>
      </c>
      <c r="C140" t="s">
        <v>97</v>
      </c>
      <c r="D140" s="16">
        <v>2.1368333333333329E-4</v>
      </c>
      <c r="E140" t="s">
        <v>60</v>
      </c>
    </row>
    <row r="141" spans="1:5">
      <c r="A141" t="s">
        <v>732</v>
      </c>
      <c r="B141" t="s">
        <v>733</v>
      </c>
      <c r="C141" t="s">
        <v>128</v>
      </c>
      <c r="D141" s="16">
        <v>1.6076E-4</v>
      </c>
      <c r="E141" t="s">
        <v>65</v>
      </c>
    </row>
    <row r="144" spans="1:5">
      <c r="A144" s="9" t="s">
        <v>158</v>
      </c>
    </row>
    <row r="145" spans="1:5">
      <c r="A145" s="15" t="s">
        <v>159</v>
      </c>
      <c r="B145" s="15" t="s">
        <v>160</v>
      </c>
      <c r="C145" s="15" t="s">
        <v>59</v>
      </c>
      <c r="D145" s="15" t="s">
        <v>60</v>
      </c>
    </row>
    <row r="146" spans="1:5">
      <c r="A146" t="s">
        <v>164</v>
      </c>
      <c r="B146" t="s">
        <v>744</v>
      </c>
      <c r="C146" s="16">
        <v>7.5249999999999996E-3</v>
      </c>
      <c r="D146" t="s">
        <v>65</v>
      </c>
    </row>
    <row r="147" spans="1:5">
      <c r="A147" t="s">
        <v>466</v>
      </c>
      <c r="B147" t="s">
        <v>350</v>
      </c>
      <c r="C147" s="16">
        <v>6.4250000000000003E-6</v>
      </c>
      <c r="D147" t="s">
        <v>65</v>
      </c>
    </row>
    <row r="148" spans="1:5">
      <c r="A148" t="s">
        <v>262</v>
      </c>
      <c r="B148" t="s">
        <v>350</v>
      </c>
      <c r="C148" s="16">
        <v>3.1E-7</v>
      </c>
      <c r="D148" t="s">
        <v>65</v>
      </c>
    </row>
    <row r="149" spans="1:5">
      <c r="A149" t="s">
        <v>466</v>
      </c>
      <c r="B149" t="s">
        <v>350</v>
      </c>
      <c r="C149" s="16">
        <v>2.8999999999999998E-7</v>
      </c>
      <c r="D149" t="s">
        <v>65</v>
      </c>
    </row>
    <row r="158" spans="1:5">
      <c r="A158" s="32" t="s">
        <v>54</v>
      </c>
      <c r="B158" s="32"/>
      <c r="C158" s="32"/>
      <c r="D158" s="32"/>
      <c r="E158" s="32"/>
    </row>
    <row r="160" spans="1:5">
      <c r="A160" t="s">
        <v>745</v>
      </c>
    </row>
    <row r="162" spans="1:5">
      <c r="A162" s="9" t="s">
        <v>56</v>
      </c>
    </row>
    <row r="163" spans="1:5">
      <c r="A163" s="15" t="s">
        <v>57</v>
      </c>
      <c r="B163" s="15" t="s">
        <v>58</v>
      </c>
      <c r="C163" s="15" t="s">
        <v>59</v>
      </c>
      <c r="D163" s="15" t="s">
        <v>60</v>
      </c>
      <c r="E163" s="15" t="s">
        <v>61</v>
      </c>
    </row>
    <row r="164" spans="1:5">
      <c r="A164" t="s">
        <v>697</v>
      </c>
      <c r="C164" s="16">
        <v>1</v>
      </c>
      <c r="D164" t="s">
        <v>65</v>
      </c>
      <c r="E164" t="s">
        <v>66</v>
      </c>
    </row>
    <row r="167" spans="1:5">
      <c r="A167" s="9" t="s">
        <v>67</v>
      </c>
    </row>
    <row r="168" spans="1:5">
      <c r="A168" s="15" t="s">
        <v>68</v>
      </c>
      <c r="B168" s="15" t="s">
        <v>69</v>
      </c>
      <c r="C168" s="15" t="s">
        <v>70</v>
      </c>
      <c r="D168" s="15" t="s">
        <v>59</v>
      </c>
      <c r="E168" s="15" t="s">
        <v>60</v>
      </c>
    </row>
    <row r="169" spans="1:5">
      <c r="A169" t="s">
        <v>746</v>
      </c>
      <c r="B169" t="s">
        <v>746</v>
      </c>
      <c r="C169" t="s">
        <v>88</v>
      </c>
      <c r="D169" s="16">
        <v>1.02</v>
      </c>
      <c r="E169" t="s">
        <v>65</v>
      </c>
    </row>
    <row r="170" spans="1:5">
      <c r="A170" t="s">
        <v>747</v>
      </c>
      <c r="B170" t="s">
        <v>748</v>
      </c>
      <c r="C170" t="s">
        <v>97</v>
      </c>
      <c r="D170" s="16">
        <v>1.02</v>
      </c>
      <c r="E170" t="s">
        <v>65</v>
      </c>
    </row>
    <row r="171" spans="1:5">
      <c r="A171" t="s">
        <v>749</v>
      </c>
      <c r="B171" t="s">
        <v>750</v>
      </c>
      <c r="C171" t="s">
        <v>88</v>
      </c>
      <c r="D171" s="16">
        <v>1</v>
      </c>
      <c r="E171" t="s">
        <v>272</v>
      </c>
    </row>
    <row r="172" spans="1:5">
      <c r="A172" t="s">
        <v>282</v>
      </c>
      <c r="B172" t="s">
        <v>278</v>
      </c>
      <c r="C172" t="s">
        <v>97</v>
      </c>
      <c r="D172" s="16">
        <v>0.20399999999999999</v>
      </c>
      <c r="E172" t="s">
        <v>272</v>
      </c>
    </row>
    <row r="175" spans="1:5">
      <c r="A175" s="9" t="s">
        <v>158</v>
      </c>
    </row>
    <row r="176" spans="1:5">
      <c r="A176" s="15" t="s">
        <v>159</v>
      </c>
      <c r="B176" s="15" t="s">
        <v>160</v>
      </c>
      <c r="C176" s="15" t="s">
        <v>59</v>
      </c>
      <c r="D176" s="15" t="s">
        <v>60</v>
      </c>
    </row>
    <row r="184" spans="1:5">
      <c r="A184" s="32" t="s">
        <v>54</v>
      </c>
      <c r="B184" s="32"/>
      <c r="C184" s="32"/>
      <c r="D184" s="32"/>
      <c r="E184" s="32"/>
    </row>
    <row r="186" spans="1:5">
      <c r="A186" t="s">
        <v>751</v>
      </c>
    </row>
    <row r="188" spans="1:5">
      <c r="A188" s="9" t="s">
        <v>56</v>
      </c>
    </row>
    <row r="189" spans="1:5">
      <c r="A189" s="15" t="s">
        <v>57</v>
      </c>
      <c r="B189" s="15" t="s">
        <v>58</v>
      </c>
      <c r="C189" s="15" t="s">
        <v>59</v>
      </c>
      <c r="D189" s="15" t="s">
        <v>60</v>
      </c>
      <c r="E189" s="15" t="s">
        <v>61</v>
      </c>
    </row>
    <row r="190" spans="1:5">
      <c r="A190" t="s">
        <v>707</v>
      </c>
      <c r="C190" s="16">
        <v>1</v>
      </c>
      <c r="D190" t="s">
        <v>60</v>
      </c>
      <c r="E190" t="s">
        <v>66</v>
      </c>
    </row>
    <row r="193" spans="1:5">
      <c r="A193" s="9" t="s">
        <v>67</v>
      </c>
    </row>
    <row r="194" spans="1:5">
      <c r="A194" s="15" t="s">
        <v>68</v>
      </c>
      <c r="B194" s="15" t="s">
        <v>69</v>
      </c>
      <c r="C194" s="15" t="s">
        <v>70</v>
      </c>
      <c r="D194" s="15" t="s">
        <v>59</v>
      </c>
      <c r="E194" s="15" t="s">
        <v>60</v>
      </c>
    </row>
    <row r="195" spans="1:5">
      <c r="A195" t="s">
        <v>752</v>
      </c>
      <c r="B195" t="s">
        <v>753</v>
      </c>
      <c r="C195" t="s">
        <v>229</v>
      </c>
      <c r="D195" s="16">
        <v>-99875</v>
      </c>
      <c r="E195" t="s">
        <v>65</v>
      </c>
    </row>
    <row r="196" spans="1:5">
      <c r="A196" t="s">
        <v>439</v>
      </c>
      <c r="B196" t="s">
        <v>440</v>
      </c>
      <c r="C196" t="s">
        <v>229</v>
      </c>
      <c r="D196" s="16">
        <v>-37080.199999999997</v>
      </c>
      <c r="E196" t="s">
        <v>65</v>
      </c>
    </row>
    <row r="197" spans="1:5">
      <c r="A197" t="s">
        <v>754</v>
      </c>
      <c r="B197" t="s">
        <v>755</v>
      </c>
      <c r="C197" t="s">
        <v>97</v>
      </c>
      <c r="D197" s="16">
        <v>37023</v>
      </c>
      <c r="E197" t="s">
        <v>65</v>
      </c>
    </row>
    <row r="198" spans="1:5">
      <c r="A198" t="s">
        <v>756</v>
      </c>
      <c r="B198" t="s">
        <v>757</v>
      </c>
      <c r="C198" t="s">
        <v>88</v>
      </c>
      <c r="D198" s="16">
        <v>21000</v>
      </c>
      <c r="E198" t="s">
        <v>272</v>
      </c>
    </row>
    <row r="199" spans="1:5">
      <c r="A199" t="s">
        <v>758</v>
      </c>
      <c r="B199" t="s">
        <v>154</v>
      </c>
      <c r="C199" t="s">
        <v>102</v>
      </c>
      <c r="D199" s="16">
        <v>-20955</v>
      </c>
      <c r="E199" t="s">
        <v>65</v>
      </c>
    </row>
    <row r="200" spans="1:5">
      <c r="A200" t="s">
        <v>759</v>
      </c>
      <c r="B200" t="s">
        <v>760</v>
      </c>
      <c r="C200" t="s">
        <v>97</v>
      </c>
      <c r="D200" s="16">
        <v>18000</v>
      </c>
      <c r="E200" t="s">
        <v>65</v>
      </c>
    </row>
    <row r="201" spans="1:5">
      <c r="A201" t="s">
        <v>761</v>
      </c>
      <c r="B201" t="s">
        <v>762</v>
      </c>
      <c r="C201" t="s">
        <v>229</v>
      </c>
      <c r="D201" s="16">
        <v>6742.5</v>
      </c>
      <c r="E201" t="s">
        <v>163</v>
      </c>
    </row>
    <row r="202" spans="1:5">
      <c r="A202" t="s">
        <v>701</v>
      </c>
      <c r="B202" t="s">
        <v>702</v>
      </c>
      <c r="C202" t="s">
        <v>281</v>
      </c>
      <c r="D202" s="16">
        <v>4138.5</v>
      </c>
      <c r="E202" t="s">
        <v>140</v>
      </c>
    </row>
    <row r="203" spans="1:5">
      <c r="A203" t="s">
        <v>763</v>
      </c>
      <c r="B203" t="s">
        <v>764</v>
      </c>
      <c r="C203" t="s">
        <v>97</v>
      </c>
      <c r="D203" s="16">
        <v>3000</v>
      </c>
      <c r="E203" t="s">
        <v>65</v>
      </c>
    </row>
    <row r="204" spans="1:5">
      <c r="A204" t="s">
        <v>765</v>
      </c>
      <c r="B204" t="s">
        <v>766</v>
      </c>
      <c r="C204" t="s">
        <v>97</v>
      </c>
      <c r="D204" s="16">
        <v>1105</v>
      </c>
      <c r="E204" t="s">
        <v>65</v>
      </c>
    </row>
    <row r="205" spans="1:5">
      <c r="A205" t="s">
        <v>767</v>
      </c>
      <c r="B205" t="s">
        <v>768</v>
      </c>
      <c r="C205" t="s">
        <v>229</v>
      </c>
      <c r="D205" s="16">
        <v>818.5</v>
      </c>
      <c r="E205" t="s">
        <v>65</v>
      </c>
    </row>
    <row r="206" spans="1:5">
      <c r="A206" t="s">
        <v>769</v>
      </c>
      <c r="B206" t="s">
        <v>770</v>
      </c>
      <c r="C206" t="s">
        <v>229</v>
      </c>
      <c r="D206" s="16">
        <v>-818.5</v>
      </c>
      <c r="E206" t="s">
        <v>65</v>
      </c>
    </row>
    <row r="207" spans="1:5">
      <c r="A207" t="s">
        <v>771</v>
      </c>
      <c r="B207" t="s">
        <v>772</v>
      </c>
      <c r="C207" t="s">
        <v>97</v>
      </c>
      <c r="D207" s="16">
        <v>803.75</v>
      </c>
      <c r="E207" t="s">
        <v>65</v>
      </c>
    </row>
    <row r="208" spans="1:5">
      <c r="A208" t="s">
        <v>773</v>
      </c>
      <c r="B208" t="s">
        <v>774</v>
      </c>
      <c r="C208" t="s">
        <v>97</v>
      </c>
      <c r="D208" s="16">
        <v>-803.75</v>
      </c>
      <c r="E208" t="s">
        <v>65</v>
      </c>
    </row>
    <row r="209" spans="1:5">
      <c r="A209" t="s">
        <v>775</v>
      </c>
      <c r="B209" t="s">
        <v>776</v>
      </c>
      <c r="C209" t="s">
        <v>97</v>
      </c>
      <c r="D209" s="16">
        <v>372</v>
      </c>
      <c r="E209" t="s">
        <v>65</v>
      </c>
    </row>
    <row r="210" spans="1:5">
      <c r="A210" t="s">
        <v>777</v>
      </c>
      <c r="B210" t="s">
        <v>778</v>
      </c>
      <c r="C210" t="s">
        <v>97</v>
      </c>
      <c r="D210" s="16">
        <v>206.5</v>
      </c>
      <c r="E210" t="s">
        <v>65</v>
      </c>
    </row>
    <row r="211" spans="1:5">
      <c r="A211" t="s">
        <v>779</v>
      </c>
      <c r="B211" t="s">
        <v>780</v>
      </c>
      <c r="C211" t="s">
        <v>229</v>
      </c>
      <c r="D211" s="16">
        <v>-206.5</v>
      </c>
      <c r="E211" t="s">
        <v>65</v>
      </c>
    </row>
    <row r="212" spans="1:5">
      <c r="A212" t="s">
        <v>781</v>
      </c>
      <c r="B212" t="s">
        <v>782</v>
      </c>
      <c r="C212" t="s">
        <v>97</v>
      </c>
      <c r="D212" s="16">
        <v>73.25</v>
      </c>
      <c r="E212" t="s">
        <v>65</v>
      </c>
    </row>
    <row r="213" spans="1:5">
      <c r="A213" t="s">
        <v>783</v>
      </c>
      <c r="B213" t="s">
        <v>784</v>
      </c>
      <c r="C213" t="s">
        <v>88</v>
      </c>
      <c r="D213" s="16">
        <v>-73.25</v>
      </c>
      <c r="E213" t="s">
        <v>65</v>
      </c>
    </row>
    <row r="214" spans="1:5">
      <c r="A214" t="s">
        <v>785</v>
      </c>
      <c r="B214" t="s">
        <v>786</v>
      </c>
      <c r="C214" t="s">
        <v>97</v>
      </c>
      <c r="D214" s="16">
        <v>57.25</v>
      </c>
      <c r="E214" t="s">
        <v>65</v>
      </c>
    </row>
    <row r="215" spans="1:5">
      <c r="A215" t="s">
        <v>787</v>
      </c>
      <c r="B215" t="s">
        <v>788</v>
      </c>
      <c r="C215" t="s">
        <v>229</v>
      </c>
      <c r="D215" s="16">
        <v>42.5</v>
      </c>
      <c r="E215" t="s">
        <v>112</v>
      </c>
    </row>
    <row r="216" spans="1:5">
      <c r="A216" t="s">
        <v>789</v>
      </c>
      <c r="B216" t="s">
        <v>790</v>
      </c>
      <c r="C216" t="s">
        <v>97</v>
      </c>
      <c r="D216" s="16">
        <v>32.5</v>
      </c>
      <c r="E216" t="s">
        <v>65</v>
      </c>
    </row>
    <row r="217" spans="1:5">
      <c r="A217" t="s">
        <v>791</v>
      </c>
      <c r="B217" t="s">
        <v>792</v>
      </c>
      <c r="C217" t="s">
        <v>97</v>
      </c>
      <c r="D217" s="16">
        <v>-32.5</v>
      </c>
      <c r="E217" t="s">
        <v>65</v>
      </c>
    </row>
    <row r="218" spans="1:5">
      <c r="A218" t="s">
        <v>793</v>
      </c>
      <c r="B218" t="s">
        <v>794</v>
      </c>
      <c r="C218" t="s">
        <v>88</v>
      </c>
      <c r="D218" s="16">
        <v>-18</v>
      </c>
      <c r="E218" t="s">
        <v>65</v>
      </c>
    </row>
    <row r="219" spans="1:5">
      <c r="A219" t="s">
        <v>454</v>
      </c>
      <c r="B219" t="s">
        <v>455</v>
      </c>
      <c r="C219" t="s">
        <v>88</v>
      </c>
      <c r="D219" s="16">
        <v>13.25</v>
      </c>
      <c r="E219" t="s">
        <v>65</v>
      </c>
    </row>
    <row r="220" spans="1:5">
      <c r="A220" t="s">
        <v>458</v>
      </c>
      <c r="B220" t="s">
        <v>459</v>
      </c>
      <c r="C220" t="s">
        <v>128</v>
      </c>
      <c r="D220" s="16">
        <v>-13.25</v>
      </c>
      <c r="E220" t="s">
        <v>65</v>
      </c>
    </row>
    <row r="221" spans="1:5">
      <c r="A221" t="s">
        <v>795</v>
      </c>
      <c r="B221" t="s">
        <v>796</v>
      </c>
      <c r="C221" t="s">
        <v>97</v>
      </c>
      <c r="D221" s="16">
        <v>12</v>
      </c>
      <c r="E221" t="s">
        <v>65</v>
      </c>
    </row>
    <row r="222" spans="1:5">
      <c r="A222" t="s">
        <v>797</v>
      </c>
      <c r="B222" t="s">
        <v>798</v>
      </c>
      <c r="C222" t="s">
        <v>97</v>
      </c>
      <c r="D222" s="16">
        <v>-12</v>
      </c>
      <c r="E222" t="s">
        <v>65</v>
      </c>
    </row>
    <row r="223" spans="1:5">
      <c r="A223" t="s">
        <v>799</v>
      </c>
      <c r="B223" t="s">
        <v>800</v>
      </c>
      <c r="C223" t="s">
        <v>88</v>
      </c>
      <c r="D223" s="16">
        <v>8.25</v>
      </c>
      <c r="E223" t="s">
        <v>65</v>
      </c>
    </row>
    <row r="226" spans="1:4">
      <c r="A226" s="9" t="s">
        <v>158</v>
      </c>
    </row>
    <row r="227" spans="1:4">
      <c r="A227" s="15" t="s">
        <v>159</v>
      </c>
      <c r="B227" s="15" t="s">
        <v>160</v>
      </c>
      <c r="C227" s="15" t="s">
        <v>59</v>
      </c>
      <c r="D227" s="15" t="s">
        <v>60</v>
      </c>
    </row>
    <row r="228" spans="1:4">
      <c r="A228" t="s">
        <v>801</v>
      </c>
      <c r="B228" t="s">
        <v>802</v>
      </c>
      <c r="C228" s="16">
        <v>3900</v>
      </c>
      <c r="D228" t="s">
        <v>803</v>
      </c>
    </row>
    <row r="229" spans="1:4">
      <c r="A229" t="s">
        <v>804</v>
      </c>
      <c r="B229" t="s">
        <v>802</v>
      </c>
      <c r="C229" s="16">
        <v>195</v>
      </c>
      <c r="D229" t="s">
        <v>805</v>
      </c>
    </row>
    <row r="230" spans="1:4">
      <c r="A230" t="s">
        <v>806</v>
      </c>
      <c r="B230" t="s">
        <v>802</v>
      </c>
      <c r="C230" s="16">
        <v>195</v>
      </c>
      <c r="D230" t="s">
        <v>805</v>
      </c>
    </row>
  </sheetData>
  <mergeCells count="7">
    <mergeCell ref="A184:E184"/>
    <mergeCell ref="A71:E71"/>
    <mergeCell ref="A1:E1"/>
    <mergeCell ref="A24:E24"/>
    <mergeCell ref="A94:E94"/>
    <mergeCell ref="A158:E158"/>
    <mergeCell ref="A121:E12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B626D-C51D-47D4-811D-52BD82A37836}">
  <dimension ref="A1:E235"/>
  <sheetViews>
    <sheetView zoomScale="70" zoomScaleNormal="70" workbookViewId="0">
      <selection activeCell="L60" sqref="L60"/>
    </sheetView>
  </sheetViews>
  <sheetFormatPr defaultRowHeight="14.5"/>
  <cols>
    <col min="1" max="1" width="50.81640625" customWidth="1"/>
    <col min="2" max="2" width="40.81640625" customWidth="1"/>
    <col min="3" max="3" width="24.1796875" bestFit="1" customWidth="1"/>
    <col min="4" max="4" width="16.453125" bestFit="1" customWidth="1"/>
    <col min="5" max="5" width="12" bestFit="1" customWidth="1"/>
  </cols>
  <sheetData>
    <row r="1" spans="1:5">
      <c r="A1" s="32" t="s">
        <v>54</v>
      </c>
      <c r="B1" s="32"/>
      <c r="C1" s="32"/>
      <c r="D1" s="32"/>
      <c r="E1" s="32"/>
    </row>
    <row r="3" spans="1:5">
      <c r="A3" t="s">
        <v>807</v>
      </c>
    </row>
    <row r="5" spans="1:5">
      <c r="A5" s="9" t="s">
        <v>56</v>
      </c>
    </row>
    <row r="6" spans="1:5">
      <c r="A6" s="15" t="s">
        <v>57</v>
      </c>
      <c r="B6" s="15" t="s">
        <v>58</v>
      </c>
      <c r="C6" s="15" t="s">
        <v>59</v>
      </c>
      <c r="D6" s="15" t="s">
        <v>60</v>
      </c>
      <c r="E6" s="15" t="s">
        <v>61</v>
      </c>
    </row>
    <row r="7" spans="1:5">
      <c r="A7" t="s">
        <v>808</v>
      </c>
      <c r="C7" s="16">
        <v>1000</v>
      </c>
      <c r="D7" t="s">
        <v>65</v>
      </c>
      <c r="E7" t="s">
        <v>66</v>
      </c>
    </row>
    <row r="10" spans="1:5">
      <c r="A10" s="9" t="s">
        <v>67</v>
      </c>
    </row>
    <row r="11" spans="1:5">
      <c r="A11" s="15" t="s">
        <v>68</v>
      </c>
      <c r="B11" s="15" t="s">
        <v>69</v>
      </c>
      <c r="C11" s="15" t="s">
        <v>70</v>
      </c>
      <c r="D11" s="15" t="s">
        <v>59</v>
      </c>
      <c r="E11" s="15" t="s">
        <v>60</v>
      </c>
    </row>
    <row r="12" spans="1:5">
      <c r="A12" t="s">
        <v>809</v>
      </c>
      <c r="C12" t="s">
        <v>513</v>
      </c>
      <c r="D12" s="16">
        <v>1000</v>
      </c>
      <c r="E12" t="s">
        <v>65</v>
      </c>
    </row>
    <row r="13" spans="1:5">
      <c r="A13" t="s">
        <v>697</v>
      </c>
      <c r="C13" t="s">
        <v>88</v>
      </c>
      <c r="D13" s="16">
        <v>5</v>
      </c>
      <c r="E13" t="s">
        <v>65</v>
      </c>
    </row>
    <row r="16" spans="1:5">
      <c r="A16" s="9" t="s">
        <v>158</v>
      </c>
    </row>
    <row r="17" spans="1:5">
      <c r="A17" s="15" t="s">
        <v>159</v>
      </c>
      <c r="B17" s="15" t="s">
        <v>160</v>
      </c>
      <c r="C17" s="15" t="s">
        <v>59</v>
      </c>
      <c r="D17" s="15" t="s">
        <v>60</v>
      </c>
    </row>
    <row r="25" spans="1:5">
      <c r="A25" s="32" t="s">
        <v>54</v>
      </c>
      <c r="B25" s="32"/>
      <c r="C25" s="32"/>
      <c r="D25" s="32"/>
      <c r="E25" s="32"/>
    </row>
    <row r="27" spans="1:5">
      <c r="A27" t="s">
        <v>810</v>
      </c>
    </row>
    <row r="29" spans="1:5">
      <c r="A29" s="9" t="s">
        <v>56</v>
      </c>
    </row>
    <row r="30" spans="1:5">
      <c r="A30" s="15" t="s">
        <v>57</v>
      </c>
      <c r="B30" s="15" t="s">
        <v>58</v>
      </c>
      <c r="C30" s="15" t="s">
        <v>59</v>
      </c>
      <c r="D30" s="15" t="s">
        <v>60</v>
      </c>
      <c r="E30" s="15" t="s">
        <v>61</v>
      </c>
    </row>
    <row r="31" spans="1:5">
      <c r="A31" t="s">
        <v>809</v>
      </c>
      <c r="C31" s="16">
        <v>1000</v>
      </c>
      <c r="D31" t="s">
        <v>65</v>
      </c>
      <c r="E31" t="s">
        <v>66</v>
      </c>
    </row>
    <row r="34" spans="1:5">
      <c r="A34" s="9" t="s">
        <v>67</v>
      </c>
    </row>
    <row r="35" spans="1:5">
      <c r="A35" s="15" t="s">
        <v>68</v>
      </c>
      <c r="B35" s="15" t="s">
        <v>69</v>
      </c>
      <c r="C35" s="15" t="s">
        <v>70</v>
      </c>
      <c r="D35" s="15" t="s">
        <v>59</v>
      </c>
      <c r="E35" s="15" t="s">
        <v>60</v>
      </c>
    </row>
    <row r="36" spans="1:5">
      <c r="A36" t="s">
        <v>699</v>
      </c>
      <c r="B36" t="s">
        <v>436</v>
      </c>
      <c r="C36" t="s">
        <v>229</v>
      </c>
      <c r="D36" s="16">
        <v>-27300</v>
      </c>
      <c r="E36" t="s">
        <v>163</v>
      </c>
    </row>
    <row r="37" spans="1:5">
      <c r="A37" t="s">
        <v>811</v>
      </c>
      <c r="C37" t="s">
        <v>513</v>
      </c>
      <c r="D37" s="16">
        <v>3897.116</v>
      </c>
      <c r="E37" t="s">
        <v>83</v>
      </c>
    </row>
    <row r="38" spans="1:5">
      <c r="A38" t="s">
        <v>701</v>
      </c>
      <c r="B38" t="s">
        <v>702</v>
      </c>
      <c r="C38" t="s">
        <v>281</v>
      </c>
      <c r="D38" s="16">
        <v>474.464</v>
      </c>
      <c r="E38" t="s">
        <v>140</v>
      </c>
    </row>
    <row r="39" spans="1:5">
      <c r="A39" t="s">
        <v>703</v>
      </c>
      <c r="B39" t="s">
        <v>704</v>
      </c>
      <c r="C39" t="s">
        <v>229</v>
      </c>
      <c r="D39" s="16">
        <v>-158.07248999999999</v>
      </c>
      <c r="E39" t="s">
        <v>65</v>
      </c>
    </row>
    <row r="40" spans="1:5">
      <c r="A40" t="s">
        <v>705</v>
      </c>
      <c r="B40" t="s">
        <v>706</v>
      </c>
      <c r="C40" t="s">
        <v>229</v>
      </c>
      <c r="D40" s="16">
        <v>7.7428999999999997</v>
      </c>
      <c r="E40" t="s">
        <v>65</v>
      </c>
    </row>
    <row r="41" spans="1:5">
      <c r="A41" t="s">
        <v>707</v>
      </c>
      <c r="C41" t="s">
        <v>513</v>
      </c>
      <c r="D41" s="16">
        <v>8.2372000000000003E-5</v>
      </c>
      <c r="E41" t="s">
        <v>60</v>
      </c>
    </row>
    <row r="44" spans="1:5">
      <c r="A44" s="9" t="s">
        <v>158</v>
      </c>
    </row>
    <row r="45" spans="1:5">
      <c r="A45" s="15" t="s">
        <v>159</v>
      </c>
      <c r="B45" s="15" t="s">
        <v>160</v>
      </c>
      <c r="C45" s="15" t="s">
        <v>59</v>
      </c>
      <c r="D45" s="15" t="s">
        <v>60</v>
      </c>
    </row>
    <row r="46" spans="1:5">
      <c r="A46" t="s">
        <v>516</v>
      </c>
      <c r="B46" t="s">
        <v>162</v>
      </c>
      <c r="C46" s="16">
        <v>4400</v>
      </c>
      <c r="D46" t="s">
        <v>65</v>
      </c>
    </row>
    <row r="47" spans="1:5">
      <c r="A47" t="s">
        <v>708</v>
      </c>
      <c r="B47" t="s">
        <v>162</v>
      </c>
      <c r="C47" s="16">
        <v>8.4</v>
      </c>
      <c r="D47" t="s">
        <v>65</v>
      </c>
    </row>
    <row r="48" spans="1:5">
      <c r="A48" t="s">
        <v>220</v>
      </c>
      <c r="B48" t="s">
        <v>162</v>
      </c>
      <c r="C48" s="16">
        <v>1.75</v>
      </c>
      <c r="D48" t="s">
        <v>65</v>
      </c>
    </row>
    <row r="49" spans="1:4">
      <c r="A49" t="s">
        <v>165</v>
      </c>
      <c r="B49" t="s">
        <v>352</v>
      </c>
      <c r="C49" s="16">
        <v>0.78819519999999998</v>
      </c>
      <c r="D49" t="s">
        <v>112</v>
      </c>
    </row>
    <row r="50" spans="1:4">
      <c r="A50" t="s">
        <v>171</v>
      </c>
      <c r="B50" t="s">
        <v>162</v>
      </c>
      <c r="C50" s="16">
        <v>0.5</v>
      </c>
      <c r="D50" t="s">
        <v>65</v>
      </c>
    </row>
    <row r="51" spans="1:4">
      <c r="A51" t="s">
        <v>165</v>
      </c>
      <c r="B51" t="s">
        <v>162</v>
      </c>
      <c r="C51" s="16">
        <v>0.49906879999999998</v>
      </c>
      <c r="D51" t="s">
        <v>112</v>
      </c>
    </row>
    <row r="52" spans="1:4">
      <c r="A52" t="s">
        <v>166</v>
      </c>
      <c r="B52" t="s">
        <v>167</v>
      </c>
      <c r="C52" s="16">
        <v>0.26359139999999998</v>
      </c>
      <c r="D52" t="s">
        <v>112</v>
      </c>
    </row>
    <row r="53" spans="1:4">
      <c r="A53" t="s">
        <v>264</v>
      </c>
      <c r="B53" t="s">
        <v>162</v>
      </c>
      <c r="C53" s="16">
        <v>0.25</v>
      </c>
      <c r="D53" t="s">
        <v>65</v>
      </c>
    </row>
    <row r="54" spans="1:4">
      <c r="A54" t="s">
        <v>168</v>
      </c>
      <c r="B54" t="s">
        <v>162</v>
      </c>
      <c r="C54" s="16">
        <v>3.1099999999999999E-2</v>
      </c>
      <c r="D54" t="s">
        <v>65</v>
      </c>
    </row>
    <row r="55" spans="1:4">
      <c r="A55" t="s">
        <v>175</v>
      </c>
      <c r="B55" t="s">
        <v>709</v>
      </c>
      <c r="C55" s="16">
        <v>9.5999999999999992E-3</v>
      </c>
      <c r="D55" t="s">
        <v>65</v>
      </c>
    </row>
    <row r="56" spans="1:4">
      <c r="A56" t="s">
        <v>164</v>
      </c>
      <c r="B56" t="s">
        <v>162</v>
      </c>
      <c r="C56" s="16">
        <v>8.0400000000000003E-3</v>
      </c>
      <c r="D56" t="s">
        <v>65</v>
      </c>
    </row>
    <row r="57" spans="1:4">
      <c r="A57" t="s">
        <v>395</v>
      </c>
      <c r="B57" t="s">
        <v>216</v>
      </c>
      <c r="C57" s="16">
        <v>3.5000000000000001E-3</v>
      </c>
      <c r="D57" t="s">
        <v>65</v>
      </c>
    </row>
    <row r="58" spans="1:4">
      <c r="A58" t="s">
        <v>710</v>
      </c>
      <c r="B58" t="s">
        <v>711</v>
      </c>
      <c r="C58" s="16">
        <v>2E-3</v>
      </c>
      <c r="D58" t="s">
        <v>65</v>
      </c>
    </row>
    <row r="59" spans="1:4">
      <c r="A59" t="s">
        <v>712</v>
      </c>
      <c r="B59" t="s">
        <v>711</v>
      </c>
      <c r="C59" s="16">
        <v>1.8E-3</v>
      </c>
      <c r="D59" t="s">
        <v>65</v>
      </c>
    </row>
    <row r="60" spans="1:4">
      <c r="A60" t="s">
        <v>713</v>
      </c>
      <c r="B60" t="s">
        <v>711</v>
      </c>
      <c r="C60" s="16">
        <v>1.08E-3</v>
      </c>
      <c r="D60" t="s">
        <v>65</v>
      </c>
    </row>
    <row r="61" spans="1:4">
      <c r="A61" t="s">
        <v>714</v>
      </c>
      <c r="B61" t="s">
        <v>711</v>
      </c>
      <c r="C61" s="16">
        <v>5.6999999999999998E-4</v>
      </c>
      <c r="D61" t="s">
        <v>65</v>
      </c>
    </row>
    <row r="62" spans="1:4">
      <c r="A62" t="s">
        <v>715</v>
      </c>
      <c r="B62" t="s">
        <v>711</v>
      </c>
      <c r="C62" s="16">
        <v>5.4000000000000001E-4</v>
      </c>
      <c r="D62" t="s">
        <v>65</v>
      </c>
    </row>
    <row r="63" spans="1:4">
      <c r="A63" t="s">
        <v>716</v>
      </c>
      <c r="B63" t="s">
        <v>711</v>
      </c>
      <c r="C63" s="16">
        <v>1.3999999999999999E-4</v>
      </c>
      <c r="D63" t="s">
        <v>65</v>
      </c>
    </row>
    <row r="64" spans="1:4">
      <c r="A64" t="s">
        <v>176</v>
      </c>
      <c r="B64" t="s">
        <v>162</v>
      </c>
      <c r="C64" s="16">
        <v>4.5000000000000003E-5</v>
      </c>
      <c r="D64" t="s">
        <v>65</v>
      </c>
    </row>
    <row r="65" spans="1:5">
      <c r="A65" t="s">
        <v>717</v>
      </c>
      <c r="B65" t="s">
        <v>711</v>
      </c>
      <c r="C65" s="16">
        <v>3.0000000000000001E-5</v>
      </c>
      <c r="D65" t="s">
        <v>65</v>
      </c>
    </row>
    <row r="73" spans="1:5">
      <c r="A73" s="32" t="s">
        <v>54</v>
      </c>
      <c r="B73" s="32"/>
      <c r="C73" s="32"/>
      <c r="D73" s="32"/>
      <c r="E73" s="32"/>
    </row>
    <row r="75" spans="1:5">
      <c r="A75" t="s">
        <v>812</v>
      </c>
    </row>
    <row r="77" spans="1:5">
      <c r="A77" s="9" t="s">
        <v>56</v>
      </c>
    </row>
    <row r="78" spans="1:5">
      <c r="A78" s="15" t="s">
        <v>57</v>
      </c>
      <c r="B78" s="15" t="s">
        <v>58</v>
      </c>
      <c r="C78" s="15" t="s">
        <v>59</v>
      </c>
      <c r="D78" s="15" t="s">
        <v>60</v>
      </c>
      <c r="E78" s="15" t="s">
        <v>61</v>
      </c>
    </row>
    <row r="79" spans="1:5">
      <c r="A79" t="s">
        <v>811</v>
      </c>
      <c r="C79" s="16">
        <v>1</v>
      </c>
      <c r="D79" t="s">
        <v>83</v>
      </c>
      <c r="E79" t="s">
        <v>66</v>
      </c>
    </row>
    <row r="82" spans="1:5">
      <c r="A82" s="9" t="s">
        <v>67</v>
      </c>
    </row>
    <row r="83" spans="1:5">
      <c r="A83" s="15" t="s">
        <v>68</v>
      </c>
      <c r="B83" s="15" t="s">
        <v>69</v>
      </c>
      <c r="C83" s="15" t="s">
        <v>70</v>
      </c>
      <c r="D83" s="15" t="s">
        <v>59</v>
      </c>
      <c r="E83" s="15" t="s">
        <v>60</v>
      </c>
    </row>
    <row r="84" spans="1:5">
      <c r="A84" t="s">
        <v>813</v>
      </c>
      <c r="C84" t="s">
        <v>513</v>
      </c>
      <c r="D84" s="16">
        <v>1.0204</v>
      </c>
      <c r="E84" t="s">
        <v>65</v>
      </c>
    </row>
    <row r="85" spans="1:5">
      <c r="A85" t="s">
        <v>720</v>
      </c>
      <c r="B85" t="s">
        <v>721</v>
      </c>
      <c r="C85" t="s">
        <v>88</v>
      </c>
      <c r="D85" s="16">
        <v>5.1020000000000003E-2</v>
      </c>
      <c r="E85" t="s">
        <v>272</v>
      </c>
    </row>
    <row r="88" spans="1:5">
      <c r="A88" s="9" t="s">
        <v>158</v>
      </c>
    </row>
    <row r="89" spans="1:5">
      <c r="A89" s="15" t="s">
        <v>159</v>
      </c>
      <c r="B89" s="15" t="s">
        <v>160</v>
      </c>
      <c r="C89" s="15" t="s">
        <v>59</v>
      </c>
      <c r="D89" s="15" t="s">
        <v>60</v>
      </c>
    </row>
    <row r="98" spans="1:5">
      <c r="A98" s="32" t="s">
        <v>54</v>
      </c>
      <c r="B98" s="32"/>
      <c r="C98" s="32"/>
      <c r="D98" s="32"/>
      <c r="E98" s="32"/>
    </row>
    <row r="100" spans="1:5">
      <c r="A100" t="s">
        <v>814</v>
      </c>
    </row>
    <row r="102" spans="1:5">
      <c r="A102" s="9" t="s">
        <v>56</v>
      </c>
    </row>
    <row r="103" spans="1:5">
      <c r="A103" s="15" t="s">
        <v>57</v>
      </c>
      <c r="B103" s="15" t="s">
        <v>58</v>
      </c>
      <c r="C103" s="15" t="s">
        <v>59</v>
      </c>
      <c r="D103" s="15" t="s">
        <v>60</v>
      </c>
      <c r="E103" s="15" t="s">
        <v>61</v>
      </c>
    </row>
    <row r="104" spans="1:5">
      <c r="A104" t="s">
        <v>813</v>
      </c>
      <c r="C104" s="16">
        <v>1</v>
      </c>
      <c r="D104" t="s">
        <v>65</v>
      </c>
      <c r="E104" t="s">
        <v>66</v>
      </c>
    </row>
    <row r="107" spans="1:5">
      <c r="A107" s="9" t="s">
        <v>67</v>
      </c>
    </row>
    <row r="108" spans="1:5">
      <c r="A108" s="15" t="s">
        <v>68</v>
      </c>
      <c r="B108" s="15" t="s">
        <v>69</v>
      </c>
      <c r="C108" s="15" t="s">
        <v>70</v>
      </c>
      <c r="D108" s="15" t="s">
        <v>59</v>
      </c>
      <c r="E108" s="15" t="s">
        <v>60</v>
      </c>
    </row>
    <row r="109" spans="1:5">
      <c r="A109" t="s">
        <v>815</v>
      </c>
      <c r="B109" t="s">
        <v>816</v>
      </c>
      <c r="C109" t="s">
        <v>513</v>
      </c>
      <c r="D109" s="16">
        <v>1.02</v>
      </c>
      <c r="E109" t="s">
        <v>65</v>
      </c>
    </row>
    <row r="110" spans="1:5">
      <c r="A110" t="s">
        <v>138</v>
      </c>
      <c r="B110" t="s">
        <v>139</v>
      </c>
      <c r="C110" t="s">
        <v>88</v>
      </c>
      <c r="D110" s="16">
        <v>0.02</v>
      </c>
      <c r="E110" t="s">
        <v>140</v>
      </c>
    </row>
    <row r="111" spans="1:5">
      <c r="A111" t="s">
        <v>454</v>
      </c>
      <c r="B111" t="s">
        <v>455</v>
      </c>
      <c r="C111" t="s">
        <v>88</v>
      </c>
      <c r="D111" s="16">
        <v>2.0000000000000002E-5</v>
      </c>
      <c r="E111" t="s">
        <v>65</v>
      </c>
    </row>
    <row r="112" spans="1:5">
      <c r="A112" t="s">
        <v>725</v>
      </c>
      <c r="B112" t="s">
        <v>726</v>
      </c>
      <c r="C112" t="s">
        <v>97</v>
      </c>
      <c r="D112" s="16">
        <v>1E-8</v>
      </c>
      <c r="E112" t="s">
        <v>60</v>
      </c>
    </row>
    <row r="115" spans="1:5">
      <c r="A115" s="9" t="s">
        <v>158</v>
      </c>
    </row>
    <row r="116" spans="1:5">
      <c r="A116" s="15" t="s">
        <v>159</v>
      </c>
      <c r="B116" s="15" t="s">
        <v>160</v>
      </c>
      <c r="C116" s="15" t="s">
        <v>59</v>
      </c>
      <c r="D116" s="15" t="s">
        <v>60</v>
      </c>
    </row>
    <row r="125" spans="1:5">
      <c r="A125" s="32" t="s">
        <v>54</v>
      </c>
      <c r="B125" s="32"/>
      <c r="C125" s="32"/>
      <c r="D125" s="32"/>
      <c r="E125" s="32"/>
    </row>
    <row r="127" spans="1:5">
      <c r="A127" t="s">
        <v>817</v>
      </c>
    </row>
    <row r="129" spans="1:5">
      <c r="A129" s="9" t="s">
        <v>56</v>
      </c>
    </row>
    <row r="130" spans="1:5">
      <c r="A130" s="15" t="s">
        <v>57</v>
      </c>
      <c r="B130" s="15" t="s">
        <v>58</v>
      </c>
      <c r="C130" s="15" t="s">
        <v>59</v>
      </c>
      <c r="D130" s="15" t="s">
        <v>60</v>
      </c>
      <c r="E130" s="15" t="s">
        <v>61</v>
      </c>
    </row>
    <row r="131" spans="1:5">
      <c r="A131" t="s">
        <v>815</v>
      </c>
      <c r="B131" t="s">
        <v>816</v>
      </c>
      <c r="C131" s="16">
        <v>1</v>
      </c>
      <c r="D131" t="s">
        <v>65</v>
      </c>
      <c r="E131" t="s">
        <v>66</v>
      </c>
    </row>
    <row r="134" spans="1:5">
      <c r="A134" s="9" t="s">
        <v>67</v>
      </c>
    </row>
    <row r="135" spans="1:5">
      <c r="A135" s="15" t="s">
        <v>68</v>
      </c>
      <c r="B135" s="15" t="s">
        <v>69</v>
      </c>
      <c r="C135" s="15" t="s">
        <v>70</v>
      </c>
      <c r="D135" s="15" t="s">
        <v>59</v>
      </c>
      <c r="E135" s="15" t="s">
        <v>60</v>
      </c>
    </row>
    <row r="136" spans="1:5">
      <c r="A136" t="s">
        <v>728</v>
      </c>
      <c r="B136" t="s">
        <v>729</v>
      </c>
      <c r="C136" t="s">
        <v>88</v>
      </c>
      <c r="D136" s="16">
        <v>6.6666666666666666E-2</v>
      </c>
      <c r="E136" t="s">
        <v>65</v>
      </c>
    </row>
    <row r="137" spans="1:5">
      <c r="A137" t="s">
        <v>730</v>
      </c>
      <c r="B137" t="s">
        <v>731</v>
      </c>
      <c r="C137" t="s">
        <v>97</v>
      </c>
      <c r="D137" s="16">
        <v>4.8000000000000001E-2</v>
      </c>
      <c r="E137" t="s">
        <v>65</v>
      </c>
    </row>
    <row r="138" spans="1:5">
      <c r="A138" t="s">
        <v>736</v>
      </c>
      <c r="B138" t="s">
        <v>737</v>
      </c>
      <c r="C138" t="s">
        <v>88</v>
      </c>
      <c r="D138" s="16">
        <v>3.2451499118165777E-2</v>
      </c>
      <c r="E138" t="s">
        <v>65</v>
      </c>
    </row>
    <row r="139" spans="1:5">
      <c r="A139" t="s">
        <v>732</v>
      </c>
      <c r="B139" t="s">
        <v>733</v>
      </c>
      <c r="C139" t="s">
        <v>128</v>
      </c>
      <c r="D139" s="16">
        <v>8.5212026143790844E-3</v>
      </c>
      <c r="E139" t="s">
        <v>65</v>
      </c>
    </row>
    <row r="140" spans="1:5">
      <c r="A140" t="s">
        <v>734</v>
      </c>
      <c r="B140" t="s">
        <v>735</v>
      </c>
      <c r="C140" t="s">
        <v>102</v>
      </c>
      <c r="D140" s="16">
        <v>8.3654999999999997E-3</v>
      </c>
      <c r="E140" t="s">
        <v>65</v>
      </c>
    </row>
    <row r="141" spans="1:5">
      <c r="A141" t="s">
        <v>738</v>
      </c>
      <c r="B141" t="s">
        <v>739</v>
      </c>
      <c r="C141" t="s">
        <v>97</v>
      </c>
      <c r="D141" s="16">
        <v>2.9629629629629629E-4</v>
      </c>
      <c r="E141" t="s">
        <v>65</v>
      </c>
    </row>
    <row r="142" spans="1:5">
      <c r="A142" t="s">
        <v>454</v>
      </c>
      <c r="B142" t="s">
        <v>455</v>
      </c>
      <c r="C142" t="s">
        <v>88</v>
      </c>
      <c r="D142" s="16">
        <v>2.6227450980392157E-4</v>
      </c>
      <c r="E142" t="s">
        <v>65</v>
      </c>
    </row>
    <row r="143" spans="1:5">
      <c r="A143" t="s">
        <v>740</v>
      </c>
      <c r="B143" t="s">
        <v>741</v>
      </c>
      <c r="C143" t="s">
        <v>97</v>
      </c>
      <c r="D143" s="16">
        <v>2.3176470588235289E-4</v>
      </c>
      <c r="E143" t="s">
        <v>65</v>
      </c>
    </row>
    <row r="144" spans="1:5">
      <c r="A144" t="s">
        <v>818</v>
      </c>
      <c r="B144" t="s">
        <v>819</v>
      </c>
      <c r="C144" t="s">
        <v>88</v>
      </c>
      <c r="D144" s="16">
        <v>2.1368333333333329E-4</v>
      </c>
      <c r="E144" t="s">
        <v>60</v>
      </c>
    </row>
    <row r="145" spans="1:5">
      <c r="A145" t="s">
        <v>732</v>
      </c>
      <c r="B145" t="s">
        <v>733</v>
      </c>
      <c r="C145" t="s">
        <v>128</v>
      </c>
      <c r="D145" s="16">
        <v>1.6076E-4</v>
      </c>
      <c r="E145" t="s">
        <v>65</v>
      </c>
    </row>
    <row r="146" spans="1:5">
      <c r="A146" t="s">
        <v>820</v>
      </c>
      <c r="B146" t="s">
        <v>821</v>
      </c>
      <c r="C146" t="s">
        <v>97</v>
      </c>
      <c r="D146" s="16">
        <v>7.4074074074074073E-5</v>
      </c>
      <c r="E146" t="s">
        <v>65</v>
      </c>
    </row>
    <row r="147" spans="1:5">
      <c r="A147" t="s">
        <v>820</v>
      </c>
      <c r="B147" t="s">
        <v>821</v>
      </c>
      <c r="C147" t="s">
        <v>97</v>
      </c>
      <c r="D147" s="16">
        <v>3.7037037037037043E-5</v>
      </c>
      <c r="E147" t="s">
        <v>65</v>
      </c>
    </row>
    <row r="150" spans="1:5">
      <c r="A150" s="9" t="s">
        <v>158</v>
      </c>
    </row>
    <row r="151" spans="1:5">
      <c r="A151" s="15" t="s">
        <v>159</v>
      </c>
      <c r="B151" s="15" t="s">
        <v>160</v>
      </c>
      <c r="C151" s="15" t="s">
        <v>59</v>
      </c>
      <c r="D151" s="15" t="s">
        <v>60</v>
      </c>
    </row>
    <row r="152" spans="1:5">
      <c r="A152" t="s">
        <v>164</v>
      </c>
      <c r="B152" t="s">
        <v>744</v>
      </c>
      <c r="C152" s="16">
        <v>7.5249999999999996E-3</v>
      </c>
      <c r="D152" t="s">
        <v>65</v>
      </c>
    </row>
    <row r="153" spans="1:5">
      <c r="A153" t="s">
        <v>466</v>
      </c>
      <c r="B153" t="s">
        <v>350</v>
      </c>
      <c r="C153" s="16">
        <v>1.388888888888889E-5</v>
      </c>
      <c r="D153" t="s">
        <v>65</v>
      </c>
    </row>
    <row r="154" spans="1:5">
      <c r="A154" t="s">
        <v>262</v>
      </c>
      <c r="B154" t="s">
        <v>350</v>
      </c>
      <c r="C154" s="16">
        <v>3.1E-7</v>
      </c>
      <c r="D154" t="s">
        <v>65</v>
      </c>
    </row>
    <row r="162" spans="1:5">
      <c r="A162" s="32" t="s">
        <v>54</v>
      </c>
      <c r="B162" s="32"/>
      <c r="C162" s="32"/>
      <c r="D162" s="32"/>
      <c r="E162" s="32"/>
    </row>
    <row r="164" spans="1:5">
      <c r="A164" t="s">
        <v>745</v>
      </c>
    </row>
    <row r="166" spans="1:5">
      <c r="A166" s="9" t="s">
        <v>56</v>
      </c>
    </row>
    <row r="167" spans="1:5">
      <c r="A167" s="15" t="s">
        <v>57</v>
      </c>
      <c r="B167" s="15" t="s">
        <v>58</v>
      </c>
      <c r="C167" s="15" t="s">
        <v>59</v>
      </c>
      <c r="D167" s="15" t="s">
        <v>60</v>
      </c>
      <c r="E167" s="15" t="s">
        <v>61</v>
      </c>
    </row>
    <row r="168" spans="1:5">
      <c r="A168" t="s">
        <v>697</v>
      </c>
      <c r="C168" s="16">
        <v>1</v>
      </c>
      <c r="D168" t="s">
        <v>65</v>
      </c>
      <c r="E168" t="s">
        <v>66</v>
      </c>
    </row>
    <row r="171" spans="1:5">
      <c r="A171" s="9" t="s">
        <v>67</v>
      </c>
    </row>
    <row r="172" spans="1:5">
      <c r="A172" s="15" t="s">
        <v>68</v>
      </c>
      <c r="B172" s="15" t="s">
        <v>69</v>
      </c>
      <c r="C172" s="15" t="s">
        <v>70</v>
      </c>
      <c r="D172" s="15" t="s">
        <v>59</v>
      </c>
      <c r="E172" s="15" t="s">
        <v>60</v>
      </c>
    </row>
    <row r="173" spans="1:5">
      <c r="A173" t="s">
        <v>746</v>
      </c>
      <c r="B173" t="s">
        <v>746</v>
      </c>
      <c r="C173" t="s">
        <v>88</v>
      </c>
      <c r="D173" s="16">
        <v>1.02</v>
      </c>
      <c r="E173" t="s">
        <v>65</v>
      </c>
    </row>
    <row r="174" spans="1:5">
      <c r="A174" t="s">
        <v>747</v>
      </c>
      <c r="B174" t="s">
        <v>748</v>
      </c>
      <c r="C174" t="s">
        <v>97</v>
      </c>
      <c r="D174" s="16">
        <v>1.02</v>
      </c>
      <c r="E174" t="s">
        <v>65</v>
      </c>
    </row>
    <row r="175" spans="1:5">
      <c r="A175" t="s">
        <v>749</v>
      </c>
      <c r="B175" t="s">
        <v>750</v>
      </c>
      <c r="C175" t="s">
        <v>88</v>
      </c>
      <c r="D175" s="16">
        <v>1</v>
      </c>
      <c r="E175" t="s">
        <v>272</v>
      </c>
    </row>
    <row r="176" spans="1:5">
      <c r="A176" t="s">
        <v>282</v>
      </c>
      <c r="B176" t="s">
        <v>278</v>
      </c>
      <c r="C176" t="s">
        <v>97</v>
      </c>
      <c r="D176" s="16">
        <v>0.20399999999999999</v>
      </c>
      <c r="E176" t="s">
        <v>272</v>
      </c>
    </row>
    <row r="179" spans="1:5">
      <c r="A179" s="9" t="s">
        <v>158</v>
      </c>
    </row>
    <row r="180" spans="1:5">
      <c r="A180" s="15" t="s">
        <v>159</v>
      </c>
      <c r="B180" s="15" t="s">
        <v>160</v>
      </c>
      <c r="C180" s="15" t="s">
        <v>59</v>
      </c>
      <c r="D180" s="15" t="s">
        <v>60</v>
      </c>
    </row>
    <row r="189" spans="1:5">
      <c r="A189" s="39" t="s">
        <v>54</v>
      </c>
      <c r="B189" s="40"/>
      <c r="C189" s="40"/>
      <c r="D189" s="40"/>
      <c r="E189" s="40"/>
    </row>
    <row r="191" spans="1:5">
      <c r="A191" t="s">
        <v>751</v>
      </c>
    </row>
    <row r="193" spans="1:5">
      <c r="A193" s="9" t="s">
        <v>56</v>
      </c>
    </row>
    <row r="194" spans="1:5">
      <c r="A194" s="15" t="s">
        <v>57</v>
      </c>
      <c r="B194" s="15" t="s">
        <v>58</v>
      </c>
      <c r="C194" s="15" t="s">
        <v>59</v>
      </c>
      <c r="D194" s="15" t="s">
        <v>60</v>
      </c>
      <c r="E194" s="15" t="s">
        <v>61</v>
      </c>
    </row>
    <row r="195" spans="1:5">
      <c r="A195" t="s">
        <v>707</v>
      </c>
      <c r="C195" s="16">
        <v>1</v>
      </c>
      <c r="D195" t="s">
        <v>60</v>
      </c>
      <c r="E195" t="s">
        <v>66</v>
      </c>
    </row>
    <row r="198" spans="1:5">
      <c r="A198" s="9" t="s">
        <v>67</v>
      </c>
    </row>
    <row r="199" spans="1:5">
      <c r="A199" s="15" t="s">
        <v>68</v>
      </c>
      <c r="B199" s="15" t="s">
        <v>69</v>
      </c>
      <c r="C199" s="15" t="s">
        <v>70</v>
      </c>
      <c r="D199" s="15" t="s">
        <v>59</v>
      </c>
      <c r="E199" s="15" t="s">
        <v>60</v>
      </c>
    </row>
    <row r="200" spans="1:5">
      <c r="A200" t="s">
        <v>752</v>
      </c>
      <c r="B200" t="s">
        <v>753</v>
      </c>
      <c r="C200" t="s">
        <v>229</v>
      </c>
      <c r="D200" s="16">
        <v>-99875</v>
      </c>
      <c r="E200" t="s">
        <v>65</v>
      </c>
    </row>
    <row r="201" spans="1:5">
      <c r="A201" t="s">
        <v>439</v>
      </c>
      <c r="B201" t="s">
        <v>440</v>
      </c>
      <c r="C201" t="s">
        <v>229</v>
      </c>
      <c r="D201" s="16">
        <v>-37080.199999999997</v>
      </c>
      <c r="E201" t="s">
        <v>65</v>
      </c>
    </row>
    <row r="202" spans="1:5">
      <c r="A202" t="s">
        <v>754</v>
      </c>
      <c r="B202" t="s">
        <v>755</v>
      </c>
      <c r="C202" t="s">
        <v>97</v>
      </c>
      <c r="D202" s="16">
        <v>37023</v>
      </c>
      <c r="E202" t="s">
        <v>65</v>
      </c>
    </row>
    <row r="203" spans="1:5">
      <c r="A203" t="s">
        <v>756</v>
      </c>
      <c r="B203" t="s">
        <v>757</v>
      </c>
      <c r="C203" t="s">
        <v>88</v>
      </c>
      <c r="D203" s="16">
        <v>21000</v>
      </c>
      <c r="E203" t="s">
        <v>272</v>
      </c>
    </row>
    <row r="204" spans="1:5">
      <c r="A204" t="s">
        <v>758</v>
      </c>
      <c r="B204" t="s">
        <v>154</v>
      </c>
      <c r="C204" t="s">
        <v>102</v>
      </c>
      <c r="D204" s="16">
        <v>-20955</v>
      </c>
      <c r="E204" t="s">
        <v>65</v>
      </c>
    </row>
    <row r="205" spans="1:5">
      <c r="A205" t="s">
        <v>759</v>
      </c>
      <c r="B205" t="s">
        <v>760</v>
      </c>
      <c r="C205" t="s">
        <v>97</v>
      </c>
      <c r="D205" s="16">
        <v>18000</v>
      </c>
      <c r="E205" t="s">
        <v>65</v>
      </c>
    </row>
    <row r="206" spans="1:5">
      <c r="A206" t="s">
        <v>761</v>
      </c>
      <c r="B206" t="s">
        <v>762</v>
      </c>
      <c r="C206" t="s">
        <v>229</v>
      </c>
      <c r="D206" s="16">
        <v>6742.5</v>
      </c>
      <c r="E206" t="s">
        <v>163</v>
      </c>
    </row>
    <row r="207" spans="1:5">
      <c r="A207" t="s">
        <v>701</v>
      </c>
      <c r="B207" t="s">
        <v>702</v>
      </c>
      <c r="C207" t="s">
        <v>281</v>
      </c>
      <c r="D207" s="16">
        <v>4138.5</v>
      </c>
      <c r="E207" t="s">
        <v>140</v>
      </c>
    </row>
    <row r="208" spans="1:5">
      <c r="A208" t="s">
        <v>763</v>
      </c>
      <c r="B208" t="s">
        <v>764</v>
      </c>
      <c r="C208" t="s">
        <v>97</v>
      </c>
      <c r="D208" s="16">
        <v>3000</v>
      </c>
      <c r="E208" t="s">
        <v>65</v>
      </c>
    </row>
    <row r="209" spans="1:5">
      <c r="A209" t="s">
        <v>765</v>
      </c>
      <c r="B209" t="s">
        <v>766</v>
      </c>
      <c r="C209" t="s">
        <v>97</v>
      </c>
      <c r="D209" s="16">
        <v>1105</v>
      </c>
      <c r="E209" t="s">
        <v>65</v>
      </c>
    </row>
    <row r="210" spans="1:5">
      <c r="A210" t="s">
        <v>767</v>
      </c>
      <c r="B210" t="s">
        <v>768</v>
      </c>
      <c r="C210" t="s">
        <v>229</v>
      </c>
      <c r="D210" s="16">
        <v>818.5</v>
      </c>
      <c r="E210" t="s">
        <v>65</v>
      </c>
    </row>
    <row r="211" spans="1:5">
      <c r="A211" t="s">
        <v>769</v>
      </c>
      <c r="B211" t="s">
        <v>770</v>
      </c>
      <c r="C211" t="s">
        <v>229</v>
      </c>
      <c r="D211" s="16">
        <v>-818.5</v>
      </c>
      <c r="E211" t="s">
        <v>65</v>
      </c>
    </row>
    <row r="212" spans="1:5">
      <c r="A212" t="s">
        <v>771</v>
      </c>
      <c r="B212" t="s">
        <v>772</v>
      </c>
      <c r="C212" t="s">
        <v>97</v>
      </c>
      <c r="D212" s="16">
        <v>803.75</v>
      </c>
      <c r="E212" t="s">
        <v>65</v>
      </c>
    </row>
    <row r="213" spans="1:5">
      <c r="A213" t="s">
        <v>773</v>
      </c>
      <c r="B213" t="s">
        <v>774</v>
      </c>
      <c r="C213" t="s">
        <v>97</v>
      </c>
      <c r="D213" s="16">
        <v>-803.75</v>
      </c>
      <c r="E213" t="s">
        <v>65</v>
      </c>
    </row>
    <row r="214" spans="1:5">
      <c r="A214" t="s">
        <v>775</v>
      </c>
      <c r="B214" t="s">
        <v>776</v>
      </c>
      <c r="C214" t="s">
        <v>97</v>
      </c>
      <c r="D214" s="16">
        <v>372</v>
      </c>
      <c r="E214" t="s">
        <v>65</v>
      </c>
    </row>
    <row r="215" spans="1:5">
      <c r="A215" t="s">
        <v>777</v>
      </c>
      <c r="B215" t="s">
        <v>778</v>
      </c>
      <c r="C215" t="s">
        <v>97</v>
      </c>
      <c r="D215" s="16">
        <v>206.5</v>
      </c>
      <c r="E215" t="s">
        <v>65</v>
      </c>
    </row>
    <row r="216" spans="1:5">
      <c r="A216" t="s">
        <v>779</v>
      </c>
      <c r="B216" t="s">
        <v>780</v>
      </c>
      <c r="C216" t="s">
        <v>229</v>
      </c>
      <c r="D216" s="16">
        <v>-206.5</v>
      </c>
      <c r="E216" t="s">
        <v>65</v>
      </c>
    </row>
    <row r="217" spans="1:5">
      <c r="A217" t="s">
        <v>781</v>
      </c>
      <c r="B217" t="s">
        <v>782</v>
      </c>
      <c r="C217" t="s">
        <v>97</v>
      </c>
      <c r="D217" s="16">
        <v>73.25</v>
      </c>
      <c r="E217" t="s">
        <v>65</v>
      </c>
    </row>
    <row r="218" spans="1:5">
      <c r="A218" t="s">
        <v>783</v>
      </c>
      <c r="B218" t="s">
        <v>784</v>
      </c>
      <c r="C218" t="s">
        <v>88</v>
      </c>
      <c r="D218" s="16">
        <v>-73.25</v>
      </c>
      <c r="E218" t="s">
        <v>65</v>
      </c>
    </row>
    <row r="219" spans="1:5">
      <c r="A219" t="s">
        <v>785</v>
      </c>
      <c r="B219" t="s">
        <v>786</v>
      </c>
      <c r="C219" t="s">
        <v>97</v>
      </c>
      <c r="D219" s="16">
        <v>57.25</v>
      </c>
      <c r="E219" t="s">
        <v>65</v>
      </c>
    </row>
    <row r="220" spans="1:5">
      <c r="A220" t="s">
        <v>787</v>
      </c>
      <c r="B220" t="s">
        <v>788</v>
      </c>
      <c r="C220" t="s">
        <v>229</v>
      </c>
      <c r="D220" s="16">
        <v>42.5</v>
      </c>
      <c r="E220" t="s">
        <v>112</v>
      </c>
    </row>
    <row r="221" spans="1:5">
      <c r="A221" t="s">
        <v>789</v>
      </c>
      <c r="B221" t="s">
        <v>790</v>
      </c>
      <c r="C221" t="s">
        <v>97</v>
      </c>
      <c r="D221" s="16">
        <v>32.5</v>
      </c>
      <c r="E221" t="s">
        <v>65</v>
      </c>
    </row>
    <row r="222" spans="1:5">
      <c r="A222" t="s">
        <v>791</v>
      </c>
      <c r="B222" t="s">
        <v>792</v>
      </c>
      <c r="C222" t="s">
        <v>97</v>
      </c>
      <c r="D222" s="16">
        <v>-32.5</v>
      </c>
      <c r="E222" t="s">
        <v>65</v>
      </c>
    </row>
    <row r="223" spans="1:5">
      <c r="A223" t="s">
        <v>793</v>
      </c>
      <c r="B223" t="s">
        <v>794</v>
      </c>
      <c r="C223" t="s">
        <v>88</v>
      </c>
      <c r="D223" s="16">
        <v>-18</v>
      </c>
      <c r="E223" t="s">
        <v>65</v>
      </c>
    </row>
    <row r="224" spans="1:5">
      <c r="A224" t="s">
        <v>454</v>
      </c>
      <c r="B224" t="s">
        <v>455</v>
      </c>
      <c r="C224" t="s">
        <v>88</v>
      </c>
      <c r="D224" s="16">
        <v>13.25</v>
      </c>
      <c r="E224" t="s">
        <v>65</v>
      </c>
    </row>
    <row r="225" spans="1:5">
      <c r="A225" t="s">
        <v>458</v>
      </c>
      <c r="B225" t="s">
        <v>459</v>
      </c>
      <c r="C225" t="s">
        <v>128</v>
      </c>
      <c r="D225" s="16">
        <v>-13.25</v>
      </c>
      <c r="E225" t="s">
        <v>65</v>
      </c>
    </row>
    <row r="226" spans="1:5">
      <c r="A226" t="s">
        <v>795</v>
      </c>
      <c r="B226" t="s">
        <v>796</v>
      </c>
      <c r="C226" t="s">
        <v>97</v>
      </c>
      <c r="D226" s="16">
        <v>12</v>
      </c>
      <c r="E226" t="s">
        <v>65</v>
      </c>
    </row>
    <row r="227" spans="1:5">
      <c r="A227" t="s">
        <v>797</v>
      </c>
      <c r="B227" t="s">
        <v>798</v>
      </c>
      <c r="C227" t="s">
        <v>97</v>
      </c>
      <c r="D227" s="16">
        <v>-12</v>
      </c>
      <c r="E227" t="s">
        <v>65</v>
      </c>
    </row>
    <row r="228" spans="1:5">
      <c r="A228" t="s">
        <v>799</v>
      </c>
      <c r="B228" t="s">
        <v>800</v>
      </c>
      <c r="C228" t="s">
        <v>88</v>
      </c>
      <c r="D228" s="16">
        <v>8.25</v>
      </c>
      <c r="E228" t="s">
        <v>65</v>
      </c>
    </row>
    <row r="231" spans="1:5">
      <c r="A231" s="9" t="s">
        <v>158</v>
      </c>
    </row>
    <row r="232" spans="1:5">
      <c r="A232" s="15" t="s">
        <v>159</v>
      </c>
      <c r="B232" s="15" t="s">
        <v>160</v>
      </c>
      <c r="C232" s="15" t="s">
        <v>59</v>
      </c>
      <c r="D232" s="15" t="s">
        <v>60</v>
      </c>
    </row>
    <row r="233" spans="1:5">
      <c r="A233" t="s">
        <v>801</v>
      </c>
      <c r="B233" t="s">
        <v>802</v>
      </c>
      <c r="C233" s="16">
        <v>3900</v>
      </c>
      <c r="D233" t="s">
        <v>803</v>
      </c>
    </row>
    <row r="234" spans="1:5">
      <c r="A234" t="s">
        <v>804</v>
      </c>
      <c r="B234" t="s">
        <v>802</v>
      </c>
      <c r="C234" s="16">
        <v>195</v>
      </c>
      <c r="D234" t="s">
        <v>805</v>
      </c>
    </row>
    <row r="235" spans="1:5">
      <c r="A235" t="s">
        <v>806</v>
      </c>
      <c r="B235" t="s">
        <v>802</v>
      </c>
      <c r="C235" s="16">
        <v>195</v>
      </c>
      <c r="D235" t="s">
        <v>805</v>
      </c>
    </row>
  </sheetData>
  <mergeCells count="7">
    <mergeCell ref="A1:E1"/>
    <mergeCell ref="A98:E98"/>
    <mergeCell ref="A162:E162"/>
    <mergeCell ref="A189:E189"/>
    <mergeCell ref="A125:E125"/>
    <mergeCell ref="A73:E73"/>
    <mergeCell ref="A25:E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34CE3-DA1A-4342-8B8C-8BA5ED7031B4}">
  <dimension ref="A1:R478"/>
  <sheetViews>
    <sheetView zoomScale="60" zoomScaleNormal="60" workbookViewId="0">
      <selection activeCell="R1" sqref="R1:S6"/>
    </sheetView>
  </sheetViews>
  <sheetFormatPr defaultColWidth="9.1796875" defaultRowHeight="14.5"/>
  <cols>
    <col min="1" max="1" width="60" customWidth="1"/>
    <col min="2" max="2" width="37" customWidth="1"/>
    <col min="3" max="3" width="28" customWidth="1"/>
    <col min="4" max="4" width="24" customWidth="1"/>
    <col min="5" max="5" width="15" customWidth="1"/>
    <col min="6" max="6" width="55" customWidth="1"/>
    <col min="9" max="9" width="24.81640625" bestFit="1" customWidth="1"/>
    <col min="10" max="10" width="15.26953125" bestFit="1" customWidth="1"/>
    <col min="11" max="11" width="13.1796875" bestFit="1" customWidth="1"/>
    <col min="12" max="12" width="12.54296875" bestFit="1" customWidth="1"/>
    <col min="13" max="13" width="16.26953125" bestFit="1" customWidth="1"/>
    <col min="14" max="14" width="14.7265625" bestFit="1" customWidth="1"/>
    <col min="15" max="16" width="40.7265625" bestFit="1" customWidth="1"/>
    <col min="17" max="17" width="30" customWidth="1"/>
    <col min="19" max="19" width="76.54296875" bestFit="1" customWidth="1"/>
  </cols>
  <sheetData>
    <row r="1" spans="1:18" ht="30" customHeight="1">
      <c r="A1" s="17" t="s">
        <v>54</v>
      </c>
      <c r="R1" s="9"/>
    </row>
    <row r="2" spans="1:18" ht="30" customHeight="1">
      <c r="A2" t="s">
        <v>55</v>
      </c>
    </row>
    <row r="3" spans="1:18" ht="30" customHeight="1">
      <c r="A3" t="s">
        <v>56</v>
      </c>
    </row>
    <row r="4" spans="1:18" ht="30" customHeight="1">
      <c r="A4" s="17" t="s">
        <v>57</v>
      </c>
      <c r="B4" s="17" t="s">
        <v>58</v>
      </c>
      <c r="C4" s="17" t="s">
        <v>59</v>
      </c>
      <c r="D4" s="17" t="s">
        <v>60</v>
      </c>
      <c r="E4" s="17" t="s">
        <v>61</v>
      </c>
      <c r="I4" t="s">
        <v>57</v>
      </c>
      <c r="J4" t="s">
        <v>58</v>
      </c>
      <c r="K4" t="s">
        <v>59</v>
      </c>
      <c r="L4" t="s">
        <v>60</v>
      </c>
      <c r="M4" t="s">
        <v>61</v>
      </c>
      <c r="N4" s="1" t="s">
        <v>62</v>
      </c>
    </row>
    <row r="5" spans="1:18" ht="30" customHeight="1">
      <c r="A5" t="s">
        <v>63</v>
      </c>
      <c r="B5" t="s">
        <v>64</v>
      </c>
      <c r="C5">
        <v>1</v>
      </c>
      <c r="D5" t="s">
        <v>65</v>
      </c>
      <c r="E5" t="s">
        <v>66</v>
      </c>
      <c r="I5" t="s">
        <v>63</v>
      </c>
      <c r="J5" t="s">
        <v>64</v>
      </c>
      <c r="K5">
        <v>1</v>
      </c>
      <c r="L5" t="s">
        <v>65</v>
      </c>
      <c r="M5" t="s">
        <v>66</v>
      </c>
      <c r="N5">
        <f>SUM(N9:N23)</f>
        <v>0.8092121830702208</v>
      </c>
    </row>
    <row r="6" spans="1:18" ht="30" customHeight="1"/>
    <row r="7" spans="1:18" ht="30" customHeight="1">
      <c r="A7" t="s">
        <v>67</v>
      </c>
    </row>
    <row r="8" spans="1:18" ht="30" customHeight="1">
      <c r="A8" s="17" t="s">
        <v>68</v>
      </c>
      <c r="B8" s="17" t="s">
        <v>69</v>
      </c>
      <c r="C8" s="17" t="s">
        <v>70</v>
      </c>
      <c r="D8" s="17" t="s">
        <v>59</v>
      </c>
      <c r="E8" s="17" t="s">
        <v>60</v>
      </c>
      <c r="F8" s="17" t="s">
        <v>71</v>
      </c>
      <c r="I8" s="1" t="s">
        <v>72</v>
      </c>
      <c r="J8" s="1" t="s">
        <v>73</v>
      </c>
      <c r="K8" s="1" t="s">
        <v>74</v>
      </c>
      <c r="L8" s="1" t="s">
        <v>75</v>
      </c>
      <c r="M8" s="1" t="s">
        <v>76</v>
      </c>
      <c r="N8" s="1" t="s">
        <v>62</v>
      </c>
      <c r="O8" s="1" t="s">
        <v>77</v>
      </c>
      <c r="P8" s="1" t="s">
        <v>78</v>
      </c>
    </row>
    <row r="9" spans="1:18" ht="30" customHeight="1">
      <c r="A9" t="s">
        <v>79</v>
      </c>
      <c r="B9" t="s">
        <v>80</v>
      </c>
      <c r="C9" t="s">
        <v>81</v>
      </c>
      <c r="D9">
        <v>1.066809415817261</v>
      </c>
      <c r="E9" t="s">
        <v>65</v>
      </c>
      <c r="F9" t="s">
        <v>82</v>
      </c>
      <c r="I9" s="2" t="s">
        <v>80</v>
      </c>
      <c r="J9" s="2" t="s">
        <v>81</v>
      </c>
      <c r="K9" s="2">
        <f>D9</f>
        <v>1.066809415817261</v>
      </c>
      <c r="L9" s="2" t="s">
        <v>83</v>
      </c>
      <c r="M9" s="2">
        <f>N49</f>
        <v>0.28494851814969757</v>
      </c>
      <c r="N9" s="18">
        <f>M9*K9</f>
        <v>0.30398576218527307</v>
      </c>
      <c r="O9" s="5" t="s">
        <v>84</v>
      </c>
      <c r="P9" s="2" t="s">
        <v>85</v>
      </c>
    </row>
    <row r="10" spans="1:18" ht="30" customHeight="1">
      <c r="A10" t="s">
        <v>86</v>
      </c>
      <c r="B10" t="s">
        <v>87</v>
      </c>
      <c r="C10" t="s">
        <v>88</v>
      </c>
      <c r="D10">
        <v>-0.10519839823245999</v>
      </c>
      <c r="E10" t="s">
        <v>65</v>
      </c>
      <c r="F10" t="s">
        <v>82</v>
      </c>
      <c r="I10" s="2" t="s">
        <v>87</v>
      </c>
      <c r="J10" s="2" t="s">
        <v>88</v>
      </c>
      <c r="K10" s="2">
        <f t="shared" ref="K10:K23" si="0">D10</f>
        <v>-0.10519839823245999</v>
      </c>
      <c r="L10" s="2" t="s">
        <v>83</v>
      </c>
      <c r="M10" s="2">
        <v>0.02</v>
      </c>
      <c r="N10" s="18"/>
      <c r="O10" s="19" t="s">
        <v>89</v>
      </c>
      <c r="P10" s="2" t="s">
        <v>90</v>
      </c>
    </row>
    <row r="11" spans="1:18" ht="30" customHeight="1">
      <c r="A11" t="s">
        <v>91</v>
      </c>
      <c r="B11" t="s">
        <v>92</v>
      </c>
      <c r="C11" t="s">
        <v>88</v>
      </c>
      <c r="D11">
        <v>7.8053995966911316E-2</v>
      </c>
      <c r="E11" t="s">
        <v>65</v>
      </c>
      <c r="F11" t="s">
        <v>82</v>
      </c>
      <c r="I11" s="2" t="s">
        <v>92</v>
      </c>
      <c r="J11" s="2" t="s">
        <v>88</v>
      </c>
      <c r="K11" s="2">
        <f t="shared" si="0"/>
        <v>7.8053995966911316E-2</v>
      </c>
      <c r="L11" s="2" t="s">
        <v>83</v>
      </c>
      <c r="M11" s="2">
        <v>7.0000000000000007E-2</v>
      </c>
      <c r="N11" s="18">
        <f t="shared" ref="N11:N22" si="1">M11*K11</f>
        <v>5.4637797176837928E-3</v>
      </c>
      <c r="O11" s="5" t="s">
        <v>93</v>
      </c>
      <c r="P11" s="2" t="s">
        <v>94</v>
      </c>
    </row>
    <row r="12" spans="1:18" ht="30" customHeight="1">
      <c r="A12" t="s">
        <v>95</v>
      </c>
      <c r="B12" t="s">
        <v>96</v>
      </c>
      <c r="C12" t="s">
        <v>97</v>
      </c>
      <c r="D12">
        <v>4.5000001788139343E-2</v>
      </c>
      <c r="E12" t="s">
        <v>65</v>
      </c>
      <c r="F12" t="s">
        <v>82</v>
      </c>
      <c r="I12" s="2" t="s">
        <v>96</v>
      </c>
      <c r="J12" s="2" t="s">
        <v>97</v>
      </c>
      <c r="K12" s="2">
        <f t="shared" si="0"/>
        <v>4.5000001788139343E-2</v>
      </c>
      <c r="L12" s="2" t="s">
        <v>83</v>
      </c>
      <c r="M12" s="2">
        <v>10</v>
      </c>
      <c r="N12" s="18">
        <f t="shared" si="1"/>
        <v>0.45000001788139343</v>
      </c>
      <c r="O12" s="5" t="s">
        <v>98</v>
      </c>
      <c r="P12" s="2" t="s">
        <v>99</v>
      </c>
    </row>
    <row r="13" spans="1:18" ht="30" customHeight="1">
      <c r="A13" t="s">
        <v>100</v>
      </c>
      <c r="B13" t="s">
        <v>101</v>
      </c>
      <c r="C13" t="s">
        <v>102</v>
      </c>
      <c r="D13">
        <v>4.4833023101091378E-2</v>
      </c>
      <c r="E13" t="s">
        <v>65</v>
      </c>
      <c r="F13" t="s">
        <v>82</v>
      </c>
      <c r="I13" s="2" t="s">
        <v>103</v>
      </c>
      <c r="J13" s="2" t="s">
        <v>102</v>
      </c>
      <c r="K13" s="2">
        <f t="shared" si="0"/>
        <v>4.4833023101091378E-2</v>
      </c>
      <c r="L13" s="2" t="s">
        <v>83</v>
      </c>
      <c r="M13" s="2">
        <v>0.12</v>
      </c>
      <c r="N13" s="18">
        <f t="shared" si="1"/>
        <v>5.3799627721309654E-3</v>
      </c>
      <c r="O13" s="5" t="s">
        <v>104</v>
      </c>
      <c r="P13" s="2" t="s">
        <v>105</v>
      </c>
    </row>
    <row r="14" spans="1:18" ht="30" customHeight="1">
      <c r="A14" t="s">
        <v>106</v>
      </c>
      <c r="B14" t="s">
        <v>107</v>
      </c>
      <c r="C14" t="s">
        <v>88</v>
      </c>
      <c r="D14">
        <v>-1.9395999610424038E-2</v>
      </c>
      <c r="E14" t="s">
        <v>65</v>
      </c>
      <c r="F14" t="s">
        <v>82</v>
      </c>
      <c r="I14" s="2" t="s">
        <v>107</v>
      </c>
      <c r="J14" s="2" t="s">
        <v>88</v>
      </c>
      <c r="K14" s="2">
        <f t="shared" si="0"/>
        <v>-1.9395999610424038E-2</v>
      </c>
      <c r="L14" s="2" t="s">
        <v>83</v>
      </c>
      <c r="M14" s="2">
        <v>-0.1</v>
      </c>
      <c r="N14" s="18"/>
      <c r="O14" s="5" t="s">
        <v>108</v>
      </c>
      <c r="P14" s="2" t="s">
        <v>109</v>
      </c>
    </row>
    <row r="15" spans="1:18" ht="30" customHeight="1">
      <c r="A15" t="s">
        <v>110</v>
      </c>
      <c r="B15" t="s">
        <v>111</v>
      </c>
      <c r="C15" t="s">
        <v>88</v>
      </c>
      <c r="D15">
        <v>1.4422205276787279E-2</v>
      </c>
      <c r="E15" t="s">
        <v>112</v>
      </c>
      <c r="F15" t="s">
        <v>82</v>
      </c>
      <c r="I15" s="2" t="s">
        <v>113</v>
      </c>
      <c r="J15" s="2" t="s">
        <v>88</v>
      </c>
      <c r="K15" s="2">
        <f t="shared" si="0"/>
        <v>1.4422205276787279E-2</v>
      </c>
      <c r="L15" s="2" t="s">
        <v>114</v>
      </c>
      <c r="M15" s="2">
        <v>0.04</v>
      </c>
      <c r="N15" s="18"/>
      <c r="O15" s="5" t="s">
        <v>115</v>
      </c>
      <c r="P15" s="2" t="s">
        <v>116</v>
      </c>
    </row>
    <row r="16" spans="1:18" ht="30" customHeight="1">
      <c r="A16" t="s">
        <v>117</v>
      </c>
      <c r="B16" t="s">
        <v>118</v>
      </c>
      <c r="C16" t="s">
        <v>97</v>
      </c>
      <c r="D16">
        <v>1.286798711709123E-2</v>
      </c>
      <c r="E16" t="s">
        <v>65</v>
      </c>
      <c r="F16" t="s">
        <v>82</v>
      </c>
      <c r="I16" s="2" t="s">
        <v>119</v>
      </c>
      <c r="J16" s="2" t="s">
        <v>97</v>
      </c>
      <c r="K16" s="2">
        <f t="shared" si="0"/>
        <v>1.286798711709123E-2</v>
      </c>
      <c r="L16" s="2" t="s">
        <v>83</v>
      </c>
      <c r="M16" s="2">
        <v>2</v>
      </c>
      <c r="N16" s="18">
        <f t="shared" si="1"/>
        <v>2.573597423418246E-2</v>
      </c>
      <c r="O16" s="5" t="s">
        <v>120</v>
      </c>
      <c r="P16" s="2" t="s">
        <v>121</v>
      </c>
    </row>
    <row r="17" spans="1:16" ht="30" customHeight="1">
      <c r="A17" t="s">
        <v>122</v>
      </c>
      <c r="B17" t="s">
        <v>123</v>
      </c>
      <c r="C17" t="s">
        <v>88</v>
      </c>
      <c r="D17">
        <v>4.4221766293048859E-3</v>
      </c>
      <c r="E17" t="s">
        <v>65</v>
      </c>
      <c r="F17" t="s">
        <v>82</v>
      </c>
      <c r="I17" s="2" t="s">
        <v>123</v>
      </c>
      <c r="J17" s="2" t="s">
        <v>88</v>
      </c>
      <c r="K17" s="2">
        <f t="shared" si="0"/>
        <v>4.4221766293048859E-3</v>
      </c>
      <c r="L17" s="2" t="s">
        <v>83</v>
      </c>
      <c r="M17" s="2">
        <v>0.03</v>
      </c>
      <c r="N17" s="18">
        <f t="shared" si="1"/>
        <v>1.3266529887914657E-4</v>
      </c>
      <c r="O17" s="5" t="s">
        <v>124</v>
      </c>
      <c r="P17" s="2" t="s">
        <v>125</v>
      </c>
    </row>
    <row r="18" spans="1:16" ht="30" customHeight="1">
      <c r="A18" t="s">
        <v>126</v>
      </c>
      <c r="B18" t="s">
        <v>127</v>
      </c>
      <c r="C18" t="s">
        <v>128</v>
      </c>
      <c r="D18">
        <v>-2.6832816656678919E-3</v>
      </c>
      <c r="E18" t="s">
        <v>112</v>
      </c>
      <c r="F18" t="s">
        <v>82</v>
      </c>
      <c r="I18" s="2" t="s">
        <v>129</v>
      </c>
      <c r="J18" s="2" t="s">
        <v>130</v>
      </c>
      <c r="K18" s="2">
        <f t="shared" si="0"/>
        <v>-2.6832816656678919E-3</v>
      </c>
      <c r="L18" s="2" t="s">
        <v>114</v>
      </c>
      <c r="M18" s="2">
        <v>0.5</v>
      </c>
      <c r="N18" s="18"/>
      <c r="O18" s="5" t="s">
        <v>131</v>
      </c>
      <c r="P18" s="2" t="s">
        <v>132</v>
      </c>
    </row>
    <row r="19" spans="1:16" ht="30" customHeight="1">
      <c r="A19" t="s">
        <v>133</v>
      </c>
      <c r="B19" t="s">
        <v>134</v>
      </c>
      <c r="C19" t="s">
        <v>128</v>
      </c>
      <c r="D19">
        <v>1.0058224889173189E-3</v>
      </c>
      <c r="E19" t="s">
        <v>112</v>
      </c>
      <c r="F19" t="s">
        <v>82</v>
      </c>
      <c r="I19" s="2" t="s">
        <v>135</v>
      </c>
      <c r="J19" s="2" t="s">
        <v>130</v>
      </c>
      <c r="K19" s="2">
        <f t="shared" si="0"/>
        <v>1.0058224889173189E-3</v>
      </c>
      <c r="L19" s="2" t="s">
        <v>114</v>
      </c>
      <c r="M19" s="2">
        <v>0.56000000000000005</v>
      </c>
      <c r="N19" s="18">
        <f t="shared" si="1"/>
        <v>5.6326059379369867E-4</v>
      </c>
      <c r="O19" s="5" t="s">
        <v>136</v>
      </c>
      <c r="P19" s="2" t="s">
        <v>137</v>
      </c>
    </row>
    <row r="20" spans="1:16" ht="30" customHeight="1">
      <c r="A20" t="s">
        <v>138</v>
      </c>
      <c r="B20" t="s">
        <v>139</v>
      </c>
      <c r="C20" t="s">
        <v>81</v>
      </c>
      <c r="D20">
        <v>6.9918307370224486E-4</v>
      </c>
      <c r="E20" t="s">
        <v>140</v>
      </c>
      <c r="F20" t="s">
        <v>82</v>
      </c>
      <c r="I20" s="2" t="s">
        <v>141</v>
      </c>
      <c r="J20" s="2" t="s">
        <v>81</v>
      </c>
      <c r="K20" s="2">
        <f t="shared" si="0"/>
        <v>6.9918307370224486E-4</v>
      </c>
      <c r="L20" s="2" t="s">
        <v>142</v>
      </c>
      <c r="M20" s="2"/>
      <c r="N20" s="18">
        <f t="shared" si="1"/>
        <v>0</v>
      </c>
      <c r="O20" s="5" t="s">
        <v>143</v>
      </c>
      <c r="P20" s="2" t="s">
        <v>144</v>
      </c>
    </row>
    <row r="21" spans="1:16" ht="30" customHeight="1">
      <c r="A21" t="s">
        <v>145</v>
      </c>
      <c r="B21" t="s">
        <v>146</v>
      </c>
      <c r="C21" t="s">
        <v>97</v>
      </c>
      <c r="D21">
        <v>6.228964775800705E-4</v>
      </c>
      <c r="E21" t="s">
        <v>65</v>
      </c>
      <c r="F21" t="s">
        <v>82</v>
      </c>
      <c r="I21" s="2" t="s">
        <v>146</v>
      </c>
      <c r="J21" s="2" t="s">
        <v>97</v>
      </c>
      <c r="K21" s="2">
        <f t="shared" si="0"/>
        <v>6.228964775800705E-4</v>
      </c>
      <c r="L21" s="2" t="s">
        <v>83</v>
      </c>
      <c r="M21" s="2">
        <v>0.09</v>
      </c>
      <c r="N21" s="18">
        <f t="shared" si="1"/>
        <v>5.6060682982206342E-5</v>
      </c>
      <c r="O21" s="5" t="s">
        <v>147</v>
      </c>
      <c r="P21" s="2" t="s">
        <v>148</v>
      </c>
    </row>
    <row r="22" spans="1:16" ht="30" customHeight="1">
      <c r="A22" t="s">
        <v>149</v>
      </c>
      <c r="B22" t="s">
        <v>150</v>
      </c>
      <c r="C22" t="s">
        <v>97</v>
      </c>
      <c r="D22">
        <v>5.9648999013006687E-4</v>
      </c>
      <c r="E22" t="s">
        <v>65</v>
      </c>
      <c r="F22" t="s">
        <v>82</v>
      </c>
      <c r="I22" s="2" t="s">
        <v>150</v>
      </c>
      <c r="J22" s="2" t="s">
        <v>97</v>
      </c>
      <c r="K22" s="2">
        <f t="shared" si="0"/>
        <v>5.9648999013006687E-4</v>
      </c>
      <c r="L22" s="2" t="s">
        <v>83</v>
      </c>
      <c r="M22" s="2">
        <v>30</v>
      </c>
      <c r="N22" s="18">
        <f t="shared" si="1"/>
        <v>1.7894699703902006E-2</v>
      </c>
      <c r="O22" s="5" t="s">
        <v>151</v>
      </c>
      <c r="P22" s="2" t="s">
        <v>152</v>
      </c>
    </row>
    <row r="23" spans="1:16" ht="30" customHeight="1">
      <c r="A23" t="s">
        <v>153</v>
      </c>
      <c r="B23" t="s">
        <v>154</v>
      </c>
      <c r="C23" t="s">
        <v>102</v>
      </c>
      <c r="D23">
        <v>-5.6568498257547617E-4</v>
      </c>
      <c r="E23" t="s">
        <v>65</v>
      </c>
      <c r="F23" t="s">
        <v>82</v>
      </c>
      <c r="I23" s="2" t="s">
        <v>155</v>
      </c>
      <c r="J23" s="2" t="s">
        <v>102</v>
      </c>
      <c r="K23" s="2">
        <f t="shared" si="0"/>
        <v>-5.6568498257547617E-4</v>
      </c>
      <c r="L23" s="2" t="s">
        <v>83</v>
      </c>
      <c r="M23" s="2">
        <v>0.02</v>
      </c>
      <c r="N23" s="18"/>
      <c r="O23" s="5" t="s">
        <v>156</v>
      </c>
      <c r="P23" s="2" t="s">
        <v>157</v>
      </c>
    </row>
    <row r="24" spans="1:16" ht="30" customHeight="1"/>
    <row r="25" spans="1:16" ht="30" customHeight="1">
      <c r="A25" t="s">
        <v>158</v>
      </c>
    </row>
    <row r="26" spans="1:16" ht="30" customHeight="1">
      <c r="A26" s="17" t="s">
        <v>159</v>
      </c>
      <c r="B26" s="17" t="s">
        <v>160</v>
      </c>
      <c r="C26" s="17" t="s">
        <v>59</v>
      </c>
      <c r="D26" s="17" t="s">
        <v>60</v>
      </c>
    </row>
    <row r="27" spans="1:16" ht="30" customHeight="1">
      <c r="A27" t="s">
        <v>161</v>
      </c>
      <c r="B27" t="s">
        <v>162</v>
      </c>
      <c r="C27">
        <v>0.2046961784362793</v>
      </c>
      <c r="D27" t="s">
        <v>163</v>
      </c>
      <c r="I27" s="2"/>
      <c r="J27" s="2"/>
      <c r="K27" s="2"/>
      <c r="L27" s="2"/>
      <c r="M27" s="2"/>
      <c r="N27" s="18"/>
      <c r="O27" s="5"/>
      <c r="P27" s="2"/>
    </row>
    <row r="28" spans="1:16" ht="30" customHeight="1">
      <c r="A28" t="s">
        <v>164</v>
      </c>
      <c r="B28" t="s">
        <v>162</v>
      </c>
      <c r="C28">
        <v>5.2816907564960193E-2</v>
      </c>
      <c r="D28" t="s">
        <v>65</v>
      </c>
    </row>
    <row r="29" spans="1:16" ht="30" customHeight="1">
      <c r="A29" t="s">
        <v>165</v>
      </c>
      <c r="B29" t="s">
        <v>162</v>
      </c>
      <c r="C29">
        <v>6.1184084042906761E-3</v>
      </c>
      <c r="D29" t="s">
        <v>112</v>
      </c>
    </row>
    <row r="30" spans="1:16" ht="30" customHeight="1">
      <c r="A30" t="s">
        <v>166</v>
      </c>
      <c r="B30" t="s">
        <v>167</v>
      </c>
      <c r="C30">
        <v>5.7758116163313389E-3</v>
      </c>
      <c r="D30" t="s">
        <v>112</v>
      </c>
    </row>
    <row r="31" spans="1:16" ht="30" customHeight="1">
      <c r="A31" t="s">
        <v>168</v>
      </c>
      <c r="B31" t="s">
        <v>162</v>
      </c>
      <c r="C31">
        <v>1.682141446508467E-3</v>
      </c>
      <c r="D31" t="s">
        <v>65</v>
      </c>
    </row>
    <row r="32" spans="1:16" ht="30" customHeight="1">
      <c r="A32" t="s">
        <v>169</v>
      </c>
      <c r="B32" t="s">
        <v>162</v>
      </c>
      <c r="C32">
        <v>4.4743715989170603E-5</v>
      </c>
      <c r="D32" t="s">
        <v>65</v>
      </c>
    </row>
    <row r="33" spans="1:14" ht="30" customHeight="1">
      <c r="A33" t="s">
        <v>170</v>
      </c>
      <c r="B33" t="s">
        <v>162</v>
      </c>
      <c r="C33">
        <v>4.1150000470224768E-5</v>
      </c>
      <c r="D33" t="s">
        <v>65</v>
      </c>
    </row>
    <row r="34" spans="1:14" ht="30" customHeight="1">
      <c r="A34" t="s">
        <v>171</v>
      </c>
      <c r="B34" t="s">
        <v>162</v>
      </c>
      <c r="C34">
        <v>2.1236761313048191E-5</v>
      </c>
      <c r="D34" t="s">
        <v>65</v>
      </c>
    </row>
    <row r="35" spans="1:14" ht="30" customHeight="1">
      <c r="A35" t="s">
        <v>172</v>
      </c>
      <c r="B35" t="s">
        <v>162</v>
      </c>
      <c r="C35">
        <v>6.841052595518704E-7</v>
      </c>
      <c r="D35" t="s">
        <v>65</v>
      </c>
    </row>
    <row r="36" spans="1:14" ht="30" customHeight="1">
      <c r="A36" t="s">
        <v>173</v>
      </c>
      <c r="B36" t="s">
        <v>162</v>
      </c>
      <c r="C36">
        <v>4.081666418187524E-7</v>
      </c>
      <c r="D36" t="s">
        <v>65</v>
      </c>
    </row>
    <row r="37" spans="1:14" ht="30" customHeight="1">
      <c r="A37" t="s">
        <v>174</v>
      </c>
      <c r="B37" t="s">
        <v>162</v>
      </c>
      <c r="C37">
        <v>1.3868418591300719E-7</v>
      </c>
      <c r="D37" t="s">
        <v>65</v>
      </c>
    </row>
    <row r="38" spans="1:14" ht="30" customHeight="1">
      <c r="A38" t="s">
        <v>175</v>
      </c>
      <c r="B38" t="s">
        <v>162</v>
      </c>
      <c r="C38">
        <v>2.738612714381361E-8</v>
      </c>
      <c r="D38" t="s">
        <v>65</v>
      </c>
    </row>
    <row r="39" spans="1:14" ht="30" customHeight="1">
      <c r="A39" t="s">
        <v>176</v>
      </c>
      <c r="B39" t="s">
        <v>162</v>
      </c>
      <c r="C39">
        <v>9.9999999392252903E-9</v>
      </c>
      <c r="D39" t="s">
        <v>65</v>
      </c>
    </row>
    <row r="40" spans="1:14" ht="30" customHeight="1">
      <c r="A40" t="s">
        <v>177</v>
      </c>
      <c r="B40" t="s">
        <v>162</v>
      </c>
      <c r="C40">
        <v>6.3576727704021258E-14</v>
      </c>
      <c r="D40" t="s">
        <v>65</v>
      </c>
    </row>
    <row r="41" spans="1:14" ht="30" customHeight="1"/>
    <row r="42" spans="1:14" ht="30" customHeight="1"/>
    <row r="43" spans="1:14" ht="30" customHeight="1"/>
    <row r="44" spans="1:14" ht="30" customHeight="1"/>
    <row r="45" spans="1:14" ht="30" customHeight="1">
      <c r="A45" s="17" t="s">
        <v>54</v>
      </c>
    </row>
    <row r="46" spans="1:14" ht="30" customHeight="1">
      <c r="A46" t="s">
        <v>178</v>
      </c>
    </row>
    <row r="47" spans="1:14" ht="30" customHeight="1">
      <c r="A47" t="s">
        <v>56</v>
      </c>
    </row>
    <row r="48" spans="1:14" ht="30" customHeight="1">
      <c r="A48" s="17" t="s">
        <v>57</v>
      </c>
      <c r="B48" s="17" t="s">
        <v>58</v>
      </c>
      <c r="C48" s="17" t="s">
        <v>59</v>
      </c>
      <c r="D48" s="17" t="s">
        <v>60</v>
      </c>
      <c r="E48" s="17" t="s">
        <v>61</v>
      </c>
      <c r="I48" s="17" t="s">
        <v>57</v>
      </c>
      <c r="J48" s="17" t="s">
        <v>58</v>
      </c>
      <c r="K48" s="17" t="s">
        <v>59</v>
      </c>
      <c r="L48" s="17" t="s">
        <v>60</v>
      </c>
      <c r="M48" s="17" t="s">
        <v>61</v>
      </c>
      <c r="N48" s="1" t="s">
        <v>62</v>
      </c>
    </row>
    <row r="49" spans="1:16" ht="30" customHeight="1">
      <c r="A49" t="s">
        <v>79</v>
      </c>
      <c r="B49" t="s">
        <v>80</v>
      </c>
      <c r="C49">
        <v>1</v>
      </c>
      <c r="D49" t="s">
        <v>65</v>
      </c>
      <c r="E49" t="s">
        <v>66</v>
      </c>
      <c r="I49" t="s">
        <v>79</v>
      </c>
      <c r="J49" t="s">
        <v>80</v>
      </c>
      <c r="K49">
        <v>1</v>
      </c>
      <c r="L49" t="s">
        <v>65</v>
      </c>
      <c r="M49" t="s">
        <v>66</v>
      </c>
      <c r="N49">
        <f>SUM(N53:N66)</f>
        <v>0.28494851814969757</v>
      </c>
    </row>
    <row r="50" spans="1:16" ht="30" customHeight="1"/>
    <row r="51" spans="1:16" ht="30" customHeight="1">
      <c r="A51" t="s">
        <v>67</v>
      </c>
    </row>
    <row r="52" spans="1:16" ht="30" customHeight="1">
      <c r="A52" s="17" t="s">
        <v>68</v>
      </c>
      <c r="B52" s="17" t="s">
        <v>69</v>
      </c>
      <c r="C52" s="17" t="s">
        <v>70</v>
      </c>
      <c r="D52" s="17" t="s">
        <v>59</v>
      </c>
      <c r="E52" s="17" t="s">
        <v>60</v>
      </c>
      <c r="F52" s="17" t="s">
        <v>71</v>
      </c>
      <c r="I52" s="1" t="s">
        <v>72</v>
      </c>
      <c r="J52" s="1" t="s">
        <v>73</v>
      </c>
      <c r="K52" s="1" t="s">
        <v>74</v>
      </c>
      <c r="L52" s="1" t="s">
        <v>75</v>
      </c>
      <c r="M52" s="1" t="s">
        <v>76</v>
      </c>
      <c r="N52" s="1" t="s">
        <v>62</v>
      </c>
      <c r="O52" s="1" t="s">
        <v>77</v>
      </c>
      <c r="P52" s="1" t="s">
        <v>78</v>
      </c>
    </row>
    <row r="53" spans="1:16" ht="30" customHeight="1">
      <c r="A53" t="s">
        <v>179</v>
      </c>
      <c r="B53" t="s">
        <v>180</v>
      </c>
      <c r="C53" t="s">
        <v>102</v>
      </c>
      <c r="D53">
        <v>9.7239999771118164</v>
      </c>
      <c r="E53" t="s">
        <v>163</v>
      </c>
      <c r="F53" t="s">
        <v>82</v>
      </c>
      <c r="I53" s="2" t="s">
        <v>180</v>
      </c>
      <c r="J53" s="2" t="s">
        <v>102</v>
      </c>
      <c r="K53" s="2">
        <f>D53</f>
        <v>9.7239999771118164</v>
      </c>
      <c r="L53" s="2" t="s">
        <v>181</v>
      </c>
      <c r="M53" s="2">
        <v>8.5000000000000006E-3</v>
      </c>
      <c r="N53" s="18">
        <f>K53*M53</f>
        <v>8.2653999805450448E-2</v>
      </c>
      <c r="O53" s="19" t="s">
        <v>147</v>
      </c>
      <c r="P53" s="2" t="s">
        <v>182</v>
      </c>
    </row>
    <row r="54" spans="1:16" ht="30" customHeight="1">
      <c r="A54" t="s">
        <v>183</v>
      </c>
      <c r="B54" t="s">
        <v>184</v>
      </c>
      <c r="C54" t="s">
        <v>97</v>
      </c>
      <c r="D54">
        <v>-2.0999999046325679</v>
      </c>
      <c r="E54" t="s">
        <v>163</v>
      </c>
      <c r="F54" t="s">
        <v>82</v>
      </c>
      <c r="I54" s="2" t="s">
        <v>184</v>
      </c>
      <c r="J54" s="2" t="s">
        <v>97</v>
      </c>
      <c r="K54" s="2">
        <f t="shared" ref="K54:K66" si="2">D54</f>
        <v>-2.0999999046325679</v>
      </c>
      <c r="L54" s="2" t="s">
        <v>181</v>
      </c>
      <c r="M54" s="2">
        <v>4.0000000000000001E-3</v>
      </c>
      <c r="N54" s="18"/>
      <c r="O54" s="19" t="s">
        <v>185</v>
      </c>
      <c r="P54" s="2" t="s">
        <v>186</v>
      </c>
    </row>
    <row r="55" spans="1:16" ht="30" customHeight="1">
      <c r="A55" t="s">
        <v>187</v>
      </c>
      <c r="B55" t="s">
        <v>188</v>
      </c>
      <c r="C55" t="s">
        <v>88</v>
      </c>
      <c r="D55">
        <v>1.049999952316284</v>
      </c>
      <c r="E55" t="s">
        <v>65</v>
      </c>
      <c r="F55" t="s">
        <v>82</v>
      </c>
      <c r="I55" s="2" t="s">
        <v>188</v>
      </c>
      <c r="J55" s="2" t="s">
        <v>88</v>
      </c>
      <c r="K55" s="2">
        <f t="shared" si="2"/>
        <v>1.049999952316284</v>
      </c>
      <c r="L55" s="2" t="s">
        <v>83</v>
      </c>
      <c r="M55" s="2">
        <f>N94</f>
        <v>9.8459894346073287E-2</v>
      </c>
      <c r="N55" s="18">
        <f t="shared" ref="N55:N63" si="3">K55*M55</f>
        <v>0.10338288436844331</v>
      </c>
      <c r="O55" s="19" t="s">
        <v>108</v>
      </c>
      <c r="P55" s="2" t="s">
        <v>189</v>
      </c>
    </row>
    <row r="56" spans="1:16" ht="30" customHeight="1">
      <c r="A56" t="s">
        <v>190</v>
      </c>
      <c r="B56" t="s">
        <v>191</v>
      </c>
      <c r="C56" t="s">
        <v>97</v>
      </c>
      <c r="D56">
        <v>0.40000000596046448</v>
      </c>
      <c r="E56" t="s">
        <v>65</v>
      </c>
      <c r="F56" t="s">
        <v>82</v>
      </c>
      <c r="I56" s="2" t="s">
        <v>191</v>
      </c>
      <c r="J56" s="2" t="s">
        <v>97</v>
      </c>
      <c r="K56" s="2">
        <f t="shared" si="2"/>
        <v>0.40000000596046448</v>
      </c>
      <c r="L56" s="2" t="s">
        <v>83</v>
      </c>
      <c r="M56" s="2">
        <v>0.16</v>
      </c>
      <c r="N56" s="18">
        <f t="shared" si="3"/>
        <v>6.4000000953674321E-2</v>
      </c>
      <c r="O56" s="19" t="s">
        <v>147</v>
      </c>
      <c r="P56" s="2" t="s">
        <v>192</v>
      </c>
    </row>
    <row r="57" spans="1:16" ht="30" customHeight="1">
      <c r="A57" t="s">
        <v>193</v>
      </c>
      <c r="B57" t="s">
        <v>194</v>
      </c>
      <c r="C57" t="s">
        <v>97</v>
      </c>
      <c r="D57">
        <v>-0.27500000596046448</v>
      </c>
      <c r="E57" t="s">
        <v>65</v>
      </c>
      <c r="F57" t="s">
        <v>82</v>
      </c>
      <c r="I57" s="2" t="s">
        <v>194</v>
      </c>
      <c r="J57" s="2" t="s">
        <v>97</v>
      </c>
      <c r="K57" s="2">
        <f t="shared" si="2"/>
        <v>-0.27500000596046448</v>
      </c>
      <c r="L57" s="2" t="s">
        <v>83</v>
      </c>
      <c r="M57" s="2">
        <v>0.02</v>
      </c>
      <c r="N57" s="18"/>
      <c r="O57" s="19" t="s">
        <v>89</v>
      </c>
      <c r="P57" s="2" t="s">
        <v>195</v>
      </c>
    </row>
    <row r="58" spans="1:16" ht="30" customHeight="1">
      <c r="A58" t="s">
        <v>196</v>
      </c>
      <c r="B58" t="s">
        <v>197</v>
      </c>
      <c r="C58" t="s">
        <v>88</v>
      </c>
      <c r="D58">
        <v>0.15000000596046451</v>
      </c>
      <c r="E58" t="s">
        <v>65</v>
      </c>
      <c r="F58" t="s">
        <v>82</v>
      </c>
      <c r="I58" s="2" t="s">
        <v>197</v>
      </c>
      <c r="J58" s="2" t="s">
        <v>88</v>
      </c>
      <c r="K58" s="2">
        <f t="shared" si="2"/>
        <v>0.15000000596046451</v>
      </c>
      <c r="L58" s="2" t="s">
        <v>83</v>
      </c>
      <c r="M58" s="2">
        <v>0.13</v>
      </c>
      <c r="N58" s="18">
        <f t="shared" si="3"/>
        <v>1.9500000774860388E-2</v>
      </c>
      <c r="O58" s="19" t="s">
        <v>198</v>
      </c>
      <c r="P58" s="2" t="s">
        <v>199</v>
      </c>
    </row>
    <row r="59" spans="1:16" ht="30" customHeight="1">
      <c r="A59" t="s">
        <v>145</v>
      </c>
      <c r="B59" t="s">
        <v>146</v>
      </c>
      <c r="C59" t="s">
        <v>97</v>
      </c>
      <c r="D59">
        <v>0.15000000596046451</v>
      </c>
      <c r="E59" t="s">
        <v>65</v>
      </c>
      <c r="F59" t="s">
        <v>82</v>
      </c>
      <c r="I59" s="2" t="s">
        <v>146</v>
      </c>
      <c r="J59" s="2" t="s">
        <v>97</v>
      </c>
      <c r="K59" s="2">
        <f t="shared" si="2"/>
        <v>0.15000000596046451</v>
      </c>
      <c r="L59" s="2" t="s">
        <v>83</v>
      </c>
      <c r="M59" s="2">
        <v>0.09</v>
      </c>
      <c r="N59" s="18">
        <f t="shared" si="3"/>
        <v>1.3500000536441806E-2</v>
      </c>
      <c r="O59" s="19" t="s">
        <v>147</v>
      </c>
      <c r="P59" s="2" t="s">
        <v>200</v>
      </c>
    </row>
    <row r="60" spans="1:16" ht="30" customHeight="1">
      <c r="A60" t="s">
        <v>201</v>
      </c>
      <c r="B60" t="s">
        <v>202</v>
      </c>
      <c r="C60" t="s">
        <v>88</v>
      </c>
      <c r="D60">
        <v>-1.0057408362627029E-2</v>
      </c>
      <c r="E60" t="s">
        <v>65</v>
      </c>
      <c r="F60" t="s">
        <v>82</v>
      </c>
      <c r="I60" s="2" t="s">
        <v>202</v>
      </c>
      <c r="J60" s="2" t="s">
        <v>88</v>
      </c>
      <c r="K60" s="2">
        <f t="shared" si="2"/>
        <v>-1.0057408362627029E-2</v>
      </c>
      <c r="L60" s="2" t="s">
        <v>83</v>
      </c>
      <c r="M60" s="2">
        <v>-0.05</v>
      </c>
      <c r="N60" s="18"/>
      <c r="O60" s="19" t="s">
        <v>108</v>
      </c>
      <c r="P60" s="2" t="s">
        <v>109</v>
      </c>
    </row>
    <row r="61" spans="1:16" ht="30" customHeight="1">
      <c r="A61" t="s">
        <v>203</v>
      </c>
      <c r="B61" t="s">
        <v>204</v>
      </c>
      <c r="C61" t="s">
        <v>102</v>
      </c>
      <c r="D61">
        <v>9.9999997764825821E-3</v>
      </c>
      <c r="E61" t="s">
        <v>65</v>
      </c>
      <c r="F61" t="s">
        <v>82</v>
      </c>
      <c r="I61" s="2" t="s">
        <v>205</v>
      </c>
      <c r="J61" s="2" t="s">
        <v>102</v>
      </c>
      <c r="K61" s="2">
        <f t="shared" si="2"/>
        <v>9.9999997764825821E-3</v>
      </c>
      <c r="L61" s="2" t="s">
        <v>83</v>
      </c>
      <c r="M61" s="2">
        <v>0.02</v>
      </c>
      <c r="N61" s="18">
        <f t="shared" si="3"/>
        <v>1.9999999552965166E-4</v>
      </c>
      <c r="O61" s="2" t="s">
        <v>206</v>
      </c>
      <c r="P61" s="2" t="s">
        <v>125</v>
      </c>
    </row>
    <row r="62" spans="1:16" ht="30" customHeight="1">
      <c r="A62" t="s">
        <v>207</v>
      </c>
      <c r="B62" t="s">
        <v>208</v>
      </c>
      <c r="C62" t="s">
        <v>128</v>
      </c>
      <c r="D62">
        <v>-3.5029919818043709E-3</v>
      </c>
      <c r="E62" t="s">
        <v>65</v>
      </c>
      <c r="F62" t="s">
        <v>82</v>
      </c>
      <c r="I62" s="2" t="s">
        <v>208</v>
      </c>
      <c r="J62" s="2" t="s">
        <v>130</v>
      </c>
      <c r="K62" s="2">
        <f t="shared" si="2"/>
        <v>-3.5029919818043709E-3</v>
      </c>
      <c r="L62" s="2" t="s">
        <v>83</v>
      </c>
      <c r="M62" s="2">
        <v>-0.08</v>
      </c>
      <c r="N62" s="18"/>
      <c r="O62" s="19" t="s">
        <v>108</v>
      </c>
      <c r="P62" s="2" t="s">
        <v>209</v>
      </c>
    </row>
    <row r="63" spans="1:16" ht="30" customHeight="1">
      <c r="A63" t="s">
        <v>133</v>
      </c>
      <c r="B63" t="s">
        <v>134</v>
      </c>
      <c r="C63" t="s">
        <v>128</v>
      </c>
      <c r="D63">
        <v>3.0564852058887482E-3</v>
      </c>
      <c r="E63" t="s">
        <v>112</v>
      </c>
      <c r="F63" t="s">
        <v>82</v>
      </c>
      <c r="I63" s="2" t="s">
        <v>135</v>
      </c>
      <c r="J63" s="2" t="s">
        <v>130</v>
      </c>
      <c r="K63" s="2">
        <f t="shared" si="2"/>
        <v>3.0564852058887482E-3</v>
      </c>
      <c r="L63" s="2" t="s">
        <v>114</v>
      </c>
      <c r="M63" s="2">
        <v>0.56000000000000005</v>
      </c>
      <c r="N63" s="18">
        <f t="shared" si="3"/>
        <v>1.7116317152976992E-3</v>
      </c>
      <c r="O63" s="19" t="s">
        <v>136</v>
      </c>
      <c r="P63" s="2" t="s">
        <v>137</v>
      </c>
    </row>
    <row r="64" spans="1:16" ht="30" customHeight="1">
      <c r="A64" t="s">
        <v>210</v>
      </c>
      <c r="B64" t="s">
        <v>211</v>
      </c>
      <c r="C64" t="s">
        <v>97</v>
      </c>
      <c r="D64">
        <v>2.000000094994903E-3</v>
      </c>
      <c r="E64" t="s">
        <v>65</v>
      </c>
      <c r="F64" t="s">
        <v>82</v>
      </c>
      <c r="I64" s="2" t="s">
        <v>212</v>
      </c>
      <c r="J64" s="2" t="s">
        <v>97</v>
      </c>
      <c r="K64" s="2">
        <f t="shared" si="2"/>
        <v>2.000000094994903E-3</v>
      </c>
      <c r="L64" s="2" t="s">
        <v>83</v>
      </c>
      <c r="M64" s="2">
        <v>0.8</v>
      </c>
      <c r="N64" s="18"/>
      <c r="O64" s="19" t="s">
        <v>213</v>
      </c>
      <c r="P64" s="2" t="s">
        <v>214</v>
      </c>
    </row>
    <row r="65" spans="1:16" ht="30" customHeight="1">
      <c r="A65" t="s">
        <v>153</v>
      </c>
      <c r="B65" t="s">
        <v>154</v>
      </c>
      <c r="C65" t="s">
        <v>102</v>
      </c>
      <c r="D65">
        <v>-1.3304135063663129E-3</v>
      </c>
      <c r="E65" t="s">
        <v>65</v>
      </c>
      <c r="F65" t="s">
        <v>82</v>
      </c>
      <c r="I65" s="2" t="s">
        <v>155</v>
      </c>
      <c r="J65" s="2" t="s">
        <v>102</v>
      </c>
      <c r="K65" s="2">
        <f t="shared" si="2"/>
        <v>-1.3304135063663129E-3</v>
      </c>
      <c r="L65" s="2" t="s">
        <v>83</v>
      </c>
      <c r="M65" s="2">
        <v>0.02</v>
      </c>
      <c r="N65" s="18"/>
      <c r="O65" s="19" t="s">
        <v>156</v>
      </c>
      <c r="P65" s="2" t="s">
        <v>157</v>
      </c>
    </row>
    <row r="66" spans="1:16" ht="30" customHeight="1">
      <c r="A66" t="s">
        <v>126</v>
      </c>
      <c r="B66" t="s">
        <v>127</v>
      </c>
      <c r="C66" t="s">
        <v>128</v>
      </c>
      <c r="D66">
        <v>-1.216430023305293E-4</v>
      </c>
      <c r="E66" t="s">
        <v>112</v>
      </c>
      <c r="F66" t="s">
        <v>82</v>
      </c>
      <c r="I66" s="2" t="s">
        <v>129</v>
      </c>
      <c r="J66" s="2" t="s">
        <v>130</v>
      </c>
      <c r="K66" s="2">
        <f t="shared" si="2"/>
        <v>-1.216430023305293E-4</v>
      </c>
      <c r="L66" s="2" t="s">
        <v>114</v>
      </c>
      <c r="M66" s="2">
        <v>0.5</v>
      </c>
      <c r="N66" s="18"/>
      <c r="O66" s="19" t="s">
        <v>131</v>
      </c>
      <c r="P66" s="2" t="s">
        <v>215</v>
      </c>
    </row>
    <row r="67" spans="1:16" ht="30" customHeight="1"/>
    <row r="68" spans="1:16" ht="30" customHeight="1">
      <c r="A68" t="s">
        <v>158</v>
      </c>
    </row>
    <row r="69" spans="1:16" ht="30" customHeight="1">
      <c r="A69" s="17" t="s">
        <v>159</v>
      </c>
      <c r="B69" s="17" t="s">
        <v>160</v>
      </c>
      <c r="C69" s="17" t="s">
        <v>59</v>
      </c>
      <c r="D69" s="17" t="s">
        <v>60</v>
      </c>
      <c r="I69" s="2"/>
      <c r="J69" s="2"/>
      <c r="K69" s="2"/>
      <c r="L69" s="2"/>
      <c r="M69" s="2"/>
      <c r="N69" s="18"/>
      <c r="O69" s="19"/>
      <c r="P69" s="2"/>
    </row>
    <row r="70" spans="1:16" ht="30" customHeight="1">
      <c r="A70" t="s">
        <v>164</v>
      </c>
      <c r="B70" t="s">
        <v>162</v>
      </c>
      <c r="C70">
        <v>0.84908002614974976</v>
      </c>
      <c r="D70" t="s">
        <v>65</v>
      </c>
    </row>
    <row r="71" spans="1:16" ht="30" customHeight="1">
      <c r="A71" t="s">
        <v>168</v>
      </c>
      <c r="B71" t="s">
        <v>162</v>
      </c>
      <c r="C71">
        <v>1.340399961918592E-3</v>
      </c>
      <c r="D71" t="s">
        <v>65</v>
      </c>
    </row>
    <row r="72" spans="1:16" ht="30" customHeight="1">
      <c r="A72" t="s">
        <v>166</v>
      </c>
      <c r="B72" t="s">
        <v>167</v>
      </c>
      <c r="C72">
        <v>1.056975452229381E-3</v>
      </c>
      <c r="D72" t="s">
        <v>112</v>
      </c>
    </row>
    <row r="73" spans="1:16" ht="30" customHeight="1">
      <c r="A73" t="s">
        <v>165</v>
      </c>
      <c r="B73" t="s">
        <v>216</v>
      </c>
      <c r="C73">
        <v>9.7025535069406033E-4</v>
      </c>
      <c r="D73" t="s">
        <v>112</v>
      </c>
    </row>
    <row r="74" spans="1:16" ht="30" customHeight="1">
      <c r="A74" t="s">
        <v>165</v>
      </c>
      <c r="B74" t="s">
        <v>162</v>
      </c>
      <c r="C74">
        <v>4.9029244109988213E-4</v>
      </c>
      <c r="D74" t="s">
        <v>112</v>
      </c>
    </row>
    <row r="75" spans="1:16" ht="30" customHeight="1">
      <c r="A75" t="s">
        <v>217</v>
      </c>
      <c r="B75" t="s">
        <v>167</v>
      </c>
      <c r="C75">
        <v>4.0357242687605321E-4</v>
      </c>
      <c r="D75" t="s">
        <v>112</v>
      </c>
    </row>
    <row r="76" spans="1:16" ht="30" customHeight="1">
      <c r="A76" t="s">
        <v>218</v>
      </c>
      <c r="B76" t="s">
        <v>162</v>
      </c>
      <c r="C76">
        <v>1.3297999976202851E-4</v>
      </c>
      <c r="D76" t="s">
        <v>65</v>
      </c>
    </row>
    <row r="77" spans="1:16" ht="30" customHeight="1">
      <c r="A77" t="s">
        <v>171</v>
      </c>
      <c r="B77" t="s">
        <v>162</v>
      </c>
      <c r="C77">
        <v>7.9787001595832407E-5</v>
      </c>
      <c r="D77" t="s">
        <v>65</v>
      </c>
    </row>
    <row r="78" spans="1:16" ht="30" customHeight="1">
      <c r="A78" t="s">
        <v>169</v>
      </c>
      <c r="B78" t="s">
        <v>162</v>
      </c>
      <c r="C78">
        <v>2.8722999559249729E-5</v>
      </c>
      <c r="D78" t="s">
        <v>65</v>
      </c>
    </row>
    <row r="79" spans="1:16" ht="30" customHeight="1">
      <c r="A79" t="s">
        <v>219</v>
      </c>
      <c r="B79" t="s">
        <v>162</v>
      </c>
      <c r="C79">
        <v>1.0744999599410219E-5</v>
      </c>
      <c r="D79" t="s">
        <v>65</v>
      </c>
    </row>
    <row r="80" spans="1:16" ht="30" customHeight="1">
      <c r="A80" t="s">
        <v>220</v>
      </c>
      <c r="B80" t="s">
        <v>162</v>
      </c>
      <c r="C80">
        <v>1.595700041434611E-6</v>
      </c>
      <c r="D80" t="s">
        <v>65</v>
      </c>
    </row>
    <row r="81" spans="1:17" ht="30" customHeight="1">
      <c r="A81" t="s">
        <v>221</v>
      </c>
      <c r="B81" t="s">
        <v>162</v>
      </c>
      <c r="C81">
        <v>1.595700041434611E-6</v>
      </c>
      <c r="D81" t="s">
        <v>65</v>
      </c>
    </row>
    <row r="82" spans="1:17" ht="30" customHeight="1">
      <c r="A82" t="s">
        <v>172</v>
      </c>
      <c r="B82" t="s">
        <v>162</v>
      </c>
      <c r="C82">
        <v>7.4467997990268486E-8</v>
      </c>
      <c r="D82" t="s">
        <v>65</v>
      </c>
    </row>
    <row r="83" spans="1:17" ht="30" customHeight="1">
      <c r="A83" t="s">
        <v>173</v>
      </c>
      <c r="B83" t="s">
        <v>162</v>
      </c>
      <c r="C83">
        <v>6.9149002968060813E-8</v>
      </c>
      <c r="D83" t="s">
        <v>65</v>
      </c>
    </row>
    <row r="84" spans="1:17" ht="30" customHeight="1">
      <c r="A84" t="s">
        <v>222</v>
      </c>
      <c r="B84" t="s">
        <v>162</v>
      </c>
      <c r="C84">
        <v>1.5956999277477731E-8</v>
      </c>
      <c r="D84" t="s">
        <v>65</v>
      </c>
    </row>
    <row r="85" spans="1:17" ht="30" customHeight="1"/>
    <row r="86" spans="1:17" ht="30" customHeight="1"/>
    <row r="87" spans="1:17" ht="30" customHeight="1"/>
    <row r="88" spans="1:17" ht="30" customHeight="1"/>
    <row r="89" spans="1:17" ht="30" customHeight="1"/>
    <row r="90" spans="1:17" ht="30" customHeight="1">
      <c r="A90" s="17" t="s">
        <v>54</v>
      </c>
    </row>
    <row r="91" spans="1:17" ht="30" customHeight="1">
      <c r="A91" t="s">
        <v>223</v>
      </c>
    </row>
    <row r="92" spans="1:17" ht="30" customHeight="1">
      <c r="A92" t="s">
        <v>56</v>
      </c>
    </row>
    <row r="93" spans="1:17" ht="30" customHeight="1">
      <c r="A93" s="17" t="s">
        <v>57</v>
      </c>
      <c r="B93" s="17" t="s">
        <v>58</v>
      </c>
      <c r="C93" s="17" t="s">
        <v>59</v>
      </c>
      <c r="D93" s="17" t="s">
        <v>60</v>
      </c>
      <c r="E93" s="17" t="s">
        <v>61</v>
      </c>
      <c r="I93" s="17" t="s">
        <v>57</v>
      </c>
      <c r="J93" s="17" t="s">
        <v>58</v>
      </c>
      <c r="K93" s="17" t="s">
        <v>59</v>
      </c>
      <c r="L93" s="17" t="s">
        <v>60</v>
      </c>
      <c r="M93" s="17" t="s">
        <v>61</v>
      </c>
      <c r="N93" s="1" t="s">
        <v>62</v>
      </c>
      <c r="P93" s="1" t="s">
        <v>78</v>
      </c>
    </row>
    <row r="94" spans="1:17" ht="30" customHeight="1">
      <c r="A94" t="s">
        <v>187</v>
      </c>
      <c r="B94" t="s">
        <v>188</v>
      </c>
      <c r="C94">
        <v>1</v>
      </c>
      <c r="D94" t="s">
        <v>65</v>
      </c>
      <c r="E94" t="s">
        <v>66</v>
      </c>
      <c r="I94" t="s">
        <v>187</v>
      </c>
      <c r="J94" t="s">
        <v>188</v>
      </c>
      <c r="K94">
        <v>1</v>
      </c>
      <c r="L94" t="s">
        <v>65</v>
      </c>
      <c r="M94" t="s">
        <v>66</v>
      </c>
      <c r="N94">
        <f>SUM(N98:N112)</f>
        <v>9.8459894346073287E-2</v>
      </c>
      <c r="P94" s="2" t="s">
        <v>224</v>
      </c>
    </row>
    <row r="95" spans="1:17" ht="30" customHeight="1">
      <c r="P95" t="s">
        <v>225</v>
      </c>
      <c r="Q95" t="s">
        <v>226</v>
      </c>
    </row>
    <row r="96" spans="1:17" ht="30" customHeight="1">
      <c r="A96" t="s">
        <v>67</v>
      </c>
    </row>
    <row r="97" spans="1:16" ht="30" customHeight="1">
      <c r="A97" s="17" t="s">
        <v>68</v>
      </c>
      <c r="B97" s="17" t="s">
        <v>69</v>
      </c>
      <c r="C97" s="17" t="s">
        <v>70</v>
      </c>
      <c r="D97" s="17" t="s">
        <v>59</v>
      </c>
      <c r="E97" s="17" t="s">
        <v>60</v>
      </c>
      <c r="F97" s="17" t="s">
        <v>71</v>
      </c>
      <c r="I97" s="1" t="s">
        <v>72</v>
      </c>
      <c r="J97" s="1" t="s">
        <v>73</v>
      </c>
      <c r="K97" s="1" t="s">
        <v>74</v>
      </c>
      <c r="L97" s="1" t="s">
        <v>75</v>
      </c>
      <c r="M97" s="1" t="s">
        <v>76</v>
      </c>
      <c r="N97" s="1" t="s">
        <v>62</v>
      </c>
      <c r="O97" s="1" t="s">
        <v>77</v>
      </c>
      <c r="P97" s="1" t="s">
        <v>78</v>
      </c>
    </row>
    <row r="98" spans="1:16" ht="30" customHeight="1">
      <c r="A98" t="s">
        <v>179</v>
      </c>
      <c r="B98" t="s">
        <v>180</v>
      </c>
      <c r="C98" t="s">
        <v>102</v>
      </c>
      <c r="D98">
        <v>1.2766000032424929</v>
      </c>
      <c r="E98" t="s">
        <v>163</v>
      </c>
      <c r="F98" t="s">
        <v>82</v>
      </c>
      <c r="I98" s="2" t="s">
        <v>180</v>
      </c>
      <c r="J98" s="2" t="s">
        <v>102</v>
      </c>
      <c r="K98" s="2">
        <f>D98</f>
        <v>1.2766000032424929</v>
      </c>
      <c r="L98" s="2" t="s">
        <v>181</v>
      </c>
      <c r="M98" s="2">
        <v>8.5000000000000006E-3</v>
      </c>
      <c r="N98" s="18">
        <f>M98*K98</f>
        <v>1.085110002756119E-2</v>
      </c>
      <c r="O98" s="5" t="s">
        <v>147</v>
      </c>
      <c r="P98" s="2" t="s">
        <v>227</v>
      </c>
    </row>
    <row r="99" spans="1:16" ht="30" customHeight="1">
      <c r="A99" t="s">
        <v>145</v>
      </c>
      <c r="B99" t="s">
        <v>146</v>
      </c>
      <c r="C99" t="s">
        <v>97</v>
      </c>
      <c r="D99">
        <v>0.87956982851028442</v>
      </c>
      <c r="E99" t="s">
        <v>65</v>
      </c>
      <c r="F99" t="s">
        <v>82</v>
      </c>
      <c r="I99" s="2" t="s">
        <v>146</v>
      </c>
      <c r="J99" s="2" t="s">
        <v>97</v>
      </c>
      <c r="K99" s="2">
        <f t="shared" ref="K99:K112" si="4">D99</f>
        <v>0.87956982851028442</v>
      </c>
      <c r="L99" s="2" t="s">
        <v>83</v>
      </c>
      <c r="M99" s="2">
        <v>0.09</v>
      </c>
      <c r="N99" s="18">
        <f t="shared" ref="N99:N111" si="5">M99*K99</f>
        <v>7.9161284565925596E-2</v>
      </c>
      <c r="O99" s="5" t="s">
        <v>147</v>
      </c>
      <c r="P99" s="2" t="s">
        <v>228</v>
      </c>
    </row>
    <row r="100" spans="1:16" ht="30" customHeight="1">
      <c r="A100" t="s">
        <v>203</v>
      </c>
      <c r="B100" t="s">
        <v>204</v>
      </c>
      <c r="C100" t="s">
        <v>229</v>
      </c>
      <c r="D100">
        <v>0.13109999895095831</v>
      </c>
      <c r="E100" t="s">
        <v>65</v>
      </c>
      <c r="F100" t="s">
        <v>82</v>
      </c>
      <c r="I100" s="2" t="s">
        <v>205</v>
      </c>
      <c r="J100" s="2" t="s">
        <v>229</v>
      </c>
      <c r="K100" s="2">
        <f t="shared" si="4"/>
        <v>0.13109999895095831</v>
      </c>
      <c r="L100" s="2" t="s">
        <v>83</v>
      </c>
      <c r="M100" s="2">
        <v>0.02</v>
      </c>
      <c r="N100" s="18">
        <f t="shared" si="5"/>
        <v>2.6219999790191664E-3</v>
      </c>
      <c r="O100" s="5" t="s">
        <v>206</v>
      </c>
      <c r="P100" s="2" t="s">
        <v>125</v>
      </c>
    </row>
    <row r="101" spans="1:16" ht="30" customHeight="1">
      <c r="A101" t="s">
        <v>138</v>
      </c>
      <c r="B101" t="s">
        <v>139</v>
      </c>
      <c r="C101" t="s">
        <v>81</v>
      </c>
      <c r="D101">
        <v>3.3170901238918298E-2</v>
      </c>
      <c r="E101" t="s">
        <v>140</v>
      </c>
      <c r="F101" t="s">
        <v>82</v>
      </c>
      <c r="I101" s="2" t="s">
        <v>141</v>
      </c>
      <c r="J101" s="2" t="s">
        <v>81</v>
      </c>
      <c r="K101" s="2">
        <f t="shared" si="4"/>
        <v>3.3170901238918298E-2</v>
      </c>
      <c r="L101" s="2" t="s">
        <v>142</v>
      </c>
      <c r="M101" s="2"/>
      <c r="N101" s="18">
        <f t="shared" si="5"/>
        <v>0</v>
      </c>
      <c r="O101" s="5" t="s">
        <v>143</v>
      </c>
      <c r="P101" s="2" t="s">
        <v>230</v>
      </c>
    </row>
    <row r="102" spans="1:16" ht="30" customHeight="1">
      <c r="A102" t="s">
        <v>231</v>
      </c>
      <c r="B102" t="s">
        <v>232</v>
      </c>
      <c r="C102" t="s">
        <v>229</v>
      </c>
      <c r="D102">
        <v>2.6399999856948849E-2</v>
      </c>
      <c r="E102" t="s">
        <v>65</v>
      </c>
      <c r="F102" t="s">
        <v>82</v>
      </c>
      <c r="I102" s="2" t="s">
        <v>233</v>
      </c>
      <c r="J102" s="2" t="s">
        <v>229</v>
      </c>
      <c r="K102" s="2">
        <f t="shared" si="4"/>
        <v>2.6399999856948849E-2</v>
      </c>
      <c r="L102" s="2" t="s">
        <v>83</v>
      </c>
      <c r="M102" s="2">
        <v>0.14000000000000001</v>
      </c>
      <c r="N102" s="18">
        <f t="shared" si="5"/>
        <v>3.6959999799728391E-3</v>
      </c>
      <c r="O102" s="5" t="s">
        <v>234</v>
      </c>
      <c r="P102" s="2" t="s">
        <v>235</v>
      </c>
    </row>
    <row r="103" spans="1:16" ht="30" customHeight="1">
      <c r="A103" t="s">
        <v>236</v>
      </c>
      <c r="B103" t="s">
        <v>237</v>
      </c>
      <c r="C103" t="s">
        <v>88</v>
      </c>
      <c r="D103">
        <v>1.184892561286688E-2</v>
      </c>
      <c r="E103" t="s">
        <v>65</v>
      </c>
      <c r="F103" t="s">
        <v>82</v>
      </c>
      <c r="I103" s="2" t="s">
        <v>238</v>
      </c>
      <c r="J103" s="2" t="s">
        <v>88</v>
      </c>
      <c r="K103" s="2">
        <f t="shared" si="4"/>
        <v>1.184892561286688E-2</v>
      </c>
      <c r="L103" s="2" t="s">
        <v>83</v>
      </c>
      <c r="M103" s="2">
        <v>-0.01</v>
      </c>
      <c r="N103" s="18"/>
      <c r="O103" s="5" t="s">
        <v>89</v>
      </c>
      <c r="P103" s="2" t="s">
        <v>195</v>
      </c>
    </row>
    <row r="104" spans="1:16" ht="30" customHeight="1">
      <c r="A104" t="s">
        <v>100</v>
      </c>
      <c r="B104" t="s">
        <v>101</v>
      </c>
      <c r="C104" t="s">
        <v>229</v>
      </c>
      <c r="D104">
        <v>1.020000036805868E-2</v>
      </c>
      <c r="E104" t="s">
        <v>65</v>
      </c>
      <c r="F104" t="s">
        <v>82</v>
      </c>
      <c r="I104" s="2" t="s">
        <v>103</v>
      </c>
      <c r="J104" s="2" t="s">
        <v>229</v>
      </c>
      <c r="K104" s="2">
        <f t="shared" si="4"/>
        <v>1.020000036805868E-2</v>
      </c>
      <c r="L104" s="2" t="s">
        <v>83</v>
      </c>
      <c r="M104" s="2">
        <v>0.12</v>
      </c>
      <c r="N104" s="18">
        <f t="shared" si="5"/>
        <v>1.2240000441670416E-3</v>
      </c>
      <c r="O104" s="5" t="s">
        <v>104</v>
      </c>
      <c r="P104" s="2" t="s">
        <v>239</v>
      </c>
    </row>
    <row r="105" spans="1:16" ht="30" customHeight="1">
      <c r="A105" t="s">
        <v>240</v>
      </c>
      <c r="B105" t="s">
        <v>241</v>
      </c>
      <c r="C105" t="s">
        <v>88</v>
      </c>
      <c r="D105">
        <v>8.3976704627275467E-3</v>
      </c>
      <c r="E105" t="s">
        <v>65</v>
      </c>
      <c r="F105" t="s">
        <v>82</v>
      </c>
      <c r="I105" s="2" t="s">
        <v>242</v>
      </c>
      <c r="J105" s="2" t="s">
        <v>88</v>
      </c>
      <c r="K105" s="2">
        <f t="shared" si="4"/>
        <v>8.3976704627275467E-3</v>
      </c>
      <c r="L105" s="2" t="s">
        <v>83</v>
      </c>
      <c r="M105" s="2">
        <v>-0.05</v>
      </c>
      <c r="N105" s="18"/>
      <c r="O105" s="5" t="s">
        <v>108</v>
      </c>
      <c r="P105" s="2" t="s">
        <v>109</v>
      </c>
    </row>
    <row r="106" spans="1:16" ht="30" customHeight="1">
      <c r="A106" t="s">
        <v>243</v>
      </c>
      <c r="B106" t="s">
        <v>244</v>
      </c>
      <c r="C106" t="s">
        <v>88</v>
      </c>
      <c r="D106">
        <v>5.8535737916827202E-3</v>
      </c>
      <c r="E106" t="s">
        <v>65</v>
      </c>
      <c r="F106" t="s">
        <v>82</v>
      </c>
      <c r="I106" s="2" t="s">
        <v>245</v>
      </c>
      <c r="J106" s="2" t="s">
        <v>88</v>
      </c>
      <c r="K106" s="2">
        <f t="shared" si="4"/>
        <v>5.8535737916827202E-3</v>
      </c>
      <c r="L106" s="2" t="s">
        <v>83</v>
      </c>
      <c r="M106" s="2">
        <v>-0.05</v>
      </c>
      <c r="N106" s="18"/>
      <c r="O106" s="5" t="s">
        <v>108</v>
      </c>
      <c r="P106" s="2" t="s">
        <v>109</v>
      </c>
    </row>
    <row r="107" spans="1:16" ht="30" customHeight="1">
      <c r="A107" t="s">
        <v>246</v>
      </c>
      <c r="B107" t="s">
        <v>247</v>
      </c>
      <c r="C107" t="s">
        <v>88</v>
      </c>
      <c r="D107">
        <v>2.443586010485888E-3</v>
      </c>
      <c r="E107" t="s">
        <v>65</v>
      </c>
      <c r="F107" t="s">
        <v>82</v>
      </c>
      <c r="I107" s="2" t="s">
        <v>248</v>
      </c>
      <c r="J107" s="2" t="s">
        <v>88</v>
      </c>
      <c r="K107" s="2">
        <f t="shared" si="4"/>
        <v>2.443586010485888E-3</v>
      </c>
      <c r="L107" s="2" t="s">
        <v>83</v>
      </c>
      <c r="M107" s="2">
        <v>-0.01</v>
      </c>
      <c r="N107" s="18"/>
      <c r="O107" s="5" t="s">
        <v>89</v>
      </c>
      <c r="P107" s="2" t="s">
        <v>249</v>
      </c>
    </row>
    <row r="108" spans="1:16" ht="30" customHeight="1">
      <c r="A108" t="s">
        <v>250</v>
      </c>
      <c r="B108" t="s">
        <v>251</v>
      </c>
      <c r="C108" t="s">
        <v>88</v>
      </c>
      <c r="D108">
        <v>2.0890859887003899E-3</v>
      </c>
      <c r="E108" t="s">
        <v>65</v>
      </c>
      <c r="F108" t="s">
        <v>82</v>
      </c>
      <c r="I108" s="2" t="s">
        <v>252</v>
      </c>
      <c r="J108" s="2" t="s">
        <v>88</v>
      </c>
      <c r="K108" s="2">
        <f t="shared" si="4"/>
        <v>2.0890859887003899E-3</v>
      </c>
      <c r="L108" s="2" t="s">
        <v>83</v>
      </c>
      <c r="M108" s="2">
        <v>-0.08</v>
      </c>
      <c r="N108" s="18"/>
      <c r="O108" s="5" t="s">
        <v>108</v>
      </c>
      <c r="P108" s="2" t="s">
        <v>209</v>
      </c>
    </row>
    <row r="109" spans="1:16" ht="30" customHeight="1">
      <c r="A109" t="s">
        <v>253</v>
      </c>
      <c r="B109" t="s">
        <v>254</v>
      </c>
      <c r="C109" t="s">
        <v>88</v>
      </c>
      <c r="D109">
        <v>2.003493951633573E-3</v>
      </c>
      <c r="E109" t="s">
        <v>65</v>
      </c>
      <c r="F109" t="s">
        <v>82</v>
      </c>
      <c r="I109" s="2" t="s">
        <v>255</v>
      </c>
      <c r="J109" s="2" t="s">
        <v>88</v>
      </c>
      <c r="K109" s="2">
        <f t="shared" si="4"/>
        <v>2.003493951633573E-3</v>
      </c>
      <c r="L109" s="2" t="s">
        <v>83</v>
      </c>
      <c r="M109" s="2">
        <v>-0.01</v>
      </c>
      <c r="N109" s="18"/>
      <c r="O109" s="5" t="s">
        <v>89</v>
      </c>
      <c r="P109" s="2" t="s">
        <v>249</v>
      </c>
    </row>
    <row r="110" spans="1:16" ht="30" customHeight="1">
      <c r="A110" t="s">
        <v>256</v>
      </c>
      <c r="B110" t="s">
        <v>257</v>
      </c>
      <c r="C110" t="s">
        <v>88</v>
      </c>
      <c r="D110">
        <v>1.897366950288415E-3</v>
      </c>
      <c r="E110" t="s">
        <v>112</v>
      </c>
      <c r="F110" t="s">
        <v>82</v>
      </c>
      <c r="I110" s="2" t="s">
        <v>258</v>
      </c>
      <c r="J110" s="2" t="s">
        <v>88</v>
      </c>
      <c r="K110" s="2">
        <f t="shared" si="4"/>
        <v>1.897366950288415E-3</v>
      </c>
      <c r="L110" s="2" t="s">
        <v>114</v>
      </c>
      <c r="M110" s="2">
        <v>0.04</v>
      </c>
      <c r="N110" s="18"/>
      <c r="O110" s="5" t="s">
        <v>115</v>
      </c>
      <c r="P110" s="2" t="s">
        <v>116</v>
      </c>
    </row>
    <row r="111" spans="1:16" ht="30" customHeight="1">
      <c r="A111" t="s">
        <v>133</v>
      </c>
      <c r="B111" t="s">
        <v>134</v>
      </c>
      <c r="C111" t="s">
        <v>128</v>
      </c>
      <c r="D111">
        <v>1.6169816954061389E-3</v>
      </c>
      <c r="E111" t="s">
        <v>112</v>
      </c>
      <c r="F111" t="s">
        <v>82</v>
      </c>
      <c r="I111" s="2" t="s">
        <v>135</v>
      </c>
      <c r="J111" s="2" t="s">
        <v>130</v>
      </c>
      <c r="K111" s="2">
        <f t="shared" si="4"/>
        <v>1.6169816954061389E-3</v>
      </c>
      <c r="L111" s="2" t="s">
        <v>114</v>
      </c>
      <c r="M111" s="2">
        <v>0.56000000000000005</v>
      </c>
      <c r="N111" s="18">
        <f t="shared" si="5"/>
        <v>9.0550974942743784E-4</v>
      </c>
      <c r="O111" s="5" t="s">
        <v>136</v>
      </c>
      <c r="P111" s="2" t="s">
        <v>137</v>
      </c>
    </row>
    <row r="112" spans="1:16" ht="30" customHeight="1">
      <c r="A112" t="s">
        <v>207</v>
      </c>
      <c r="B112" t="s">
        <v>208</v>
      </c>
      <c r="C112" t="s">
        <v>128</v>
      </c>
      <c r="D112">
        <v>-1.399148372001946E-3</v>
      </c>
      <c r="E112" t="s">
        <v>65</v>
      </c>
      <c r="F112" t="s">
        <v>82</v>
      </c>
      <c r="I112" s="2" t="s">
        <v>208</v>
      </c>
      <c r="J112" s="2" t="s">
        <v>130</v>
      </c>
      <c r="K112" s="2">
        <f t="shared" si="4"/>
        <v>-1.399148372001946E-3</v>
      </c>
      <c r="L112" s="2" t="s">
        <v>83</v>
      </c>
      <c r="M112" s="2">
        <v>0.02</v>
      </c>
      <c r="N112" s="18"/>
      <c r="O112" s="5" t="s">
        <v>156</v>
      </c>
      <c r="P112" s="2" t="s">
        <v>259</v>
      </c>
    </row>
    <row r="113" spans="1:4" ht="30" customHeight="1"/>
    <row r="114" spans="1:4" ht="30" customHeight="1">
      <c r="A114" t="s">
        <v>158</v>
      </c>
    </row>
    <row r="115" spans="1:4" ht="30" customHeight="1">
      <c r="A115" s="17" t="s">
        <v>159</v>
      </c>
      <c r="B115" s="17" t="s">
        <v>160</v>
      </c>
      <c r="C115" s="17" t="s">
        <v>59</v>
      </c>
      <c r="D115" s="17" t="s">
        <v>60</v>
      </c>
    </row>
    <row r="116" spans="1:4" ht="30" customHeight="1">
      <c r="A116" t="s">
        <v>164</v>
      </c>
      <c r="B116" t="s">
        <v>162</v>
      </c>
      <c r="C116">
        <v>0.24381169676780701</v>
      </c>
      <c r="D116" t="s">
        <v>65</v>
      </c>
    </row>
    <row r="117" spans="1:4" ht="30" customHeight="1">
      <c r="A117" t="s">
        <v>260</v>
      </c>
      <c r="B117" t="s">
        <v>261</v>
      </c>
      <c r="C117">
        <v>0.1182310953736305</v>
      </c>
      <c r="D117" t="s">
        <v>65</v>
      </c>
    </row>
    <row r="118" spans="1:4" ht="30" customHeight="1">
      <c r="A118" t="s">
        <v>168</v>
      </c>
      <c r="B118" t="s">
        <v>162</v>
      </c>
      <c r="C118">
        <v>1.802695170044899E-2</v>
      </c>
      <c r="D118" t="s">
        <v>65</v>
      </c>
    </row>
    <row r="119" spans="1:4" ht="30" customHeight="1">
      <c r="A119" t="s">
        <v>171</v>
      </c>
      <c r="B119" t="s">
        <v>162</v>
      </c>
      <c r="C119">
        <v>5.5814470397308469E-4</v>
      </c>
      <c r="D119" t="s">
        <v>65</v>
      </c>
    </row>
    <row r="120" spans="1:4" ht="30" customHeight="1">
      <c r="A120" t="s">
        <v>218</v>
      </c>
      <c r="B120" t="s">
        <v>162</v>
      </c>
      <c r="C120">
        <v>4.6263233525678521E-4</v>
      </c>
      <c r="D120" t="s">
        <v>65</v>
      </c>
    </row>
    <row r="121" spans="1:4" ht="30" customHeight="1">
      <c r="A121" t="s">
        <v>262</v>
      </c>
      <c r="B121" t="s">
        <v>162</v>
      </c>
      <c r="C121">
        <v>1.210113623528741E-4</v>
      </c>
      <c r="D121" t="s">
        <v>65</v>
      </c>
    </row>
    <row r="122" spans="1:4" ht="30" customHeight="1">
      <c r="A122" t="s">
        <v>169</v>
      </c>
      <c r="B122" t="s">
        <v>162</v>
      </c>
      <c r="C122">
        <v>1.204150030389428E-4</v>
      </c>
      <c r="D122" t="s">
        <v>65</v>
      </c>
    </row>
    <row r="123" spans="1:4" ht="30" customHeight="1">
      <c r="A123" t="s">
        <v>220</v>
      </c>
      <c r="B123" t="s">
        <v>162</v>
      </c>
      <c r="C123">
        <v>9.3775801360607147E-5</v>
      </c>
      <c r="D123" t="s">
        <v>65</v>
      </c>
    </row>
    <row r="124" spans="1:4" ht="30" customHeight="1">
      <c r="A124" t="s">
        <v>217</v>
      </c>
      <c r="B124" t="s">
        <v>167</v>
      </c>
      <c r="C124">
        <v>5.9160800446989008E-5</v>
      </c>
      <c r="D124" t="s">
        <v>112</v>
      </c>
    </row>
    <row r="125" spans="1:4" ht="30" customHeight="1">
      <c r="A125" t="s">
        <v>263</v>
      </c>
      <c r="B125" t="s">
        <v>162</v>
      </c>
      <c r="C125">
        <v>3.4447642974555492E-5</v>
      </c>
      <c r="D125" t="s">
        <v>65</v>
      </c>
    </row>
    <row r="126" spans="1:4" ht="30" customHeight="1">
      <c r="A126" t="s">
        <v>264</v>
      </c>
      <c r="B126" t="s">
        <v>162</v>
      </c>
      <c r="C126">
        <v>1.9782568415394049E-5</v>
      </c>
      <c r="D126" t="s">
        <v>65</v>
      </c>
    </row>
    <row r="127" spans="1:4" ht="30" customHeight="1">
      <c r="A127" t="s">
        <v>221</v>
      </c>
      <c r="B127" t="s">
        <v>162</v>
      </c>
      <c r="C127">
        <v>1.9602499378379431E-5</v>
      </c>
      <c r="D127" t="s">
        <v>65</v>
      </c>
    </row>
    <row r="128" spans="1:4" ht="30" customHeight="1">
      <c r="A128" t="s">
        <v>265</v>
      </c>
      <c r="B128" t="s">
        <v>162</v>
      </c>
      <c r="C128">
        <v>1.811077027014107E-6</v>
      </c>
      <c r="D128" t="s">
        <v>65</v>
      </c>
    </row>
    <row r="129" spans="1:6" ht="30" customHeight="1">
      <c r="A129" t="s">
        <v>173</v>
      </c>
      <c r="B129" t="s">
        <v>162</v>
      </c>
      <c r="C129">
        <v>3.8439213767560432E-7</v>
      </c>
      <c r="D129" t="s">
        <v>65</v>
      </c>
    </row>
    <row r="130" spans="1:6" ht="30" customHeight="1">
      <c r="A130" t="s">
        <v>266</v>
      </c>
      <c r="B130" t="s">
        <v>162</v>
      </c>
      <c r="C130">
        <v>5.1253291388775317E-8</v>
      </c>
      <c r="D130" t="s">
        <v>65</v>
      </c>
    </row>
    <row r="131" spans="1:6" ht="30" customHeight="1"/>
    <row r="132" spans="1:6" ht="30" customHeight="1"/>
    <row r="133" spans="1:6" ht="30" customHeight="1"/>
    <row r="134" spans="1:6" ht="30" customHeight="1"/>
    <row r="135" spans="1:6" ht="30" customHeight="1"/>
    <row r="136" spans="1:6" ht="30" customHeight="1"/>
    <row r="137" spans="1:6" ht="30" customHeight="1"/>
    <row r="138" spans="1:6" ht="30" customHeight="1"/>
    <row r="139" spans="1:6" ht="30" customHeight="1">
      <c r="A139" s="32" t="s">
        <v>54</v>
      </c>
      <c r="B139" s="32"/>
      <c r="C139" s="32"/>
      <c r="D139" s="32"/>
      <c r="E139" s="32"/>
      <c r="F139" s="32"/>
    </row>
    <row r="140" spans="1:6" ht="30" customHeight="1"/>
    <row r="141" spans="1:6" ht="30" customHeight="1">
      <c r="A141" t="s">
        <v>267</v>
      </c>
    </row>
    <row r="142" spans="1:6" ht="30" customHeight="1"/>
    <row r="143" spans="1:6" ht="30" customHeight="1">
      <c r="A143" s="9" t="s">
        <v>56</v>
      </c>
    </row>
    <row r="144" spans="1:6">
      <c r="A144" s="15" t="s">
        <v>57</v>
      </c>
      <c r="B144" s="15" t="s">
        <v>58</v>
      </c>
      <c r="C144" s="15" t="s">
        <v>59</v>
      </c>
      <c r="D144" s="15" t="s">
        <v>60</v>
      </c>
      <c r="E144" s="15" t="s">
        <v>61</v>
      </c>
    </row>
    <row r="145" spans="1:9">
      <c r="A145" t="s">
        <v>179</v>
      </c>
      <c r="B145" t="s">
        <v>180</v>
      </c>
      <c r="C145" s="16">
        <v>1</v>
      </c>
      <c r="D145" t="s">
        <v>163</v>
      </c>
      <c r="E145" t="s">
        <v>66</v>
      </c>
    </row>
    <row r="148" spans="1:9">
      <c r="A148" s="9" t="s">
        <v>67</v>
      </c>
    </row>
    <row r="149" spans="1:9">
      <c r="A149" s="15" t="s">
        <v>68</v>
      </c>
      <c r="B149" s="15" t="s">
        <v>69</v>
      </c>
      <c r="C149" s="15" t="s">
        <v>70</v>
      </c>
      <c r="D149" s="15" t="s">
        <v>59</v>
      </c>
      <c r="E149" s="15" t="s">
        <v>60</v>
      </c>
      <c r="F149" s="15" t="s">
        <v>71</v>
      </c>
    </row>
    <row r="150" spans="1:9">
      <c r="A150" t="s">
        <v>268</v>
      </c>
      <c r="B150" t="s">
        <v>180</v>
      </c>
      <c r="C150" t="s">
        <v>102</v>
      </c>
      <c r="D150" s="16">
        <v>1</v>
      </c>
      <c r="E150" t="s">
        <v>163</v>
      </c>
      <c r="F150" t="s">
        <v>269</v>
      </c>
      <c r="I150" s="20"/>
    </row>
    <row r="151" spans="1:9">
      <c r="A151" t="s">
        <v>270</v>
      </c>
      <c r="B151" t="s">
        <v>271</v>
      </c>
      <c r="C151" t="s">
        <v>97</v>
      </c>
      <c r="D151" s="16">
        <v>2.2552447393536571E-2</v>
      </c>
      <c r="E151" t="s">
        <v>272</v>
      </c>
      <c r="F151" t="s">
        <v>269</v>
      </c>
    </row>
    <row r="152" spans="1:9">
      <c r="A152" t="s">
        <v>273</v>
      </c>
      <c r="B152" t="s">
        <v>274</v>
      </c>
      <c r="C152" t="s">
        <v>97</v>
      </c>
      <c r="D152" s="16">
        <v>1.9825175404548649E-3</v>
      </c>
      <c r="E152" t="s">
        <v>272</v>
      </c>
      <c r="F152" t="s">
        <v>269</v>
      </c>
    </row>
    <row r="153" spans="1:9">
      <c r="A153" t="s">
        <v>275</v>
      </c>
      <c r="B153" t="s">
        <v>276</v>
      </c>
      <c r="C153" t="s">
        <v>97</v>
      </c>
      <c r="D153" s="16">
        <v>1.129370648413897E-3</v>
      </c>
      <c r="E153" t="s">
        <v>272</v>
      </c>
      <c r="F153" t="s">
        <v>269</v>
      </c>
    </row>
    <row r="154" spans="1:9">
      <c r="A154" t="s">
        <v>277</v>
      </c>
      <c r="B154" t="s">
        <v>278</v>
      </c>
      <c r="C154" t="s">
        <v>102</v>
      </c>
      <c r="D154" s="16">
        <v>6.9580873241648078E-4</v>
      </c>
      <c r="E154" t="s">
        <v>272</v>
      </c>
      <c r="F154" t="s">
        <v>269</v>
      </c>
    </row>
    <row r="155" spans="1:9">
      <c r="A155" t="s">
        <v>277</v>
      </c>
      <c r="B155" t="s">
        <v>278</v>
      </c>
      <c r="C155" t="s">
        <v>279</v>
      </c>
      <c r="D155" s="16">
        <v>5.5092113325372338E-4</v>
      </c>
      <c r="E155" t="s">
        <v>272</v>
      </c>
      <c r="F155" t="s">
        <v>269</v>
      </c>
    </row>
    <row r="156" spans="1:9">
      <c r="A156" t="s">
        <v>280</v>
      </c>
      <c r="B156" t="s">
        <v>180</v>
      </c>
      <c r="C156" t="s">
        <v>97</v>
      </c>
      <c r="D156" s="16">
        <v>1.9175956549588591E-4</v>
      </c>
      <c r="E156" t="s">
        <v>163</v>
      </c>
      <c r="F156" t="s">
        <v>269</v>
      </c>
    </row>
    <row r="157" spans="1:9">
      <c r="A157" t="s">
        <v>277</v>
      </c>
      <c r="B157" t="s">
        <v>278</v>
      </c>
      <c r="C157" t="s">
        <v>281</v>
      </c>
      <c r="D157" s="16">
        <v>1.3973264140076941E-4</v>
      </c>
      <c r="E157" t="s">
        <v>272</v>
      </c>
      <c r="F157" t="s">
        <v>269</v>
      </c>
    </row>
    <row r="158" spans="1:9">
      <c r="A158" t="s">
        <v>282</v>
      </c>
      <c r="B158" t="s">
        <v>278</v>
      </c>
      <c r="C158" t="s">
        <v>88</v>
      </c>
      <c r="D158" s="16">
        <v>1.1661577445920559E-4</v>
      </c>
      <c r="E158" t="s">
        <v>272</v>
      </c>
      <c r="F158" t="s">
        <v>269</v>
      </c>
    </row>
    <row r="159" spans="1:9">
      <c r="A159" t="s">
        <v>283</v>
      </c>
      <c r="B159" t="s">
        <v>284</v>
      </c>
      <c r="C159" t="s">
        <v>97</v>
      </c>
      <c r="D159" s="16">
        <v>6.2937062466517091E-5</v>
      </c>
      <c r="E159" t="s">
        <v>272</v>
      </c>
      <c r="F159" t="s">
        <v>269</v>
      </c>
    </row>
    <row r="160" spans="1:9">
      <c r="A160" t="s">
        <v>277</v>
      </c>
      <c r="B160" t="s">
        <v>278</v>
      </c>
      <c r="C160" t="s">
        <v>285</v>
      </c>
      <c r="D160" s="16">
        <v>3.5383225622354082E-5</v>
      </c>
      <c r="E160" t="s">
        <v>272</v>
      </c>
      <c r="F160" t="s">
        <v>269</v>
      </c>
    </row>
    <row r="163" spans="1:6">
      <c r="A163" s="9" t="s">
        <v>158</v>
      </c>
    </row>
    <row r="164" spans="1:6">
      <c r="A164" s="15" t="s">
        <v>159</v>
      </c>
      <c r="B164" s="15" t="s">
        <v>160</v>
      </c>
      <c r="C164" s="15" t="s">
        <v>59</v>
      </c>
      <c r="D164" s="15" t="s">
        <v>60</v>
      </c>
    </row>
    <row r="173" spans="1:6">
      <c r="A173" s="32" t="s">
        <v>54</v>
      </c>
      <c r="B173" s="32"/>
      <c r="C173" s="32"/>
      <c r="D173" s="32"/>
      <c r="E173" s="32"/>
      <c r="F173" s="32"/>
    </row>
    <row r="175" spans="1:6">
      <c r="A175" t="s">
        <v>286</v>
      </c>
    </row>
    <row r="177" spans="1:6">
      <c r="A177" s="9" t="s">
        <v>56</v>
      </c>
    </row>
    <row r="178" spans="1:6">
      <c r="A178" s="15" t="s">
        <v>57</v>
      </c>
      <c r="B178" s="15" t="s">
        <v>58</v>
      </c>
      <c r="C178" s="15" t="s">
        <v>59</v>
      </c>
      <c r="D178" s="15" t="s">
        <v>60</v>
      </c>
      <c r="E178" s="15" t="s">
        <v>61</v>
      </c>
    </row>
    <row r="179" spans="1:6">
      <c r="A179" t="s">
        <v>268</v>
      </c>
      <c r="B179" t="s">
        <v>180</v>
      </c>
      <c r="C179" s="16">
        <v>1</v>
      </c>
      <c r="D179" t="s">
        <v>163</v>
      </c>
      <c r="E179" t="s">
        <v>66</v>
      </c>
    </row>
    <row r="182" spans="1:6">
      <c r="A182" s="9" t="s">
        <v>67</v>
      </c>
    </row>
    <row r="183" spans="1:6">
      <c r="A183" s="15" t="s">
        <v>68</v>
      </c>
      <c r="B183" s="15" t="s">
        <v>69</v>
      </c>
      <c r="C183" s="15" t="s">
        <v>70</v>
      </c>
      <c r="D183" s="15" t="s">
        <v>59</v>
      </c>
      <c r="E183" s="15" t="s">
        <v>60</v>
      </c>
      <c r="F183" s="15" t="s">
        <v>71</v>
      </c>
    </row>
    <row r="184" spans="1:6">
      <c r="A184" t="s">
        <v>287</v>
      </c>
      <c r="B184" t="s">
        <v>288</v>
      </c>
      <c r="C184" t="s">
        <v>97</v>
      </c>
      <c r="D184" s="16">
        <v>0.1139779984951019</v>
      </c>
      <c r="E184" t="s">
        <v>163</v>
      </c>
      <c r="F184" t="s">
        <v>269</v>
      </c>
    </row>
    <row r="185" spans="1:6">
      <c r="A185" t="s">
        <v>289</v>
      </c>
      <c r="B185" t="s">
        <v>290</v>
      </c>
      <c r="C185" t="s">
        <v>102</v>
      </c>
      <c r="D185" s="16">
        <v>2.9878886416554451E-2</v>
      </c>
      <c r="E185" t="s">
        <v>65</v>
      </c>
      <c r="F185" t="s">
        <v>269</v>
      </c>
    </row>
    <row r="186" spans="1:6">
      <c r="A186" t="s">
        <v>291</v>
      </c>
      <c r="B186" t="s">
        <v>197</v>
      </c>
      <c r="C186" t="s">
        <v>292</v>
      </c>
      <c r="D186" s="16">
        <v>2.3813417181372639E-2</v>
      </c>
      <c r="E186" t="s">
        <v>65</v>
      </c>
      <c r="F186" t="s">
        <v>269</v>
      </c>
    </row>
    <row r="187" spans="1:6">
      <c r="A187" t="s">
        <v>289</v>
      </c>
      <c r="B187" t="s">
        <v>290</v>
      </c>
      <c r="C187" t="s">
        <v>292</v>
      </c>
      <c r="D187" s="16">
        <v>1.8917115405201908E-2</v>
      </c>
      <c r="E187" t="s">
        <v>65</v>
      </c>
      <c r="F187" t="s">
        <v>269</v>
      </c>
    </row>
    <row r="188" spans="1:6">
      <c r="A188" t="s">
        <v>293</v>
      </c>
      <c r="B188" t="s">
        <v>294</v>
      </c>
      <c r="C188" t="s">
        <v>102</v>
      </c>
      <c r="D188" s="16">
        <v>7.1654897183179864E-3</v>
      </c>
      <c r="E188" t="s">
        <v>65</v>
      </c>
      <c r="F188" t="s">
        <v>269</v>
      </c>
    </row>
    <row r="189" spans="1:6">
      <c r="A189" t="s">
        <v>291</v>
      </c>
      <c r="B189" t="s">
        <v>197</v>
      </c>
      <c r="C189" t="s">
        <v>281</v>
      </c>
      <c r="D189" s="16">
        <v>5.6992014870047569E-3</v>
      </c>
      <c r="E189" t="s">
        <v>65</v>
      </c>
      <c r="F189" t="s">
        <v>269</v>
      </c>
    </row>
    <row r="190" spans="1:6">
      <c r="A190" t="s">
        <v>289</v>
      </c>
      <c r="B190" t="s">
        <v>290</v>
      </c>
      <c r="C190" t="s">
        <v>295</v>
      </c>
      <c r="D190" s="16">
        <v>5.6113689206540576E-3</v>
      </c>
      <c r="E190" t="s">
        <v>65</v>
      </c>
      <c r="F190" t="s">
        <v>269</v>
      </c>
    </row>
    <row r="191" spans="1:6">
      <c r="A191" t="s">
        <v>289</v>
      </c>
      <c r="B191" t="s">
        <v>290</v>
      </c>
      <c r="C191" t="s">
        <v>296</v>
      </c>
      <c r="D191" s="16">
        <v>4.6903109177947036E-3</v>
      </c>
      <c r="E191" t="s">
        <v>65</v>
      </c>
      <c r="F191" t="s">
        <v>269</v>
      </c>
    </row>
    <row r="192" spans="1:6">
      <c r="A192" t="s">
        <v>291</v>
      </c>
      <c r="B192" t="s">
        <v>197</v>
      </c>
      <c r="C192" t="s">
        <v>102</v>
      </c>
      <c r="D192" s="16">
        <v>3.1330978963524099E-3</v>
      </c>
      <c r="E192" t="s">
        <v>65</v>
      </c>
      <c r="F192" t="s">
        <v>269</v>
      </c>
    </row>
    <row r="193" spans="1:6">
      <c r="A193" t="s">
        <v>289</v>
      </c>
      <c r="B193" t="s">
        <v>290</v>
      </c>
      <c r="C193" t="s">
        <v>297</v>
      </c>
      <c r="D193" s="16">
        <v>3.062163712456822E-3</v>
      </c>
      <c r="E193" t="s">
        <v>65</v>
      </c>
      <c r="F193" t="s">
        <v>269</v>
      </c>
    </row>
    <row r="194" spans="1:6">
      <c r="A194" t="s">
        <v>289</v>
      </c>
      <c r="B194" t="s">
        <v>290</v>
      </c>
      <c r="C194" t="s">
        <v>281</v>
      </c>
      <c r="D194" s="16">
        <v>2.4089210201054811E-3</v>
      </c>
      <c r="E194" t="s">
        <v>65</v>
      </c>
      <c r="F194" t="s">
        <v>269</v>
      </c>
    </row>
    <row r="195" spans="1:6">
      <c r="A195" t="s">
        <v>289</v>
      </c>
      <c r="B195" t="s">
        <v>290</v>
      </c>
      <c r="C195" t="s">
        <v>298</v>
      </c>
      <c r="D195" s="16">
        <v>1.802581478841603E-3</v>
      </c>
      <c r="E195" t="s">
        <v>65</v>
      </c>
      <c r="F195" t="s">
        <v>269</v>
      </c>
    </row>
    <row r="196" spans="1:6">
      <c r="A196" t="s">
        <v>291</v>
      </c>
      <c r="B196" t="s">
        <v>197</v>
      </c>
      <c r="C196" t="s">
        <v>295</v>
      </c>
      <c r="D196" s="16">
        <v>1.1227846844121809E-3</v>
      </c>
      <c r="E196" t="s">
        <v>65</v>
      </c>
      <c r="F196" t="s">
        <v>269</v>
      </c>
    </row>
    <row r="197" spans="1:6">
      <c r="A197" t="s">
        <v>291</v>
      </c>
      <c r="B197" t="s">
        <v>197</v>
      </c>
      <c r="C197" t="s">
        <v>299</v>
      </c>
      <c r="D197" s="16">
        <v>1.1085033183917401E-3</v>
      </c>
      <c r="E197" t="s">
        <v>65</v>
      </c>
      <c r="F197" t="s">
        <v>269</v>
      </c>
    </row>
    <row r="198" spans="1:6">
      <c r="A198" t="s">
        <v>291</v>
      </c>
      <c r="B198" t="s">
        <v>197</v>
      </c>
      <c r="C198" t="s">
        <v>285</v>
      </c>
      <c r="D198" s="16">
        <v>1.030140090733767E-3</v>
      </c>
      <c r="E198" t="s">
        <v>65</v>
      </c>
      <c r="F198" t="s">
        <v>269</v>
      </c>
    </row>
    <row r="199" spans="1:6">
      <c r="A199" t="s">
        <v>291</v>
      </c>
      <c r="B199" t="s">
        <v>197</v>
      </c>
      <c r="C199" t="s">
        <v>300</v>
      </c>
      <c r="D199" s="16">
        <v>1.0103489039465789E-3</v>
      </c>
      <c r="E199" t="s">
        <v>65</v>
      </c>
      <c r="F199" t="s">
        <v>269</v>
      </c>
    </row>
    <row r="200" spans="1:6">
      <c r="A200" t="s">
        <v>138</v>
      </c>
      <c r="B200" t="s">
        <v>139</v>
      </c>
      <c r="C200" t="s">
        <v>301</v>
      </c>
      <c r="D200" s="16">
        <v>9.6865162970516394E-4</v>
      </c>
      <c r="E200" t="s">
        <v>140</v>
      </c>
      <c r="F200" t="s">
        <v>269</v>
      </c>
    </row>
    <row r="201" spans="1:6">
      <c r="A201" t="s">
        <v>289</v>
      </c>
      <c r="B201" t="s">
        <v>290</v>
      </c>
      <c r="C201" t="s">
        <v>302</v>
      </c>
      <c r="D201" s="16">
        <v>9.3126052524894476E-4</v>
      </c>
      <c r="E201" t="s">
        <v>65</v>
      </c>
      <c r="F201" t="s">
        <v>269</v>
      </c>
    </row>
    <row r="202" spans="1:6">
      <c r="A202" t="s">
        <v>291</v>
      </c>
      <c r="B202" t="s">
        <v>197</v>
      </c>
      <c r="C202" t="s">
        <v>303</v>
      </c>
      <c r="D202" s="16">
        <v>7.1679078973829746E-4</v>
      </c>
      <c r="E202" t="s">
        <v>65</v>
      </c>
      <c r="F202" t="s">
        <v>269</v>
      </c>
    </row>
    <row r="203" spans="1:6">
      <c r="A203" t="s">
        <v>291</v>
      </c>
      <c r="B203" t="s">
        <v>197</v>
      </c>
      <c r="C203" t="s">
        <v>304</v>
      </c>
      <c r="D203" s="16">
        <v>3.8637084071524441E-4</v>
      </c>
      <c r="E203" t="s">
        <v>65</v>
      </c>
      <c r="F203" t="s">
        <v>269</v>
      </c>
    </row>
    <row r="204" spans="1:6">
      <c r="A204" t="s">
        <v>291</v>
      </c>
      <c r="B204" t="s">
        <v>197</v>
      </c>
      <c r="C204" t="s">
        <v>305</v>
      </c>
      <c r="D204" s="16">
        <v>3.4910417161881918E-4</v>
      </c>
      <c r="E204" t="s">
        <v>65</v>
      </c>
      <c r="F204" t="s">
        <v>269</v>
      </c>
    </row>
    <row r="205" spans="1:6">
      <c r="A205" t="s">
        <v>291</v>
      </c>
      <c r="B205" t="s">
        <v>197</v>
      </c>
      <c r="C205" t="s">
        <v>306</v>
      </c>
      <c r="D205" s="16">
        <v>3.4675229107961059E-4</v>
      </c>
      <c r="E205" t="s">
        <v>65</v>
      </c>
      <c r="F205" t="s">
        <v>269</v>
      </c>
    </row>
    <row r="206" spans="1:6">
      <c r="A206" t="s">
        <v>289</v>
      </c>
      <c r="B206" t="s">
        <v>290</v>
      </c>
      <c r="C206" t="s">
        <v>285</v>
      </c>
      <c r="D206" s="16">
        <v>2.3026451526675371E-4</v>
      </c>
      <c r="E206" t="s">
        <v>65</v>
      </c>
      <c r="F206" t="s">
        <v>269</v>
      </c>
    </row>
    <row r="207" spans="1:6">
      <c r="A207" t="s">
        <v>289</v>
      </c>
      <c r="B207" t="s">
        <v>290</v>
      </c>
      <c r="C207" t="s">
        <v>307</v>
      </c>
      <c r="D207" s="16">
        <v>1.6904957010410729E-4</v>
      </c>
      <c r="E207" t="s">
        <v>65</v>
      </c>
      <c r="F207" t="s">
        <v>269</v>
      </c>
    </row>
    <row r="208" spans="1:6">
      <c r="A208" t="s">
        <v>308</v>
      </c>
      <c r="B208" t="s">
        <v>309</v>
      </c>
      <c r="C208" t="s">
        <v>102</v>
      </c>
      <c r="D208" s="16">
        <v>7.8684082836844027E-5</v>
      </c>
      <c r="E208" t="s">
        <v>65</v>
      </c>
      <c r="F208" t="s">
        <v>269</v>
      </c>
    </row>
    <row r="209" spans="1:6">
      <c r="A209" t="s">
        <v>310</v>
      </c>
      <c r="B209" t="s">
        <v>311</v>
      </c>
      <c r="C209" t="s">
        <v>102</v>
      </c>
      <c r="D209" s="16">
        <v>6.6381580836605281E-5</v>
      </c>
      <c r="E209" t="s">
        <v>65</v>
      </c>
      <c r="F209" t="s">
        <v>269</v>
      </c>
    </row>
    <row r="210" spans="1:6">
      <c r="A210" t="s">
        <v>291</v>
      </c>
      <c r="B210" t="s">
        <v>197</v>
      </c>
      <c r="C210" t="s">
        <v>312</v>
      </c>
      <c r="D210" s="16">
        <v>6.184991798363626E-5</v>
      </c>
      <c r="E210" t="s">
        <v>65</v>
      </c>
      <c r="F210" t="s">
        <v>269</v>
      </c>
    </row>
    <row r="211" spans="1:6">
      <c r="A211" t="s">
        <v>291</v>
      </c>
      <c r="B211" t="s">
        <v>197</v>
      </c>
      <c r="C211" t="s">
        <v>313</v>
      </c>
      <c r="D211" s="16">
        <v>4.733325113193132E-5</v>
      </c>
      <c r="E211" t="s">
        <v>65</v>
      </c>
      <c r="F211" t="s">
        <v>269</v>
      </c>
    </row>
    <row r="212" spans="1:6">
      <c r="A212" t="s">
        <v>291</v>
      </c>
      <c r="B212" t="s">
        <v>197</v>
      </c>
      <c r="C212" t="s">
        <v>297</v>
      </c>
      <c r="D212" s="16">
        <v>4.040427302243188E-5</v>
      </c>
      <c r="E212" t="s">
        <v>65</v>
      </c>
      <c r="F212" t="s">
        <v>269</v>
      </c>
    </row>
    <row r="213" spans="1:6">
      <c r="A213" t="s">
        <v>291</v>
      </c>
      <c r="B213" t="s">
        <v>197</v>
      </c>
      <c r="C213" t="s">
        <v>307</v>
      </c>
      <c r="D213" s="16">
        <v>3.5834458685712889E-5</v>
      </c>
      <c r="E213" t="s">
        <v>65</v>
      </c>
      <c r="F213" t="s">
        <v>269</v>
      </c>
    </row>
    <row r="214" spans="1:6">
      <c r="A214" t="s">
        <v>291</v>
      </c>
      <c r="B214" t="s">
        <v>197</v>
      </c>
      <c r="C214" t="s">
        <v>302</v>
      </c>
      <c r="D214" s="16">
        <v>3.1997373298509053E-5</v>
      </c>
      <c r="E214" t="s">
        <v>65</v>
      </c>
      <c r="F214" t="s">
        <v>269</v>
      </c>
    </row>
    <row r="215" spans="1:6">
      <c r="A215" t="s">
        <v>291</v>
      </c>
      <c r="B215" t="s">
        <v>197</v>
      </c>
      <c r="C215" t="s">
        <v>314</v>
      </c>
      <c r="D215" s="16">
        <v>2.9842494768672619E-5</v>
      </c>
      <c r="E215" t="s">
        <v>65</v>
      </c>
      <c r="F215" t="s">
        <v>269</v>
      </c>
    </row>
    <row r="216" spans="1:6">
      <c r="A216" t="s">
        <v>315</v>
      </c>
      <c r="B216" t="s">
        <v>316</v>
      </c>
      <c r="C216" t="s">
        <v>102</v>
      </c>
      <c r="D216" s="16">
        <v>2.4793855118332431E-5</v>
      </c>
      <c r="E216" t="s">
        <v>65</v>
      </c>
      <c r="F216" t="s">
        <v>269</v>
      </c>
    </row>
    <row r="217" spans="1:6">
      <c r="A217" t="s">
        <v>291</v>
      </c>
      <c r="B217" t="s">
        <v>197</v>
      </c>
      <c r="C217" t="s">
        <v>317</v>
      </c>
      <c r="D217" s="16">
        <v>1.741512278385926E-5</v>
      </c>
      <c r="E217" t="s">
        <v>65</v>
      </c>
      <c r="F217" t="s">
        <v>269</v>
      </c>
    </row>
    <row r="218" spans="1:6">
      <c r="A218" t="s">
        <v>291</v>
      </c>
      <c r="B218" t="s">
        <v>197</v>
      </c>
      <c r="C218" t="s">
        <v>318</v>
      </c>
      <c r="D218" s="16">
        <v>1.6736199540901001E-5</v>
      </c>
      <c r="E218" t="s">
        <v>65</v>
      </c>
      <c r="F218" t="s">
        <v>269</v>
      </c>
    </row>
    <row r="219" spans="1:6">
      <c r="A219" t="s">
        <v>291</v>
      </c>
      <c r="B219" t="s">
        <v>197</v>
      </c>
      <c r="C219" t="s">
        <v>319</v>
      </c>
      <c r="D219" s="16">
        <v>1.581829019414727E-5</v>
      </c>
      <c r="E219" t="s">
        <v>65</v>
      </c>
      <c r="F219" t="s">
        <v>269</v>
      </c>
    </row>
    <row r="220" spans="1:6">
      <c r="A220" t="s">
        <v>291</v>
      </c>
      <c r="B220" t="s">
        <v>197</v>
      </c>
      <c r="C220" t="s">
        <v>320</v>
      </c>
      <c r="D220" s="16">
        <v>1.338947458862094E-5</v>
      </c>
      <c r="E220" t="s">
        <v>65</v>
      </c>
      <c r="F220" t="s">
        <v>269</v>
      </c>
    </row>
    <row r="221" spans="1:6">
      <c r="A221" t="s">
        <v>291</v>
      </c>
      <c r="B221" t="s">
        <v>197</v>
      </c>
      <c r="C221" t="s">
        <v>321</v>
      </c>
      <c r="D221" s="16">
        <v>1.053480900736758E-5</v>
      </c>
      <c r="E221" t="s">
        <v>65</v>
      </c>
      <c r="F221" t="s">
        <v>269</v>
      </c>
    </row>
    <row r="222" spans="1:6">
      <c r="A222" t="s">
        <v>291</v>
      </c>
      <c r="B222" t="s">
        <v>197</v>
      </c>
      <c r="C222" t="s">
        <v>322</v>
      </c>
      <c r="D222" s="16">
        <v>9.5130135377985425E-6</v>
      </c>
      <c r="E222" t="s">
        <v>65</v>
      </c>
      <c r="F222" t="s">
        <v>269</v>
      </c>
    </row>
    <row r="223" spans="1:6">
      <c r="A223" t="s">
        <v>291</v>
      </c>
      <c r="B223" t="s">
        <v>197</v>
      </c>
      <c r="C223" t="s">
        <v>323</v>
      </c>
      <c r="D223" s="16">
        <v>6.3319562286778819E-6</v>
      </c>
      <c r="E223" t="s">
        <v>65</v>
      </c>
      <c r="F223" t="s">
        <v>269</v>
      </c>
    </row>
    <row r="224" spans="1:6">
      <c r="A224" t="s">
        <v>315</v>
      </c>
      <c r="B224" t="s">
        <v>316</v>
      </c>
      <c r="C224" t="s">
        <v>281</v>
      </c>
      <c r="D224" s="16">
        <v>4.7045759856700897E-6</v>
      </c>
      <c r="E224" t="s">
        <v>65</v>
      </c>
      <c r="F224" t="s">
        <v>269</v>
      </c>
    </row>
    <row r="225" spans="1:6">
      <c r="A225" t="s">
        <v>291</v>
      </c>
      <c r="B225" t="s">
        <v>197</v>
      </c>
      <c r="C225" t="s">
        <v>324</v>
      </c>
      <c r="D225" s="16">
        <v>4.380144218885107E-6</v>
      </c>
      <c r="E225" t="s">
        <v>65</v>
      </c>
      <c r="F225" t="s">
        <v>269</v>
      </c>
    </row>
    <row r="226" spans="1:6">
      <c r="A226" t="s">
        <v>291</v>
      </c>
      <c r="B226" t="s">
        <v>197</v>
      </c>
      <c r="C226" t="s">
        <v>325</v>
      </c>
      <c r="D226" s="16">
        <v>3.725941269294708E-6</v>
      </c>
      <c r="E226" t="s">
        <v>65</v>
      </c>
      <c r="F226" t="s">
        <v>269</v>
      </c>
    </row>
    <row r="227" spans="1:6">
      <c r="A227" t="s">
        <v>291</v>
      </c>
      <c r="B227" t="s">
        <v>197</v>
      </c>
      <c r="C227" t="s">
        <v>326</v>
      </c>
      <c r="D227" s="16">
        <v>3.408005568417138E-6</v>
      </c>
      <c r="E227" t="s">
        <v>65</v>
      </c>
      <c r="F227" t="s">
        <v>269</v>
      </c>
    </row>
    <row r="228" spans="1:6">
      <c r="A228" t="s">
        <v>327</v>
      </c>
      <c r="B228" t="s">
        <v>328</v>
      </c>
      <c r="C228" t="s">
        <v>97</v>
      </c>
      <c r="D228" s="16">
        <v>3.139890850434313E-6</v>
      </c>
      <c r="E228" t="s">
        <v>65</v>
      </c>
      <c r="F228" t="s">
        <v>269</v>
      </c>
    </row>
    <row r="229" spans="1:6">
      <c r="A229" t="s">
        <v>289</v>
      </c>
      <c r="B229" t="s">
        <v>290</v>
      </c>
      <c r="C229" t="s">
        <v>229</v>
      </c>
      <c r="D229" s="16">
        <v>2.9332156827877039E-6</v>
      </c>
      <c r="E229" t="s">
        <v>65</v>
      </c>
      <c r="F229" t="s">
        <v>269</v>
      </c>
    </row>
    <row r="230" spans="1:6">
      <c r="A230" t="s">
        <v>315</v>
      </c>
      <c r="B230" t="s">
        <v>316</v>
      </c>
      <c r="C230" t="s">
        <v>298</v>
      </c>
      <c r="D230" s="16">
        <v>2.1665418898919602E-6</v>
      </c>
      <c r="E230" t="s">
        <v>65</v>
      </c>
      <c r="F230" t="s">
        <v>269</v>
      </c>
    </row>
    <row r="231" spans="1:6">
      <c r="A231" t="s">
        <v>329</v>
      </c>
      <c r="B231" t="s">
        <v>330</v>
      </c>
      <c r="C231" t="s">
        <v>97</v>
      </c>
      <c r="D231" s="16">
        <v>2.1304060737747932E-6</v>
      </c>
      <c r="E231" t="s">
        <v>65</v>
      </c>
      <c r="F231" t="s">
        <v>269</v>
      </c>
    </row>
    <row r="232" spans="1:6">
      <c r="A232" t="s">
        <v>331</v>
      </c>
      <c r="B232" t="s">
        <v>332</v>
      </c>
      <c r="C232" t="s">
        <v>97</v>
      </c>
      <c r="D232" s="16">
        <v>6.6356921024635085E-7</v>
      </c>
      <c r="E232" t="s">
        <v>65</v>
      </c>
      <c r="F232" t="s">
        <v>269</v>
      </c>
    </row>
    <row r="233" spans="1:6">
      <c r="A233" t="s">
        <v>333</v>
      </c>
      <c r="B233" t="s">
        <v>334</v>
      </c>
      <c r="C233" t="s">
        <v>97</v>
      </c>
      <c r="D233" s="16">
        <v>5.6846221241357853E-7</v>
      </c>
      <c r="E233" t="s">
        <v>65</v>
      </c>
      <c r="F233" t="s">
        <v>269</v>
      </c>
    </row>
    <row r="234" spans="1:6">
      <c r="A234" t="s">
        <v>315</v>
      </c>
      <c r="B234" t="s">
        <v>316</v>
      </c>
      <c r="C234" t="s">
        <v>335</v>
      </c>
      <c r="D234" s="16">
        <v>4.6118441332509969E-7</v>
      </c>
      <c r="E234" t="s">
        <v>65</v>
      </c>
      <c r="F234" t="s">
        <v>269</v>
      </c>
    </row>
    <row r="235" spans="1:6">
      <c r="A235" t="s">
        <v>336</v>
      </c>
      <c r="B235" t="s">
        <v>337</v>
      </c>
      <c r="C235" t="s">
        <v>102</v>
      </c>
      <c r="D235" s="16">
        <v>3.517352524795569E-7</v>
      </c>
      <c r="E235" t="s">
        <v>65</v>
      </c>
      <c r="F235" t="s">
        <v>269</v>
      </c>
    </row>
    <row r="236" spans="1:6">
      <c r="A236" t="s">
        <v>315</v>
      </c>
      <c r="B236" t="s">
        <v>316</v>
      </c>
      <c r="C236" t="s">
        <v>338</v>
      </c>
      <c r="D236" s="16">
        <v>3.1346772288998181E-7</v>
      </c>
      <c r="E236" t="s">
        <v>65</v>
      </c>
      <c r="F236" t="s">
        <v>269</v>
      </c>
    </row>
    <row r="237" spans="1:6">
      <c r="A237" t="s">
        <v>291</v>
      </c>
      <c r="B237" t="s">
        <v>197</v>
      </c>
      <c r="C237" t="s">
        <v>229</v>
      </c>
      <c r="D237" s="16">
        <v>2.4080546268123731E-7</v>
      </c>
      <c r="E237" t="s">
        <v>65</v>
      </c>
      <c r="F237" t="s">
        <v>269</v>
      </c>
    </row>
    <row r="238" spans="1:6">
      <c r="A238" t="s">
        <v>315</v>
      </c>
      <c r="B238" t="s">
        <v>316</v>
      </c>
      <c r="C238" t="s">
        <v>285</v>
      </c>
      <c r="D238" s="16">
        <v>1.5160583188844609E-7</v>
      </c>
      <c r="E238" t="s">
        <v>65</v>
      </c>
      <c r="F238" t="s">
        <v>269</v>
      </c>
    </row>
    <row r="239" spans="1:6">
      <c r="A239" t="s">
        <v>291</v>
      </c>
      <c r="B239" t="s">
        <v>197</v>
      </c>
      <c r="C239" t="s">
        <v>339</v>
      </c>
      <c r="D239" s="16">
        <v>1.0645194237213221E-7</v>
      </c>
      <c r="E239" t="s">
        <v>65</v>
      </c>
      <c r="F239" t="s">
        <v>269</v>
      </c>
    </row>
    <row r="240" spans="1:6">
      <c r="A240" t="s">
        <v>340</v>
      </c>
      <c r="B240" t="s">
        <v>341</v>
      </c>
      <c r="C240" t="s">
        <v>102</v>
      </c>
      <c r="D240" s="16">
        <v>8.0593153484187496E-8</v>
      </c>
      <c r="E240" t="s">
        <v>65</v>
      </c>
      <c r="F240" t="s">
        <v>269</v>
      </c>
    </row>
    <row r="241" spans="1:6">
      <c r="A241" t="s">
        <v>315</v>
      </c>
      <c r="B241" t="s">
        <v>316</v>
      </c>
      <c r="C241" t="s">
        <v>229</v>
      </c>
      <c r="D241" s="16">
        <v>5.1556998670321257E-8</v>
      </c>
      <c r="E241" t="s">
        <v>65</v>
      </c>
      <c r="F241" t="s">
        <v>269</v>
      </c>
    </row>
    <row r="242" spans="1:6">
      <c r="A242" t="s">
        <v>342</v>
      </c>
      <c r="B242" t="s">
        <v>343</v>
      </c>
      <c r="C242" t="s">
        <v>97</v>
      </c>
      <c r="D242" s="16">
        <v>3.4765896828048433E-8</v>
      </c>
      <c r="E242" t="s">
        <v>65</v>
      </c>
      <c r="F242" t="s">
        <v>269</v>
      </c>
    </row>
    <row r="243" spans="1:6">
      <c r="A243" t="s">
        <v>344</v>
      </c>
      <c r="B243" t="s">
        <v>345</v>
      </c>
      <c r="C243" t="s">
        <v>97</v>
      </c>
      <c r="D243" s="16">
        <v>2.292425804739651E-8</v>
      </c>
      <c r="E243" t="s">
        <v>65</v>
      </c>
      <c r="F243" t="s">
        <v>269</v>
      </c>
    </row>
    <row r="244" spans="1:6">
      <c r="A244" t="s">
        <v>291</v>
      </c>
      <c r="B244" t="s">
        <v>197</v>
      </c>
      <c r="C244" t="s">
        <v>346</v>
      </c>
      <c r="D244" s="16">
        <v>1.436077745609055E-8</v>
      </c>
      <c r="E244" t="s">
        <v>65</v>
      </c>
      <c r="F244" t="s">
        <v>269</v>
      </c>
    </row>
    <row r="245" spans="1:6">
      <c r="A245" t="s">
        <v>291</v>
      </c>
      <c r="B245" t="s">
        <v>197</v>
      </c>
      <c r="C245" t="s">
        <v>347</v>
      </c>
      <c r="D245" s="16">
        <v>1.270500149530562E-8</v>
      </c>
      <c r="E245" t="s">
        <v>65</v>
      </c>
      <c r="F245" t="s">
        <v>269</v>
      </c>
    </row>
    <row r="246" spans="1:6">
      <c r="A246" t="s">
        <v>348</v>
      </c>
      <c r="B246" t="s">
        <v>349</v>
      </c>
      <c r="C246" t="s">
        <v>97</v>
      </c>
      <c r="D246" s="16">
        <v>1.876826805405872E-14</v>
      </c>
      <c r="E246" t="s">
        <v>60</v>
      </c>
      <c r="F246" t="s">
        <v>269</v>
      </c>
    </row>
    <row r="249" spans="1:6">
      <c r="A249" s="9" t="s">
        <v>158</v>
      </c>
    </row>
    <row r="250" spans="1:6">
      <c r="A250" s="15" t="s">
        <v>159</v>
      </c>
      <c r="B250" s="15" t="s">
        <v>160</v>
      </c>
      <c r="C250" s="15" t="s">
        <v>59</v>
      </c>
      <c r="D250" s="15" t="s">
        <v>60</v>
      </c>
    </row>
    <row r="251" spans="1:6">
      <c r="A251" t="s">
        <v>164</v>
      </c>
      <c r="B251" t="s">
        <v>350</v>
      </c>
      <c r="C251" s="16">
        <v>2.6296710129827265E-3</v>
      </c>
      <c r="D251" t="s">
        <v>65</v>
      </c>
    </row>
    <row r="252" spans="1:6">
      <c r="A252" t="s">
        <v>218</v>
      </c>
      <c r="B252" t="s">
        <v>350</v>
      </c>
      <c r="C252" s="16">
        <v>3.1094878067960963E-5</v>
      </c>
      <c r="D252" t="s">
        <v>65</v>
      </c>
    </row>
    <row r="253" spans="1:6">
      <c r="A253" t="s">
        <v>168</v>
      </c>
      <c r="B253" t="s">
        <v>350</v>
      </c>
      <c r="C253" s="16">
        <v>2.658801895449869E-5</v>
      </c>
      <c r="D253" t="s">
        <v>65</v>
      </c>
    </row>
    <row r="254" spans="1:6">
      <c r="A254" t="s">
        <v>220</v>
      </c>
      <c r="B254" t="s">
        <v>350</v>
      </c>
      <c r="C254" s="16">
        <v>1.22286573969177E-5</v>
      </c>
      <c r="D254" t="s">
        <v>65</v>
      </c>
    </row>
    <row r="255" spans="1:6">
      <c r="A255" t="s">
        <v>171</v>
      </c>
      <c r="B255" t="s">
        <v>350</v>
      </c>
      <c r="C255" s="16">
        <v>1.144327507063281E-5</v>
      </c>
      <c r="D255" t="s">
        <v>65</v>
      </c>
    </row>
    <row r="256" spans="1:6">
      <c r="A256" t="s">
        <v>169</v>
      </c>
      <c r="B256" t="s">
        <v>350</v>
      </c>
      <c r="C256" s="16">
        <v>7.2645752879907377E-6</v>
      </c>
      <c r="D256" t="s">
        <v>65</v>
      </c>
    </row>
    <row r="257" spans="1:4">
      <c r="A257" t="s">
        <v>262</v>
      </c>
      <c r="B257" t="s">
        <v>350</v>
      </c>
      <c r="C257" s="16">
        <v>6.7387395574769471E-6</v>
      </c>
      <c r="D257" t="s">
        <v>65</v>
      </c>
    </row>
    <row r="258" spans="1:4">
      <c r="A258" t="s">
        <v>264</v>
      </c>
      <c r="B258" t="s">
        <v>350</v>
      </c>
      <c r="C258" s="16">
        <v>6.6577235884324182E-6</v>
      </c>
      <c r="D258" t="s">
        <v>65</v>
      </c>
    </row>
    <row r="259" spans="1:4">
      <c r="A259" t="s">
        <v>351</v>
      </c>
      <c r="B259" t="s">
        <v>352</v>
      </c>
      <c r="C259" s="16">
        <v>4.2856086110987226E-6</v>
      </c>
      <c r="D259" t="s">
        <v>65</v>
      </c>
    </row>
    <row r="260" spans="1:4">
      <c r="A260" t="s">
        <v>353</v>
      </c>
      <c r="B260" t="s">
        <v>352</v>
      </c>
      <c r="C260" s="16">
        <v>4.2856086110987226E-6</v>
      </c>
      <c r="D260" t="s">
        <v>65</v>
      </c>
    </row>
    <row r="261" spans="1:4">
      <c r="A261" t="s">
        <v>221</v>
      </c>
      <c r="B261" t="s">
        <v>350</v>
      </c>
      <c r="C261" s="16">
        <v>3.3265200727328188E-6</v>
      </c>
      <c r="D261" t="s">
        <v>65</v>
      </c>
    </row>
    <row r="262" spans="1:4">
      <c r="A262" t="s">
        <v>354</v>
      </c>
      <c r="B262" t="s">
        <v>350</v>
      </c>
      <c r="C262" s="16">
        <v>2.4568334993091412E-6</v>
      </c>
      <c r="D262" t="s">
        <v>65</v>
      </c>
    </row>
    <row r="263" spans="1:4">
      <c r="A263" t="s">
        <v>355</v>
      </c>
      <c r="B263" t="s">
        <v>352</v>
      </c>
      <c r="C263" s="16">
        <v>2.1428043055493622E-6</v>
      </c>
      <c r="D263" t="s">
        <v>65</v>
      </c>
    </row>
    <row r="264" spans="1:4">
      <c r="A264" t="s">
        <v>356</v>
      </c>
      <c r="B264" t="s">
        <v>350</v>
      </c>
      <c r="C264" s="16">
        <v>1.9032604541280309E-6</v>
      </c>
      <c r="D264" t="s">
        <v>65</v>
      </c>
    </row>
    <row r="265" spans="1:4">
      <c r="A265" t="s">
        <v>219</v>
      </c>
      <c r="B265" t="s">
        <v>350</v>
      </c>
      <c r="C265" s="16">
        <v>1.6620981568848949E-6</v>
      </c>
      <c r="D265" t="s">
        <v>65</v>
      </c>
    </row>
    <row r="266" spans="1:4">
      <c r="A266" t="s">
        <v>357</v>
      </c>
      <c r="B266" t="s">
        <v>352</v>
      </c>
      <c r="C266" s="16">
        <v>1.5872624317125881E-6</v>
      </c>
      <c r="D266" t="s">
        <v>65</v>
      </c>
    </row>
    <row r="267" spans="1:4">
      <c r="A267" t="s">
        <v>358</v>
      </c>
      <c r="B267" t="s">
        <v>352</v>
      </c>
      <c r="C267" s="16">
        <v>1.567702383908909E-6</v>
      </c>
      <c r="D267" t="s">
        <v>65</v>
      </c>
    </row>
    <row r="268" spans="1:4">
      <c r="A268" t="s">
        <v>165</v>
      </c>
      <c r="B268" t="s">
        <v>216</v>
      </c>
      <c r="C268" s="16">
        <v>1.081935465663264E-6</v>
      </c>
      <c r="D268" t="s">
        <v>112</v>
      </c>
    </row>
    <row r="269" spans="1:4">
      <c r="A269" t="s">
        <v>359</v>
      </c>
      <c r="B269" t="s">
        <v>352</v>
      </c>
      <c r="C269" s="16">
        <v>1.0074918463942591E-6</v>
      </c>
      <c r="D269" t="s">
        <v>65</v>
      </c>
    </row>
    <row r="270" spans="1:4">
      <c r="A270" t="s">
        <v>360</v>
      </c>
      <c r="B270" t="s">
        <v>352</v>
      </c>
      <c r="C270" s="16">
        <v>8.8652467411520774E-7</v>
      </c>
      <c r="D270" t="s">
        <v>65</v>
      </c>
    </row>
    <row r="271" spans="1:4">
      <c r="A271" t="s">
        <v>165</v>
      </c>
      <c r="B271" t="s">
        <v>162</v>
      </c>
      <c r="C271" s="16">
        <v>6.8448980528046377E-7</v>
      </c>
      <c r="D271" t="s">
        <v>112</v>
      </c>
    </row>
    <row r="272" spans="1:4">
      <c r="A272" t="s">
        <v>361</v>
      </c>
      <c r="B272" t="s">
        <v>350</v>
      </c>
      <c r="C272" s="16">
        <v>6.8414357201618259E-7</v>
      </c>
      <c r="D272" t="s">
        <v>65</v>
      </c>
    </row>
    <row r="273" spans="1:4">
      <c r="A273" t="s">
        <v>362</v>
      </c>
      <c r="B273" t="s">
        <v>352</v>
      </c>
      <c r="C273" s="16">
        <v>4.5315121610656211E-7</v>
      </c>
      <c r="D273" t="s">
        <v>65</v>
      </c>
    </row>
    <row r="274" spans="1:4">
      <c r="A274" t="s">
        <v>363</v>
      </c>
      <c r="B274" t="s">
        <v>350</v>
      </c>
      <c r="C274" s="16">
        <v>3.0913830073586718E-7</v>
      </c>
      <c r="D274" t="s">
        <v>65</v>
      </c>
    </row>
    <row r="275" spans="1:4">
      <c r="A275" t="s">
        <v>364</v>
      </c>
      <c r="B275" t="s">
        <v>352</v>
      </c>
      <c r="C275" s="16">
        <v>2.7751400466513592E-7</v>
      </c>
      <c r="D275" t="s">
        <v>65</v>
      </c>
    </row>
    <row r="276" spans="1:4">
      <c r="A276" t="s">
        <v>365</v>
      </c>
      <c r="B276" t="s">
        <v>350</v>
      </c>
      <c r="C276" s="16">
        <v>1.886621845414993E-7</v>
      </c>
      <c r="D276" t="s">
        <v>65</v>
      </c>
    </row>
    <row r="277" spans="1:4">
      <c r="A277" t="s">
        <v>366</v>
      </c>
      <c r="B277" t="s">
        <v>350</v>
      </c>
      <c r="C277" s="16">
        <v>1.64848771078141E-7</v>
      </c>
      <c r="D277" t="s">
        <v>65</v>
      </c>
    </row>
    <row r="278" spans="1:4">
      <c r="A278" t="s">
        <v>367</v>
      </c>
      <c r="B278" t="s">
        <v>352</v>
      </c>
      <c r="C278" s="16">
        <v>1.640551516857158E-7</v>
      </c>
      <c r="D278" t="s">
        <v>65</v>
      </c>
    </row>
    <row r="279" spans="1:4">
      <c r="A279" t="s">
        <v>368</v>
      </c>
      <c r="B279" t="s">
        <v>350</v>
      </c>
      <c r="C279" s="16">
        <v>1.4711810081280421E-7</v>
      </c>
      <c r="D279" t="s">
        <v>65</v>
      </c>
    </row>
    <row r="280" spans="1:4">
      <c r="A280" t="s">
        <v>369</v>
      </c>
      <c r="B280" t="s">
        <v>350</v>
      </c>
      <c r="C280" s="16">
        <v>5.0856407085575477E-8</v>
      </c>
      <c r="D280" t="s">
        <v>65</v>
      </c>
    </row>
    <row r="281" spans="1:4">
      <c r="A281" t="s">
        <v>370</v>
      </c>
      <c r="B281" t="s">
        <v>350</v>
      </c>
      <c r="C281" s="16">
        <v>3.6034457195910363E-8</v>
      </c>
      <c r="D281" t="s">
        <v>65</v>
      </c>
    </row>
    <row r="282" spans="1:4">
      <c r="A282" t="s">
        <v>371</v>
      </c>
      <c r="B282" t="s">
        <v>350</v>
      </c>
      <c r="C282" s="16">
        <v>3.5589913238709408E-8</v>
      </c>
      <c r="D282" t="s">
        <v>65</v>
      </c>
    </row>
    <row r="283" spans="1:4">
      <c r="A283" t="s">
        <v>372</v>
      </c>
      <c r="B283" t="s">
        <v>350</v>
      </c>
      <c r="C283" s="16">
        <v>3.4503273127484142E-8</v>
      </c>
      <c r="D283" t="s">
        <v>65</v>
      </c>
    </row>
    <row r="284" spans="1:4">
      <c r="A284" t="s">
        <v>373</v>
      </c>
      <c r="B284" t="s">
        <v>350</v>
      </c>
      <c r="C284" s="16">
        <v>3.111415480816504E-8</v>
      </c>
      <c r="D284" t="s">
        <v>65</v>
      </c>
    </row>
    <row r="285" spans="1:4">
      <c r="A285" t="s">
        <v>374</v>
      </c>
      <c r="B285" t="s">
        <v>350</v>
      </c>
      <c r="C285" s="16">
        <v>2.6670097241776599E-8</v>
      </c>
      <c r="D285" t="s">
        <v>65</v>
      </c>
    </row>
    <row r="286" spans="1:4">
      <c r="A286" t="s">
        <v>375</v>
      </c>
      <c r="B286" t="s">
        <v>350</v>
      </c>
      <c r="C286" s="16">
        <v>2.662611287007621E-8</v>
      </c>
      <c r="D286" t="s">
        <v>65</v>
      </c>
    </row>
    <row r="287" spans="1:4">
      <c r="A287" t="s">
        <v>376</v>
      </c>
      <c r="B287" t="s">
        <v>350</v>
      </c>
      <c r="C287" s="16">
        <v>2.233510087989998E-8</v>
      </c>
      <c r="D287" t="s">
        <v>65</v>
      </c>
    </row>
    <row r="288" spans="1:4">
      <c r="A288" t="s">
        <v>377</v>
      </c>
      <c r="B288" t="s">
        <v>350</v>
      </c>
      <c r="C288" s="16">
        <v>1.476091160412807E-8</v>
      </c>
      <c r="D288" t="s">
        <v>65</v>
      </c>
    </row>
    <row r="289" spans="1:4">
      <c r="A289" t="s">
        <v>378</v>
      </c>
      <c r="B289" t="s">
        <v>350</v>
      </c>
      <c r="C289" s="16">
        <v>1.476091160412807E-8</v>
      </c>
      <c r="D289" t="s">
        <v>65</v>
      </c>
    </row>
    <row r="290" spans="1:4">
      <c r="A290" t="s">
        <v>363</v>
      </c>
      <c r="B290" t="s">
        <v>352</v>
      </c>
      <c r="C290" s="16">
        <v>1.451143738506744E-8</v>
      </c>
      <c r="D290" t="s">
        <v>65</v>
      </c>
    </row>
    <row r="291" spans="1:4">
      <c r="A291" t="s">
        <v>379</v>
      </c>
      <c r="B291" t="s">
        <v>350</v>
      </c>
      <c r="C291" s="16">
        <v>1.418925066332122E-8</v>
      </c>
      <c r="D291" t="s">
        <v>65</v>
      </c>
    </row>
    <row r="292" spans="1:4">
      <c r="A292" t="s">
        <v>380</v>
      </c>
      <c r="B292" t="s">
        <v>350</v>
      </c>
      <c r="C292" s="16">
        <v>1.402578497788909E-8</v>
      </c>
      <c r="D292" t="s">
        <v>65</v>
      </c>
    </row>
    <row r="293" spans="1:4">
      <c r="A293" t="s">
        <v>381</v>
      </c>
      <c r="B293" t="s">
        <v>350</v>
      </c>
      <c r="C293" s="16">
        <v>1.1167552216306831E-8</v>
      </c>
      <c r="D293" t="s">
        <v>65</v>
      </c>
    </row>
    <row r="294" spans="1:4">
      <c r="A294" t="s">
        <v>382</v>
      </c>
      <c r="B294" t="s">
        <v>350</v>
      </c>
      <c r="C294" s="16">
        <v>9.8406074400259058E-9</v>
      </c>
      <c r="D294" t="s">
        <v>65</v>
      </c>
    </row>
    <row r="295" spans="1:4">
      <c r="A295" t="s">
        <v>383</v>
      </c>
      <c r="B295" t="s">
        <v>350</v>
      </c>
      <c r="C295" s="16">
        <v>9.6809600336200674E-9</v>
      </c>
      <c r="D295" t="s">
        <v>65</v>
      </c>
    </row>
    <row r="296" spans="1:4">
      <c r="A296" t="s">
        <v>354</v>
      </c>
      <c r="B296" t="s">
        <v>352</v>
      </c>
      <c r="C296" s="16">
        <v>9.6335988075679779E-9</v>
      </c>
      <c r="D296" t="s">
        <v>65</v>
      </c>
    </row>
    <row r="297" spans="1:4">
      <c r="A297" t="s">
        <v>384</v>
      </c>
      <c r="B297" t="s">
        <v>350</v>
      </c>
      <c r="C297" s="16">
        <v>8.5747036138172916E-9</v>
      </c>
      <c r="D297" t="s">
        <v>65</v>
      </c>
    </row>
    <row r="298" spans="1:4">
      <c r="A298" t="s">
        <v>219</v>
      </c>
      <c r="B298" t="s">
        <v>352</v>
      </c>
      <c r="C298" s="16">
        <v>8.0405255786786256E-9</v>
      </c>
      <c r="D298" t="s">
        <v>65</v>
      </c>
    </row>
    <row r="299" spans="1:4">
      <c r="A299" t="s">
        <v>385</v>
      </c>
      <c r="B299" t="s">
        <v>350</v>
      </c>
      <c r="C299" s="16">
        <v>6.1282112717719883E-9</v>
      </c>
      <c r="D299" t="s">
        <v>65</v>
      </c>
    </row>
    <row r="300" spans="1:4">
      <c r="A300" t="s">
        <v>386</v>
      </c>
      <c r="B300" t="s">
        <v>350</v>
      </c>
      <c r="C300" s="16">
        <v>5.4510906899452038E-9</v>
      </c>
      <c r="D300" t="s">
        <v>65</v>
      </c>
    </row>
    <row r="301" spans="1:4">
      <c r="A301" t="s">
        <v>175</v>
      </c>
      <c r="B301" t="s">
        <v>350</v>
      </c>
      <c r="C301" s="16">
        <v>4.2673367062207027E-9</v>
      </c>
      <c r="D301" t="s">
        <v>65</v>
      </c>
    </row>
    <row r="302" spans="1:4">
      <c r="A302" t="s">
        <v>174</v>
      </c>
      <c r="B302" t="s">
        <v>350</v>
      </c>
      <c r="C302" s="16">
        <v>4.1697378883043257E-9</v>
      </c>
      <c r="D302" t="s">
        <v>65</v>
      </c>
    </row>
    <row r="303" spans="1:4">
      <c r="A303" t="s">
        <v>170</v>
      </c>
      <c r="B303" t="s">
        <v>350</v>
      </c>
      <c r="C303" s="16">
        <v>3.996893482849373E-9</v>
      </c>
      <c r="D303" t="s">
        <v>65</v>
      </c>
    </row>
    <row r="304" spans="1:4">
      <c r="A304" t="s">
        <v>387</v>
      </c>
      <c r="B304" t="s">
        <v>350</v>
      </c>
      <c r="C304" s="16">
        <v>3.4642653190530841E-9</v>
      </c>
      <c r="D304" t="s">
        <v>65</v>
      </c>
    </row>
    <row r="305" spans="1:4">
      <c r="A305" t="s">
        <v>388</v>
      </c>
      <c r="B305" t="s">
        <v>350</v>
      </c>
      <c r="C305" s="16">
        <v>3.2976574804166599E-9</v>
      </c>
      <c r="D305" t="s">
        <v>65</v>
      </c>
    </row>
    <row r="306" spans="1:4">
      <c r="A306" t="s">
        <v>389</v>
      </c>
      <c r="B306" t="s">
        <v>350</v>
      </c>
      <c r="C306" s="16">
        <v>3.1236231379239139E-9</v>
      </c>
      <c r="D306" t="s">
        <v>65</v>
      </c>
    </row>
    <row r="307" spans="1:4">
      <c r="A307" t="s">
        <v>390</v>
      </c>
      <c r="B307" t="s">
        <v>350</v>
      </c>
      <c r="C307" s="16">
        <v>2.9975593118791721E-9</v>
      </c>
      <c r="D307" t="s">
        <v>65</v>
      </c>
    </row>
    <row r="308" spans="1:4">
      <c r="A308" t="s">
        <v>391</v>
      </c>
      <c r="B308" t="s">
        <v>350</v>
      </c>
      <c r="C308" s="16">
        <v>2.687789546484964E-9</v>
      </c>
      <c r="D308" t="s">
        <v>65</v>
      </c>
    </row>
    <row r="309" spans="1:4">
      <c r="A309" t="s">
        <v>392</v>
      </c>
      <c r="B309" t="s">
        <v>350</v>
      </c>
      <c r="C309" s="16">
        <v>2.165338575110809E-9</v>
      </c>
      <c r="D309" t="s">
        <v>65</v>
      </c>
    </row>
    <row r="310" spans="1:4">
      <c r="A310" t="s">
        <v>393</v>
      </c>
      <c r="B310" t="s">
        <v>350</v>
      </c>
      <c r="C310" s="16">
        <v>2.0583306170607329E-9</v>
      </c>
      <c r="D310" t="s">
        <v>65</v>
      </c>
    </row>
    <row r="311" spans="1:4">
      <c r="A311" t="s">
        <v>394</v>
      </c>
      <c r="B311" t="s">
        <v>350</v>
      </c>
      <c r="C311" s="16">
        <v>1.732132659526542E-9</v>
      </c>
      <c r="D311" t="s">
        <v>65</v>
      </c>
    </row>
    <row r="312" spans="1:4">
      <c r="A312" t="s">
        <v>173</v>
      </c>
      <c r="B312" t="s">
        <v>350</v>
      </c>
      <c r="C312" s="16">
        <v>1.625841461461164E-9</v>
      </c>
      <c r="D312" t="s">
        <v>65</v>
      </c>
    </row>
    <row r="313" spans="1:4">
      <c r="A313" t="s">
        <v>176</v>
      </c>
      <c r="B313" t="s">
        <v>350</v>
      </c>
      <c r="C313" s="16">
        <v>1.441460950601936E-9</v>
      </c>
      <c r="D313" t="s">
        <v>65</v>
      </c>
    </row>
    <row r="314" spans="1:4">
      <c r="A314" t="s">
        <v>395</v>
      </c>
      <c r="B314" t="s">
        <v>350</v>
      </c>
      <c r="C314" s="16">
        <v>1.233392499244701E-9</v>
      </c>
      <c r="D314" t="s">
        <v>65</v>
      </c>
    </row>
    <row r="315" spans="1:4">
      <c r="A315" t="s">
        <v>396</v>
      </c>
      <c r="B315" t="s">
        <v>350</v>
      </c>
      <c r="C315" s="16">
        <v>1.14368203796289E-9</v>
      </c>
      <c r="D315" t="s">
        <v>65</v>
      </c>
    </row>
    <row r="316" spans="1:4">
      <c r="A316" t="s">
        <v>397</v>
      </c>
      <c r="B316" t="s">
        <v>350</v>
      </c>
      <c r="C316" s="16">
        <v>1.14368203796289E-9</v>
      </c>
      <c r="D316" t="s">
        <v>65</v>
      </c>
    </row>
    <row r="317" spans="1:4">
      <c r="A317" t="s">
        <v>398</v>
      </c>
      <c r="B317" t="s">
        <v>350</v>
      </c>
      <c r="C317" s="16">
        <v>1.0114801218819029E-9</v>
      </c>
      <c r="D317" t="s">
        <v>65</v>
      </c>
    </row>
    <row r="318" spans="1:4">
      <c r="A318" t="s">
        <v>399</v>
      </c>
      <c r="B318" t="s">
        <v>350</v>
      </c>
      <c r="C318" s="16">
        <v>8.636935056038908E-10</v>
      </c>
      <c r="D318" t="s">
        <v>65</v>
      </c>
    </row>
    <row r="319" spans="1:4">
      <c r="A319" t="s">
        <v>400</v>
      </c>
      <c r="B319" t="s">
        <v>350</v>
      </c>
      <c r="C319" s="16">
        <v>8.636935056038908E-10</v>
      </c>
      <c r="D319" t="s">
        <v>65</v>
      </c>
    </row>
    <row r="320" spans="1:4">
      <c r="A320" t="s">
        <v>401</v>
      </c>
      <c r="B320" t="s">
        <v>350</v>
      </c>
      <c r="C320" s="16">
        <v>5.87914605887363E-10</v>
      </c>
      <c r="D320" t="s">
        <v>65</v>
      </c>
    </row>
    <row r="321" spans="1:4">
      <c r="A321" t="s">
        <v>359</v>
      </c>
      <c r="B321" t="s">
        <v>350</v>
      </c>
      <c r="C321" s="16">
        <v>5.6946825033321602E-10</v>
      </c>
      <c r="D321" t="s">
        <v>65</v>
      </c>
    </row>
    <row r="322" spans="1:4">
      <c r="A322" t="s">
        <v>402</v>
      </c>
      <c r="B322" t="s">
        <v>350</v>
      </c>
      <c r="C322" s="16">
        <v>3.4642652635419319E-10</v>
      </c>
      <c r="D322" t="s">
        <v>65</v>
      </c>
    </row>
    <row r="323" spans="1:4">
      <c r="A323" t="s">
        <v>222</v>
      </c>
      <c r="B323" t="s">
        <v>350</v>
      </c>
      <c r="C323" s="16">
        <v>3.3108066288534133E-10</v>
      </c>
      <c r="D323" t="s">
        <v>65</v>
      </c>
    </row>
    <row r="324" spans="1:4">
      <c r="A324" t="s">
        <v>403</v>
      </c>
      <c r="B324" t="s">
        <v>350</v>
      </c>
      <c r="C324" s="16">
        <v>1.2846808339350699E-10</v>
      </c>
      <c r="D324" t="s">
        <v>65</v>
      </c>
    </row>
    <row r="325" spans="1:4">
      <c r="A325" t="s">
        <v>404</v>
      </c>
      <c r="B325" t="s">
        <v>350</v>
      </c>
      <c r="C325" s="16">
        <v>1.143682093474041E-10</v>
      </c>
      <c r="D325" t="s">
        <v>65</v>
      </c>
    </row>
    <row r="326" spans="1:4">
      <c r="A326" t="s">
        <v>405</v>
      </c>
      <c r="B326" t="s">
        <v>350</v>
      </c>
      <c r="C326" s="16">
        <v>1.050085920994981E-10</v>
      </c>
      <c r="D326" t="s">
        <v>65</v>
      </c>
    </row>
    <row r="327" spans="1:4">
      <c r="A327" t="s">
        <v>406</v>
      </c>
      <c r="B327" t="s">
        <v>350</v>
      </c>
      <c r="C327" s="16">
        <v>8.5901938340349204E-11</v>
      </c>
      <c r="D327" t="s">
        <v>65</v>
      </c>
    </row>
    <row r="328" spans="1:4">
      <c r="A328" t="s">
        <v>172</v>
      </c>
      <c r="B328" t="s">
        <v>350</v>
      </c>
      <c r="C328" s="16">
        <v>5.0248850219647423E-11</v>
      </c>
      <c r="D328" t="s">
        <v>65</v>
      </c>
    </row>
    <row r="329" spans="1:4">
      <c r="A329" t="s">
        <v>407</v>
      </c>
      <c r="B329" t="s">
        <v>350</v>
      </c>
      <c r="C329" s="16">
        <v>3.2857754711512748E-11</v>
      </c>
      <c r="D329" t="s">
        <v>65</v>
      </c>
    </row>
    <row r="330" spans="1:4">
      <c r="A330" t="s">
        <v>408</v>
      </c>
      <c r="B330" t="s">
        <v>350</v>
      </c>
      <c r="C330" s="16">
        <v>3.1178386261654367E-11</v>
      </c>
      <c r="D330" t="s">
        <v>65</v>
      </c>
    </row>
    <row r="331" spans="1:4">
      <c r="A331" t="s">
        <v>409</v>
      </c>
      <c r="B331" t="s">
        <v>350</v>
      </c>
      <c r="C331" s="16">
        <v>2.7714122663446968E-11</v>
      </c>
      <c r="D331" t="s">
        <v>65</v>
      </c>
    </row>
    <row r="332" spans="1:4">
      <c r="A332" t="s">
        <v>410</v>
      </c>
      <c r="B332" t="s">
        <v>350</v>
      </c>
      <c r="C332" s="16">
        <v>2.757030020950069E-11</v>
      </c>
      <c r="D332" t="s">
        <v>65</v>
      </c>
    </row>
    <row r="333" spans="1:4">
      <c r="A333" t="s">
        <v>411</v>
      </c>
      <c r="B333" t="s">
        <v>350</v>
      </c>
      <c r="C333" s="16">
        <v>2.68778957424054E-11</v>
      </c>
      <c r="D333" t="s">
        <v>65</v>
      </c>
    </row>
    <row r="334" spans="1:4">
      <c r="A334" t="s">
        <v>176</v>
      </c>
      <c r="B334" t="s">
        <v>352</v>
      </c>
      <c r="C334" s="16">
        <v>2.4177946103542961E-11</v>
      </c>
      <c r="D334" t="s">
        <v>65</v>
      </c>
    </row>
    <row r="335" spans="1:4">
      <c r="A335" t="s">
        <v>412</v>
      </c>
      <c r="B335" t="s">
        <v>350</v>
      </c>
      <c r="C335" s="16">
        <v>1.0123851409971069E-11</v>
      </c>
      <c r="D335" t="s">
        <v>65</v>
      </c>
    </row>
    <row r="336" spans="1:4">
      <c r="A336" t="s">
        <v>413</v>
      </c>
      <c r="B336" t="s">
        <v>350</v>
      </c>
      <c r="C336" s="16">
        <v>6.216695127431171E-12</v>
      </c>
      <c r="D336" t="s">
        <v>65</v>
      </c>
    </row>
    <row r="337" spans="1:4">
      <c r="A337" t="s">
        <v>266</v>
      </c>
      <c r="B337" t="s">
        <v>350</v>
      </c>
      <c r="C337" s="16">
        <v>4.7050132886972129E-12</v>
      </c>
      <c r="D337" t="s">
        <v>65</v>
      </c>
    </row>
    <row r="338" spans="1:4">
      <c r="A338" t="s">
        <v>414</v>
      </c>
      <c r="B338" t="s">
        <v>350</v>
      </c>
      <c r="C338" s="16">
        <v>2.2493996682665381E-12</v>
      </c>
      <c r="D338" t="s">
        <v>65</v>
      </c>
    </row>
    <row r="339" spans="1:4">
      <c r="A339" t="s">
        <v>415</v>
      </c>
      <c r="B339" t="s">
        <v>350</v>
      </c>
      <c r="C339" s="16">
        <v>2.2493996682665381E-12</v>
      </c>
      <c r="D339" t="s">
        <v>65</v>
      </c>
    </row>
    <row r="340" spans="1:4">
      <c r="A340" t="s">
        <v>416</v>
      </c>
      <c r="B340" t="s">
        <v>350</v>
      </c>
      <c r="C340" s="16">
        <v>1.6989136876824349E-12</v>
      </c>
      <c r="D340" t="s">
        <v>65</v>
      </c>
    </row>
    <row r="341" spans="1:4">
      <c r="A341" t="s">
        <v>417</v>
      </c>
      <c r="B341" t="s">
        <v>350</v>
      </c>
      <c r="C341" s="16">
        <v>1.5262458180967391E-12</v>
      </c>
      <c r="D341" t="s">
        <v>65</v>
      </c>
    </row>
    <row r="342" spans="1:4">
      <c r="A342" t="s">
        <v>418</v>
      </c>
      <c r="B342" t="s">
        <v>350</v>
      </c>
      <c r="C342" s="16">
        <v>1.48829700733627E-12</v>
      </c>
      <c r="D342" t="s">
        <v>65</v>
      </c>
    </row>
    <row r="343" spans="1:4">
      <c r="A343" t="s">
        <v>419</v>
      </c>
      <c r="B343" t="s">
        <v>350</v>
      </c>
      <c r="C343" s="16">
        <v>1.143682045769145E-12</v>
      </c>
      <c r="D343" t="s">
        <v>65</v>
      </c>
    </row>
    <row r="344" spans="1:4">
      <c r="A344" t="s">
        <v>420</v>
      </c>
      <c r="B344" t="s">
        <v>350</v>
      </c>
      <c r="C344" s="16">
        <v>1.143682045769145E-12</v>
      </c>
      <c r="D344" t="s">
        <v>65</v>
      </c>
    </row>
    <row r="345" spans="1:4">
      <c r="A345" t="s">
        <v>421</v>
      </c>
      <c r="B345" t="s">
        <v>350</v>
      </c>
      <c r="C345" s="16">
        <v>1.143682045769145E-12</v>
      </c>
      <c r="D345" t="s">
        <v>65</v>
      </c>
    </row>
    <row r="346" spans="1:4">
      <c r="A346" t="s">
        <v>422</v>
      </c>
      <c r="B346" t="s">
        <v>350</v>
      </c>
      <c r="C346" s="16">
        <v>1.0742504975846941E-12</v>
      </c>
      <c r="D346" t="s">
        <v>65</v>
      </c>
    </row>
    <row r="347" spans="1:4">
      <c r="A347" t="s">
        <v>423</v>
      </c>
      <c r="B347" t="s">
        <v>350</v>
      </c>
      <c r="C347" s="16">
        <v>7.9607349358357116E-13</v>
      </c>
      <c r="D347" t="s">
        <v>65</v>
      </c>
    </row>
    <row r="348" spans="1:4">
      <c r="A348" t="s">
        <v>424</v>
      </c>
      <c r="B348" t="s">
        <v>350</v>
      </c>
      <c r="C348" s="16">
        <v>8.1829657524838673E-14</v>
      </c>
      <c r="D348" t="s">
        <v>65</v>
      </c>
    </row>
    <row r="349" spans="1:4">
      <c r="A349" t="s">
        <v>371</v>
      </c>
      <c r="B349" t="s">
        <v>352</v>
      </c>
      <c r="C349" s="16">
        <v>5.1453504271940093E-14</v>
      </c>
      <c r="D349" t="s">
        <v>65</v>
      </c>
    </row>
    <row r="350" spans="1:4">
      <c r="A350" t="s">
        <v>425</v>
      </c>
      <c r="B350" t="s">
        <v>350</v>
      </c>
      <c r="C350" s="16">
        <v>3.7281657118025038E-14</v>
      </c>
      <c r="D350" t="s">
        <v>65</v>
      </c>
    </row>
    <row r="351" spans="1:4">
      <c r="A351" t="s">
        <v>426</v>
      </c>
      <c r="B351" t="s">
        <v>350</v>
      </c>
      <c r="C351" s="16">
        <v>1.1732815782296289E-14</v>
      </c>
      <c r="D351" t="s">
        <v>65</v>
      </c>
    </row>
    <row r="352" spans="1:4">
      <c r="A352" t="s">
        <v>427</v>
      </c>
      <c r="B352" t="s">
        <v>350</v>
      </c>
      <c r="C352" s="16">
        <v>1.0658005511129941E-14</v>
      </c>
      <c r="D352" t="s">
        <v>65</v>
      </c>
    </row>
    <row r="353" spans="1:6">
      <c r="A353" t="s">
        <v>177</v>
      </c>
      <c r="B353" t="s">
        <v>350</v>
      </c>
      <c r="C353" s="16">
        <v>5.8199735449796647E-15</v>
      </c>
      <c r="D353" t="s">
        <v>65</v>
      </c>
    </row>
    <row r="362" spans="1:6">
      <c r="A362" s="32" t="s">
        <v>54</v>
      </c>
      <c r="B362" s="32"/>
      <c r="C362" s="32"/>
      <c r="D362" s="32"/>
      <c r="E362" s="32"/>
      <c r="F362" s="32"/>
    </row>
    <row r="364" spans="1:6">
      <c r="A364" t="s">
        <v>428</v>
      </c>
    </row>
    <row r="366" spans="1:6">
      <c r="A366" s="9" t="s">
        <v>56</v>
      </c>
    </row>
    <row r="367" spans="1:6">
      <c r="A367" s="15" t="s">
        <v>57</v>
      </c>
      <c r="B367" s="15" t="s">
        <v>58</v>
      </c>
      <c r="C367" s="15" t="s">
        <v>59</v>
      </c>
      <c r="D367" s="15" t="s">
        <v>60</v>
      </c>
      <c r="E367" s="15" t="s">
        <v>61</v>
      </c>
    </row>
    <row r="368" spans="1:6">
      <c r="A368" t="s">
        <v>190</v>
      </c>
      <c r="B368" t="s">
        <v>191</v>
      </c>
      <c r="C368" s="16">
        <v>1</v>
      </c>
      <c r="D368" t="s">
        <v>65</v>
      </c>
      <c r="E368" t="s">
        <v>66</v>
      </c>
    </row>
    <row r="371" spans="1:6">
      <c r="A371" s="9" t="s">
        <v>67</v>
      </c>
    </row>
    <row r="372" spans="1:6">
      <c r="A372" s="15" t="s">
        <v>68</v>
      </c>
      <c r="B372" s="15" t="s">
        <v>69</v>
      </c>
      <c r="C372" s="15" t="s">
        <v>70</v>
      </c>
      <c r="D372" s="15" t="s">
        <v>59</v>
      </c>
      <c r="E372" s="15" t="s">
        <v>60</v>
      </c>
      <c r="F372" s="15" t="s">
        <v>71</v>
      </c>
    </row>
    <row r="373" spans="1:6">
      <c r="A373" t="s">
        <v>429</v>
      </c>
      <c r="B373" t="s">
        <v>146</v>
      </c>
      <c r="C373" t="s">
        <v>102</v>
      </c>
      <c r="D373" s="16">
        <v>1.049999952316284</v>
      </c>
      <c r="E373" t="s">
        <v>65</v>
      </c>
      <c r="F373" t="s">
        <v>269</v>
      </c>
    </row>
    <row r="374" spans="1:6">
      <c r="A374" t="s">
        <v>430</v>
      </c>
      <c r="B374" t="s">
        <v>431</v>
      </c>
      <c r="C374" t="s">
        <v>102</v>
      </c>
      <c r="D374" s="16">
        <v>4.7839425504207611E-2</v>
      </c>
      <c r="E374" t="s">
        <v>163</v>
      </c>
      <c r="F374" t="s">
        <v>269</v>
      </c>
    </row>
    <row r="375" spans="1:6">
      <c r="A375" t="s">
        <v>432</v>
      </c>
      <c r="B375" t="s">
        <v>433</v>
      </c>
      <c r="C375" t="s">
        <v>97</v>
      </c>
      <c r="D375" s="16">
        <v>3.9999999105930328E-2</v>
      </c>
      <c r="E375" t="s">
        <v>65</v>
      </c>
      <c r="F375" t="s">
        <v>269</v>
      </c>
    </row>
    <row r="376" spans="1:6">
      <c r="A376" t="s">
        <v>138</v>
      </c>
      <c r="B376" t="s">
        <v>139</v>
      </c>
      <c r="C376" t="s">
        <v>301</v>
      </c>
      <c r="D376" s="16">
        <v>2.500000035718131E-2</v>
      </c>
      <c r="E376" t="s">
        <v>140</v>
      </c>
      <c r="F376" t="s">
        <v>269</v>
      </c>
    </row>
    <row r="377" spans="1:6">
      <c r="A377" t="s">
        <v>434</v>
      </c>
      <c r="B377" t="s">
        <v>431</v>
      </c>
      <c r="C377" t="s">
        <v>88</v>
      </c>
      <c r="D377" s="16">
        <v>1.7682073637843129E-2</v>
      </c>
      <c r="E377" t="s">
        <v>163</v>
      </c>
      <c r="F377" t="s">
        <v>269</v>
      </c>
    </row>
    <row r="378" spans="1:6">
      <c r="A378" t="s">
        <v>291</v>
      </c>
      <c r="B378" t="s">
        <v>197</v>
      </c>
      <c r="C378" t="s">
        <v>292</v>
      </c>
      <c r="D378" s="16">
        <v>9.2185651883482933E-3</v>
      </c>
      <c r="E378" t="s">
        <v>65</v>
      </c>
      <c r="F378" t="s">
        <v>269</v>
      </c>
    </row>
    <row r="379" spans="1:6">
      <c r="A379" t="s">
        <v>435</v>
      </c>
      <c r="B379" t="s">
        <v>436</v>
      </c>
      <c r="C379" t="s">
        <v>102</v>
      </c>
      <c r="D379" s="16">
        <v>8.4026902914047241E-3</v>
      </c>
      <c r="E379" t="s">
        <v>163</v>
      </c>
      <c r="F379" t="s">
        <v>269</v>
      </c>
    </row>
    <row r="380" spans="1:6">
      <c r="A380" t="s">
        <v>437</v>
      </c>
      <c r="B380" t="s">
        <v>438</v>
      </c>
      <c r="C380" t="s">
        <v>102</v>
      </c>
      <c r="D380" s="16">
        <v>6.7963092587888241E-3</v>
      </c>
      <c r="E380" t="s">
        <v>65</v>
      </c>
      <c r="F380" t="s">
        <v>269</v>
      </c>
    </row>
    <row r="381" spans="1:6">
      <c r="A381" t="s">
        <v>439</v>
      </c>
      <c r="B381" t="s">
        <v>440</v>
      </c>
      <c r="C381" t="s">
        <v>102</v>
      </c>
      <c r="D381" s="16">
        <v>-6.4302412793040284E-3</v>
      </c>
      <c r="E381" t="s">
        <v>65</v>
      </c>
      <c r="F381" t="s">
        <v>269</v>
      </c>
    </row>
    <row r="382" spans="1:6">
      <c r="A382" t="s">
        <v>441</v>
      </c>
      <c r="B382" t="s">
        <v>438</v>
      </c>
      <c r="C382" t="s">
        <v>88</v>
      </c>
      <c r="D382" s="16">
        <v>5.0749699585139751E-3</v>
      </c>
      <c r="E382" t="s">
        <v>65</v>
      </c>
      <c r="F382" t="s">
        <v>269</v>
      </c>
    </row>
    <row r="383" spans="1:6">
      <c r="A383" t="s">
        <v>442</v>
      </c>
      <c r="B383" t="s">
        <v>436</v>
      </c>
      <c r="C383" t="s">
        <v>102</v>
      </c>
      <c r="D383" s="16">
        <v>4.6385121531784526E-3</v>
      </c>
      <c r="E383" t="s">
        <v>163</v>
      </c>
      <c r="F383" t="s">
        <v>269</v>
      </c>
    </row>
    <row r="384" spans="1:6">
      <c r="A384" t="s">
        <v>439</v>
      </c>
      <c r="B384" t="s">
        <v>440</v>
      </c>
      <c r="C384" t="s">
        <v>128</v>
      </c>
      <c r="D384" s="16">
        <v>-3.05572897195816E-3</v>
      </c>
      <c r="E384" t="s">
        <v>65</v>
      </c>
      <c r="F384" t="s">
        <v>269</v>
      </c>
    </row>
    <row r="385" spans="1:6">
      <c r="A385" t="s">
        <v>443</v>
      </c>
      <c r="B385" t="s">
        <v>444</v>
      </c>
      <c r="C385" t="s">
        <v>301</v>
      </c>
      <c r="D385" s="16">
        <v>1.281802564463419E-3</v>
      </c>
      <c r="E385" t="s">
        <v>140</v>
      </c>
      <c r="F385" t="s">
        <v>269</v>
      </c>
    </row>
    <row r="386" spans="1:6">
      <c r="A386" t="s">
        <v>291</v>
      </c>
      <c r="B386" t="s">
        <v>197</v>
      </c>
      <c r="C386" t="s">
        <v>102</v>
      </c>
      <c r="D386" s="16">
        <v>1.2128737289458509E-3</v>
      </c>
      <c r="E386" t="s">
        <v>65</v>
      </c>
      <c r="F386" t="s">
        <v>269</v>
      </c>
    </row>
    <row r="387" spans="1:6">
      <c r="A387" t="s">
        <v>277</v>
      </c>
      <c r="B387" t="s">
        <v>278</v>
      </c>
      <c r="C387" t="s">
        <v>102</v>
      </c>
      <c r="D387" s="16">
        <v>9.0410426491871476E-4</v>
      </c>
      <c r="E387" t="s">
        <v>272</v>
      </c>
      <c r="F387" t="s">
        <v>269</v>
      </c>
    </row>
    <row r="388" spans="1:6">
      <c r="A388" t="s">
        <v>277</v>
      </c>
      <c r="B388" t="s">
        <v>278</v>
      </c>
      <c r="C388" t="s">
        <v>279</v>
      </c>
      <c r="D388" s="16">
        <v>7.1584346005693078E-4</v>
      </c>
      <c r="E388" t="s">
        <v>272</v>
      </c>
      <c r="F388" t="s">
        <v>269</v>
      </c>
    </row>
    <row r="389" spans="1:6">
      <c r="A389" t="s">
        <v>277</v>
      </c>
      <c r="B389" t="s">
        <v>278</v>
      </c>
      <c r="C389" t="s">
        <v>292</v>
      </c>
      <c r="D389" s="16">
        <v>6.5533031011000276E-4</v>
      </c>
      <c r="E389" t="s">
        <v>272</v>
      </c>
      <c r="F389" t="s">
        <v>269</v>
      </c>
    </row>
    <row r="390" spans="1:6">
      <c r="A390" t="s">
        <v>122</v>
      </c>
      <c r="B390" t="s">
        <v>123</v>
      </c>
      <c r="C390" t="s">
        <v>102</v>
      </c>
      <c r="D390" s="16">
        <v>4.4966267887502909E-4</v>
      </c>
      <c r="E390" t="s">
        <v>65</v>
      </c>
      <c r="F390" t="s">
        <v>269</v>
      </c>
    </row>
    <row r="391" spans="1:6">
      <c r="A391" t="s">
        <v>291</v>
      </c>
      <c r="B391" t="s">
        <v>197</v>
      </c>
      <c r="C391" t="s">
        <v>295</v>
      </c>
      <c r="D391" s="16">
        <v>4.346483619883657E-4</v>
      </c>
      <c r="E391" t="s">
        <v>65</v>
      </c>
      <c r="F391" t="s">
        <v>269</v>
      </c>
    </row>
    <row r="392" spans="1:6">
      <c r="A392" t="s">
        <v>291</v>
      </c>
      <c r="B392" t="s">
        <v>197</v>
      </c>
      <c r="C392" t="s">
        <v>299</v>
      </c>
      <c r="D392" s="16">
        <v>4.2911985656246538E-4</v>
      </c>
      <c r="E392" t="s">
        <v>65</v>
      </c>
      <c r="F392" t="s">
        <v>269</v>
      </c>
    </row>
    <row r="393" spans="1:6">
      <c r="A393" t="s">
        <v>291</v>
      </c>
      <c r="B393" t="s">
        <v>197</v>
      </c>
      <c r="C393" t="s">
        <v>285</v>
      </c>
      <c r="D393" s="16">
        <v>3.9878414827398961E-4</v>
      </c>
      <c r="E393" t="s">
        <v>65</v>
      </c>
      <c r="F393" t="s">
        <v>269</v>
      </c>
    </row>
    <row r="394" spans="1:6">
      <c r="A394" t="s">
        <v>291</v>
      </c>
      <c r="B394" t="s">
        <v>197</v>
      </c>
      <c r="C394" t="s">
        <v>300</v>
      </c>
      <c r="D394" s="16">
        <v>3.9112265221774578E-4</v>
      </c>
      <c r="E394" t="s">
        <v>65</v>
      </c>
      <c r="F394" t="s">
        <v>269</v>
      </c>
    </row>
    <row r="395" spans="1:6">
      <c r="A395" t="s">
        <v>196</v>
      </c>
      <c r="B395" t="s">
        <v>197</v>
      </c>
      <c r="C395" t="s">
        <v>88</v>
      </c>
      <c r="D395" s="16">
        <v>3.5269046202301979E-4</v>
      </c>
      <c r="E395" t="s">
        <v>65</v>
      </c>
      <c r="F395" t="s">
        <v>269</v>
      </c>
    </row>
    <row r="396" spans="1:6">
      <c r="A396" t="s">
        <v>445</v>
      </c>
      <c r="B396" t="s">
        <v>446</v>
      </c>
      <c r="C396" t="s">
        <v>102</v>
      </c>
      <c r="D396" s="16">
        <v>3.0969810904935002E-4</v>
      </c>
      <c r="E396" t="s">
        <v>65</v>
      </c>
      <c r="F396" t="s">
        <v>269</v>
      </c>
    </row>
    <row r="397" spans="1:6">
      <c r="A397" t="s">
        <v>291</v>
      </c>
      <c r="B397" t="s">
        <v>197</v>
      </c>
      <c r="C397" t="s">
        <v>303</v>
      </c>
      <c r="D397" s="16">
        <v>2.7748147840611642E-4</v>
      </c>
      <c r="E397" t="s">
        <v>65</v>
      </c>
      <c r="F397" t="s">
        <v>269</v>
      </c>
    </row>
    <row r="398" spans="1:6">
      <c r="A398" t="s">
        <v>122</v>
      </c>
      <c r="B398" t="s">
        <v>123</v>
      </c>
      <c r="C398" t="s">
        <v>88</v>
      </c>
      <c r="D398" s="16">
        <v>2.3819175839889789E-4</v>
      </c>
      <c r="E398" t="s">
        <v>65</v>
      </c>
      <c r="F398" t="s">
        <v>269</v>
      </c>
    </row>
    <row r="399" spans="1:6">
      <c r="A399" t="s">
        <v>282</v>
      </c>
      <c r="B399" t="s">
        <v>278</v>
      </c>
      <c r="C399" t="s">
        <v>88</v>
      </c>
      <c r="D399" s="16">
        <v>1.5152557170949879E-4</v>
      </c>
      <c r="E399" t="s">
        <v>272</v>
      </c>
      <c r="F399" t="s">
        <v>269</v>
      </c>
    </row>
    <row r="400" spans="1:6">
      <c r="A400" t="s">
        <v>291</v>
      </c>
      <c r="B400" t="s">
        <v>197</v>
      </c>
      <c r="C400" t="s">
        <v>304</v>
      </c>
      <c r="D400" s="16">
        <v>1.4957049279473719E-4</v>
      </c>
      <c r="E400" t="s">
        <v>65</v>
      </c>
      <c r="F400" t="s">
        <v>269</v>
      </c>
    </row>
    <row r="401" spans="1:6">
      <c r="A401" t="s">
        <v>291</v>
      </c>
      <c r="B401" t="s">
        <v>197</v>
      </c>
      <c r="C401" t="s">
        <v>305</v>
      </c>
      <c r="D401" s="16">
        <v>1.35143956867978E-4</v>
      </c>
      <c r="E401" t="s">
        <v>65</v>
      </c>
      <c r="F401" t="s">
        <v>269</v>
      </c>
    </row>
    <row r="402" spans="1:6">
      <c r="A402" t="s">
        <v>437</v>
      </c>
      <c r="B402" t="s">
        <v>438</v>
      </c>
      <c r="C402" t="s">
        <v>298</v>
      </c>
      <c r="D402" s="16">
        <v>1.183920903713442E-4</v>
      </c>
      <c r="E402" t="s">
        <v>65</v>
      </c>
      <c r="F402" t="s">
        <v>269</v>
      </c>
    </row>
    <row r="403" spans="1:6">
      <c r="A403" t="s">
        <v>447</v>
      </c>
      <c r="B403" t="s">
        <v>448</v>
      </c>
      <c r="C403" t="s">
        <v>97</v>
      </c>
      <c r="D403" s="16">
        <v>8.1154030340258032E-5</v>
      </c>
      <c r="E403" t="s">
        <v>65</v>
      </c>
      <c r="F403" t="s">
        <v>269</v>
      </c>
    </row>
    <row r="404" spans="1:6">
      <c r="A404" t="s">
        <v>277</v>
      </c>
      <c r="B404" t="s">
        <v>278</v>
      </c>
      <c r="C404" t="s">
        <v>285</v>
      </c>
      <c r="D404" s="16">
        <v>4.5975455577718087E-5</v>
      </c>
      <c r="E404" t="s">
        <v>272</v>
      </c>
      <c r="F404" t="s">
        <v>269</v>
      </c>
    </row>
    <row r="405" spans="1:6">
      <c r="A405" t="s">
        <v>437</v>
      </c>
      <c r="B405" t="s">
        <v>438</v>
      </c>
      <c r="C405" t="s">
        <v>285</v>
      </c>
      <c r="D405" s="16">
        <v>4.3947780795861042E-5</v>
      </c>
      <c r="E405" t="s">
        <v>65</v>
      </c>
      <c r="F405" t="s">
        <v>269</v>
      </c>
    </row>
    <row r="406" spans="1:6">
      <c r="A406" t="s">
        <v>437</v>
      </c>
      <c r="B406" t="s">
        <v>438</v>
      </c>
      <c r="C406" t="s">
        <v>335</v>
      </c>
      <c r="D406" s="16">
        <v>2.3552496713818979E-5</v>
      </c>
      <c r="E406" t="s">
        <v>65</v>
      </c>
      <c r="F406" t="s">
        <v>269</v>
      </c>
    </row>
    <row r="407" spans="1:6">
      <c r="A407" t="s">
        <v>449</v>
      </c>
      <c r="B407" t="s">
        <v>450</v>
      </c>
      <c r="C407" t="s">
        <v>301</v>
      </c>
      <c r="D407" s="16">
        <v>1.8945684132631872E-5</v>
      </c>
      <c r="E407" t="s">
        <v>65</v>
      </c>
      <c r="F407" t="s">
        <v>269</v>
      </c>
    </row>
    <row r="408" spans="1:6">
      <c r="A408" t="s">
        <v>437</v>
      </c>
      <c r="B408" t="s">
        <v>438</v>
      </c>
      <c r="C408" t="s">
        <v>338</v>
      </c>
      <c r="D408" s="16">
        <v>1.5450181308551691E-5</v>
      </c>
      <c r="E408" t="s">
        <v>65</v>
      </c>
      <c r="F408" t="s">
        <v>269</v>
      </c>
    </row>
    <row r="409" spans="1:6">
      <c r="A409" t="s">
        <v>445</v>
      </c>
      <c r="B409" t="s">
        <v>446</v>
      </c>
      <c r="C409" t="s">
        <v>88</v>
      </c>
      <c r="D409" s="16">
        <v>9.6563571787555702E-6</v>
      </c>
      <c r="E409" t="s">
        <v>65</v>
      </c>
      <c r="F409" t="s">
        <v>269</v>
      </c>
    </row>
    <row r="410" spans="1:6">
      <c r="A410" t="s">
        <v>439</v>
      </c>
      <c r="B410" t="s">
        <v>440</v>
      </c>
      <c r="C410" t="s">
        <v>229</v>
      </c>
      <c r="D410" s="16">
        <v>-3.8715111259080004E-6</v>
      </c>
      <c r="E410" t="s">
        <v>65</v>
      </c>
      <c r="F410" t="s">
        <v>269</v>
      </c>
    </row>
    <row r="411" spans="1:6">
      <c r="A411" t="s">
        <v>451</v>
      </c>
      <c r="B411" t="s">
        <v>452</v>
      </c>
      <c r="C411" t="s">
        <v>97</v>
      </c>
      <c r="D411" s="16">
        <v>3.3433561839046888E-6</v>
      </c>
      <c r="E411" t="s">
        <v>65</v>
      </c>
      <c r="F411" t="s">
        <v>269</v>
      </c>
    </row>
    <row r="412" spans="1:6">
      <c r="A412" t="s">
        <v>308</v>
      </c>
      <c r="B412" t="s">
        <v>309</v>
      </c>
      <c r="C412" t="s">
        <v>102</v>
      </c>
      <c r="D412" s="16">
        <v>1.6802526943138221E-6</v>
      </c>
      <c r="E412" t="s">
        <v>65</v>
      </c>
      <c r="F412" t="s">
        <v>269</v>
      </c>
    </row>
    <row r="413" spans="1:6">
      <c r="A413" t="s">
        <v>453</v>
      </c>
      <c r="B413" t="s">
        <v>436</v>
      </c>
      <c r="C413" t="s">
        <v>102</v>
      </c>
      <c r="D413" s="16">
        <v>3.5697516409527452E-7</v>
      </c>
      <c r="E413" t="s">
        <v>163</v>
      </c>
      <c r="F413" t="s">
        <v>269</v>
      </c>
    </row>
    <row r="414" spans="1:6">
      <c r="A414" t="s">
        <v>454</v>
      </c>
      <c r="B414" t="s">
        <v>455</v>
      </c>
      <c r="C414" t="s">
        <v>102</v>
      </c>
      <c r="D414" s="16">
        <v>2.1233515212770729E-7</v>
      </c>
      <c r="E414" t="s">
        <v>65</v>
      </c>
      <c r="F414" t="s">
        <v>269</v>
      </c>
    </row>
    <row r="415" spans="1:6">
      <c r="A415" t="s">
        <v>308</v>
      </c>
      <c r="B415" t="s">
        <v>309</v>
      </c>
      <c r="C415" t="s">
        <v>88</v>
      </c>
      <c r="D415" s="16">
        <v>1.6407409475505119E-7</v>
      </c>
      <c r="E415" t="s">
        <v>65</v>
      </c>
      <c r="F415" t="s">
        <v>269</v>
      </c>
    </row>
    <row r="416" spans="1:6">
      <c r="A416" t="s">
        <v>456</v>
      </c>
      <c r="B416" t="s">
        <v>457</v>
      </c>
      <c r="C416" t="s">
        <v>102</v>
      </c>
      <c r="D416" s="16">
        <v>-4.5665174752684827E-8</v>
      </c>
      <c r="E416" t="s">
        <v>65</v>
      </c>
      <c r="F416" t="s">
        <v>269</v>
      </c>
    </row>
    <row r="417" spans="1:6">
      <c r="A417" t="s">
        <v>454</v>
      </c>
      <c r="B417" t="s">
        <v>455</v>
      </c>
      <c r="C417" t="s">
        <v>88</v>
      </c>
      <c r="D417" s="16">
        <v>4.4729194570436448E-8</v>
      </c>
      <c r="E417" t="s">
        <v>65</v>
      </c>
      <c r="F417" t="s">
        <v>269</v>
      </c>
    </row>
    <row r="418" spans="1:6">
      <c r="A418" t="s">
        <v>458</v>
      </c>
      <c r="B418" t="s">
        <v>459</v>
      </c>
      <c r="C418" t="s">
        <v>102</v>
      </c>
      <c r="D418" s="16">
        <v>-3.2474442690499927E-8</v>
      </c>
      <c r="E418" t="s">
        <v>65</v>
      </c>
      <c r="F418" t="s">
        <v>269</v>
      </c>
    </row>
    <row r="419" spans="1:6">
      <c r="A419" t="s">
        <v>456</v>
      </c>
      <c r="B419" t="s">
        <v>457</v>
      </c>
      <c r="C419" t="s">
        <v>128</v>
      </c>
      <c r="D419" s="16">
        <v>-2.241085184095937E-8</v>
      </c>
      <c r="E419" t="s">
        <v>65</v>
      </c>
      <c r="F419" t="s">
        <v>269</v>
      </c>
    </row>
    <row r="420" spans="1:6">
      <c r="A420" t="s">
        <v>458</v>
      </c>
      <c r="B420" t="s">
        <v>459</v>
      </c>
      <c r="C420" t="s">
        <v>128</v>
      </c>
      <c r="D420" s="16">
        <v>-1.5624836535721439E-8</v>
      </c>
      <c r="E420" t="s">
        <v>65</v>
      </c>
      <c r="F420" t="s">
        <v>269</v>
      </c>
    </row>
    <row r="421" spans="1:6">
      <c r="A421" t="s">
        <v>460</v>
      </c>
      <c r="B421" t="s">
        <v>461</v>
      </c>
      <c r="C421" t="s">
        <v>97</v>
      </c>
      <c r="D421" s="16">
        <v>1.254353287905019E-9</v>
      </c>
      <c r="E421" t="s">
        <v>65</v>
      </c>
      <c r="F421" t="s">
        <v>269</v>
      </c>
    </row>
    <row r="422" spans="1:6">
      <c r="A422" t="s">
        <v>456</v>
      </c>
      <c r="B422" t="s">
        <v>457</v>
      </c>
      <c r="C422" t="s">
        <v>229</v>
      </c>
      <c r="D422" s="16">
        <v>-5.815294912281388E-10</v>
      </c>
      <c r="E422" t="s">
        <v>65</v>
      </c>
      <c r="F422" t="s">
        <v>269</v>
      </c>
    </row>
    <row r="423" spans="1:6">
      <c r="A423" t="s">
        <v>458</v>
      </c>
      <c r="B423" t="s">
        <v>459</v>
      </c>
      <c r="C423" t="s">
        <v>229</v>
      </c>
      <c r="D423" s="16">
        <v>-4.250581553399968E-10</v>
      </c>
      <c r="E423" t="s">
        <v>65</v>
      </c>
      <c r="F423" t="s">
        <v>269</v>
      </c>
    </row>
    <row r="424" spans="1:6">
      <c r="A424" t="s">
        <v>462</v>
      </c>
      <c r="B424" t="s">
        <v>463</v>
      </c>
      <c r="C424" t="s">
        <v>97</v>
      </c>
      <c r="D424" s="16">
        <v>2.5000000333785799E-11</v>
      </c>
      <c r="E424" t="s">
        <v>60</v>
      </c>
      <c r="F424" t="s">
        <v>269</v>
      </c>
    </row>
    <row r="427" spans="1:6">
      <c r="A427" s="9" t="s">
        <v>158</v>
      </c>
    </row>
    <row r="428" spans="1:6">
      <c r="A428" s="15" t="s">
        <v>159</v>
      </c>
      <c r="B428" s="15" t="s">
        <v>160</v>
      </c>
      <c r="C428" s="15" t="s">
        <v>59</v>
      </c>
      <c r="D428" s="15" t="s">
        <v>60</v>
      </c>
    </row>
    <row r="429" spans="1:6">
      <c r="A429" t="s">
        <v>164</v>
      </c>
      <c r="B429" t="s">
        <v>162</v>
      </c>
      <c r="C429" s="16">
        <v>2.370000071823597E-2</v>
      </c>
      <c r="D429" t="s">
        <v>65</v>
      </c>
    </row>
    <row r="430" spans="1:6">
      <c r="A430" t="s">
        <v>164</v>
      </c>
      <c r="B430" t="s">
        <v>350</v>
      </c>
      <c r="C430" s="16">
        <v>4.2477066745050251E-4</v>
      </c>
      <c r="D430" t="s">
        <v>65</v>
      </c>
    </row>
    <row r="431" spans="1:6">
      <c r="A431" t="s">
        <v>171</v>
      </c>
      <c r="B431" t="s">
        <v>162</v>
      </c>
      <c r="C431" s="16">
        <v>3.1500001205131412E-4</v>
      </c>
      <c r="D431" t="s">
        <v>65</v>
      </c>
    </row>
    <row r="432" spans="1:6">
      <c r="A432" t="s">
        <v>168</v>
      </c>
      <c r="B432" t="s">
        <v>162</v>
      </c>
      <c r="C432" s="16">
        <v>2.0999999833293259E-4</v>
      </c>
      <c r="D432" t="s">
        <v>65</v>
      </c>
    </row>
    <row r="433" spans="1:4">
      <c r="A433" t="s">
        <v>218</v>
      </c>
      <c r="B433" t="s">
        <v>162</v>
      </c>
      <c r="C433" s="16">
        <v>1.340000017080456E-4</v>
      </c>
      <c r="D433" t="s">
        <v>65</v>
      </c>
    </row>
    <row r="434" spans="1:4">
      <c r="A434" t="s">
        <v>217</v>
      </c>
      <c r="B434" t="s">
        <v>167</v>
      </c>
      <c r="C434" s="16">
        <v>9.0000001364387572E-5</v>
      </c>
      <c r="D434" t="s">
        <v>112</v>
      </c>
    </row>
    <row r="435" spans="1:4">
      <c r="A435" t="s">
        <v>165</v>
      </c>
      <c r="B435" t="s">
        <v>216</v>
      </c>
      <c r="C435" s="16">
        <v>8.6761727288831025E-5</v>
      </c>
      <c r="D435" t="s">
        <v>112</v>
      </c>
    </row>
    <row r="436" spans="1:4">
      <c r="A436" t="s">
        <v>169</v>
      </c>
      <c r="B436" t="s">
        <v>162</v>
      </c>
      <c r="C436" s="16">
        <v>7.5000003562308848E-5</v>
      </c>
      <c r="D436" t="s">
        <v>65</v>
      </c>
    </row>
    <row r="437" spans="1:4">
      <c r="A437" t="s">
        <v>263</v>
      </c>
      <c r="B437" t="s">
        <v>162</v>
      </c>
      <c r="C437" s="16">
        <v>2.4999999368446879E-5</v>
      </c>
      <c r="D437" t="s">
        <v>65</v>
      </c>
    </row>
    <row r="438" spans="1:4">
      <c r="A438" t="s">
        <v>464</v>
      </c>
      <c r="B438" t="s">
        <v>162</v>
      </c>
      <c r="C438" s="16">
        <v>2.250000034109689E-5</v>
      </c>
      <c r="D438" t="s">
        <v>65</v>
      </c>
    </row>
    <row r="439" spans="1:4">
      <c r="A439" t="s">
        <v>265</v>
      </c>
      <c r="B439" t="s">
        <v>162</v>
      </c>
      <c r="C439" s="16">
        <v>1.990000055229757E-5</v>
      </c>
      <c r="D439" t="s">
        <v>65</v>
      </c>
    </row>
    <row r="440" spans="1:4">
      <c r="A440" t="s">
        <v>165</v>
      </c>
      <c r="B440" t="s">
        <v>162</v>
      </c>
      <c r="C440" s="16">
        <v>1.5310894013964571E-5</v>
      </c>
      <c r="D440" t="s">
        <v>112</v>
      </c>
    </row>
    <row r="441" spans="1:4">
      <c r="A441" t="s">
        <v>218</v>
      </c>
      <c r="B441" t="s">
        <v>350</v>
      </c>
      <c r="C441" s="16">
        <v>5.263502202978998E-7</v>
      </c>
      <c r="D441" t="s">
        <v>65</v>
      </c>
    </row>
    <row r="442" spans="1:4">
      <c r="A442" t="s">
        <v>220</v>
      </c>
      <c r="B442" t="s">
        <v>350</v>
      </c>
      <c r="C442" s="16">
        <v>3.2812391737024882E-7</v>
      </c>
      <c r="D442" t="s">
        <v>65</v>
      </c>
    </row>
    <row r="443" spans="1:4">
      <c r="A443" t="s">
        <v>265</v>
      </c>
      <c r="B443" t="s">
        <v>350</v>
      </c>
      <c r="C443" s="16">
        <v>2.5942981096704898E-7</v>
      </c>
      <c r="D443" t="s">
        <v>65</v>
      </c>
    </row>
    <row r="444" spans="1:4">
      <c r="A444" t="s">
        <v>221</v>
      </c>
      <c r="B444" t="s">
        <v>350</v>
      </c>
      <c r="C444" s="16">
        <v>2.2490007722808511E-7</v>
      </c>
      <c r="D444" t="s">
        <v>65</v>
      </c>
    </row>
    <row r="445" spans="1:4">
      <c r="A445" t="s">
        <v>169</v>
      </c>
      <c r="B445" t="s">
        <v>350</v>
      </c>
      <c r="C445" s="16">
        <v>1.898222450336107E-7</v>
      </c>
      <c r="D445" t="s">
        <v>65</v>
      </c>
    </row>
    <row r="446" spans="1:4">
      <c r="A446" t="s">
        <v>263</v>
      </c>
      <c r="B446" t="s">
        <v>350</v>
      </c>
      <c r="C446" s="16">
        <v>1.108971119379021E-7</v>
      </c>
      <c r="D446" t="s">
        <v>65</v>
      </c>
    </row>
    <row r="447" spans="1:4">
      <c r="A447" t="s">
        <v>171</v>
      </c>
      <c r="B447" t="s">
        <v>350</v>
      </c>
      <c r="C447" s="16">
        <v>1.100201671988543E-7</v>
      </c>
      <c r="D447" t="s">
        <v>65</v>
      </c>
    </row>
    <row r="448" spans="1:4">
      <c r="A448" t="s">
        <v>405</v>
      </c>
      <c r="B448" t="s">
        <v>162</v>
      </c>
      <c r="C448" s="16">
        <v>8.5499998192517523E-8</v>
      </c>
      <c r="D448" t="s">
        <v>65</v>
      </c>
    </row>
    <row r="449" spans="1:4">
      <c r="A449" t="s">
        <v>173</v>
      </c>
      <c r="B449" t="s">
        <v>162</v>
      </c>
      <c r="C449" s="16">
        <v>6.6500000173164153E-8</v>
      </c>
      <c r="D449" t="s">
        <v>65</v>
      </c>
    </row>
    <row r="450" spans="1:4">
      <c r="A450" t="s">
        <v>388</v>
      </c>
      <c r="B450" t="s">
        <v>162</v>
      </c>
      <c r="C450" s="16">
        <v>5.6200001097295171E-8</v>
      </c>
      <c r="D450" t="s">
        <v>65</v>
      </c>
    </row>
    <row r="451" spans="1:4">
      <c r="A451" t="s">
        <v>172</v>
      </c>
      <c r="B451" t="s">
        <v>162</v>
      </c>
      <c r="C451" s="16">
        <v>2.300000012667169E-8</v>
      </c>
      <c r="D451" t="s">
        <v>65</v>
      </c>
    </row>
    <row r="452" spans="1:4">
      <c r="A452" t="s">
        <v>364</v>
      </c>
      <c r="B452" t="s">
        <v>352</v>
      </c>
      <c r="C452" s="16">
        <v>2.2252502063224711E-8</v>
      </c>
      <c r="D452" t="s">
        <v>65</v>
      </c>
    </row>
    <row r="453" spans="1:4">
      <c r="A453" t="s">
        <v>222</v>
      </c>
      <c r="B453" t="s">
        <v>162</v>
      </c>
      <c r="C453" s="16">
        <v>1.4999999464748729E-8</v>
      </c>
      <c r="D453" t="s">
        <v>65</v>
      </c>
    </row>
    <row r="454" spans="1:4">
      <c r="A454" t="s">
        <v>168</v>
      </c>
      <c r="B454" t="s">
        <v>350</v>
      </c>
      <c r="C454" s="16">
        <v>1.170357322166637E-8</v>
      </c>
      <c r="D454" t="s">
        <v>65</v>
      </c>
    </row>
    <row r="455" spans="1:4">
      <c r="A455" t="s">
        <v>170</v>
      </c>
      <c r="B455" t="s">
        <v>352</v>
      </c>
      <c r="C455" s="16">
        <v>6.606325708702343E-9</v>
      </c>
      <c r="D455" t="s">
        <v>65</v>
      </c>
    </row>
    <row r="456" spans="1:4">
      <c r="A456" t="s">
        <v>465</v>
      </c>
      <c r="B456" t="s">
        <v>352</v>
      </c>
      <c r="C456" s="16">
        <v>6.3925700288791631E-9</v>
      </c>
      <c r="D456" t="s">
        <v>65</v>
      </c>
    </row>
    <row r="457" spans="1:4">
      <c r="A457" t="s">
        <v>174</v>
      </c>
      <c r="B457" t="s">
        <v>162</v>
      </c>
      <c r="C457" s="16">
        <v>4.5999999365164967E-9</v>
      </c>
      <c r="D457" t="s">
        <v>65</v>
      </c>
    </row>
    <row r="458" spans="1:4">
      <c r="A458" t="s">
        <v>175</v>
      </c>
      <c r="B458" t="s">
        <v>162</v>
      </c>
      <c r="C458" s="16">
        <v>2.7000000013543972E-9</v>
      </c>
      <c r="D458" t="s">
        <v>65</v>
      </c>
    </row>
    <row r="459" spans="1:4">
      <c r="A459" t="s">
        <v>172</v>
      </c>
      <c r="B459" t="s">
        <v>352</v>
      </c>
      <c r="C459" s="16">
        <v>1.042286701391504E-9</v>
      </c>
      <c r="D459" t="s">
        <v>65</v>
      </c>
    </row>
    <row r="460" spans="1:4">
      <c r="A460" t="s">
        <v>466</v>
      </c>
      <c r="B460" t="s">
        <v>350</v>
      </c>
      <c r="C460" s="16">
        <v>8.3894491353930789E-10</v>
      </c>
      <c r="D460" t="s">
        <v>65</v>
      </c>
    </row>
    <row r="461" spans="1:4">
      <c r="A461" t="s">
        <v>406</v>
      </c>
      <c r="B461" t="s">
        <v>352</v>
      </c>
      <c r="C461" s="16">
        <v>4.1691469720994689E-10</v>
      </c>
      <c r="D461" t="s">
        <v>65</v>
      </c>
    </row>
    <row r="462" spans="1:4">
      <c r="A462" t="s">
        <v>423</v>
      </c>
      <c r="B462" t="s">
        <v>162</v>
      </c>
      <c r="C462" s="16">
        <v>2.4999999292951708E-10</v>
      </c>
      <c r="D462" t="s">
        <v>65</v>
      </c>
    </row>
    <row r="463" spans="1:4">
      <c r="A463" t="s">
        <v>412</v>
      </c>
      <c r="B463" t="s">
        <v>162</v>
      </c>
      <c r="C463" s="16">
        <v>2.100000034976901E-10</v>
      </c>
      <c r="D463" t="s">
        <v>65</v>
      </c>
    </row>
    <row r="464" spans="1:4">
      <c r="A464" t="s">
        <v>176</v>
      </c>
      <c r="B464" t="s">
        <v>162</v>
      </c>
      <c r="C464" s="16">
        <v>1.9000000184288271E-10</v>
      </c>
      <c r="D464" t="s">
        <v>65</v>
      </c>
    </row>
    <row r="465" spans="1:4">
      <c r="A465" t="s">
        <v>423</v>
      </c>
      <c r="B465" t="s">
        <v>350</v>
      </c>
      <c r="C465" s="16">
        <v>5.5357208400552693E-11</v>
      </c>
      <c r="D465" t="s">
        <v>65</v>
      </c>
    </row>
    <row r="466" spans="1:4">
      <c r="A466" t="s">
        <v>262</v>
      </c>
      <c r="B466" t="s">
        <v>350</v>
      </c>
      <c r="C466" s="16">
        <v>3.4164348433618492E-11</v>
      </c>
      <c r="D466" t="s">
        <v>65</v>
      </c>
    </row>
    <row r="467" spans="1:4">
      <c r="A467" t="s">
        <v>424</v>
      </c>
      <c r="B467" t="s">
        <v>350</v>
      </c>
      <c r="C467" s="16">
        <v>3.1606592343358393E-11</v>
      </c>
      <c r="D467" t="s">
        <v>65</v>
      </c>
    </row>
    <row r="468" spans="1:4">
      <c r="A468" t="s">
        <v>175</v>
      </c>
      <c r="B468" t="s">
        <v>352</v>
      </c>
      <c r="C468" s="16">
        <v>2.77882231114468E-11</v>
      </c>
      <c r="D468" t="s">
        <v>65</v>
      </c>
    </row>
    <row r="469" spans="1:4">
      <c r="A469" t="s">
        <v>264</v>
      </c>
      <c r="B469" t="s">
        <v>350</v>
      </c>
      <c r="C469" s="16">
        <v>2.351311159665137E-11</v>
      </c>
      <c r="D469" t="s">
        <v>65</v>
      </c>
    </row>
    <row r="470" spans="1:4">
      <c r="A470" t="s">
        <v>388</v>
      </c>
      <c r="B470" t="s">
        <v>352</v>
      </c>
      <c r="C470" s="16">
        <v>1.3897764883363811E-11</v>
      </c>
      <c r="D470" t="s">
        <v>65</v>
      </c>
    </row>
    <row r="471" spans="1:4">
      <c r="A471" t="s">
        <v>395</v>
      </c>
      <c r="B471" t="s">
        <v>352</v>
      </c>
      <c r="C471" s="16">
        <v>3.4748981036364368E-12</v>
      </c>
      <c r="D471" t="s">
        <v>65</v>
      </c>
    </row>
    <row r="472" spans="1:4">
      <c r="A472" t="s">
        <v>398</v>
      </c>
      <c r="B472" t="s">
        <v>352</v>
      </c>
      <c r="C472" s="16">
        <v>3.4748981036364368E-12</v>
      </c>
      <c r="D472" t="s">
        <v>65</v>
      </c>
    </row>
    <row r="473" spans="1:4">
      <c r="A473" t="s">
        <v>174</v>
      </c>
      <c r="B473" t="s">
        <v>352</v>
      </c>
      <c r="C473" s="16">
        <v>3.4748981036364368E-12</v>
      </c>
      <c r="D473" t="s">
        <v>65</v>
      </c>
    </row>
    <row r="474" spans="1:4">
      <c r="A474" t="s">
        <v>173</v>
      </c>
      <c r="B474" t="s">
        <v>352</v>
      </c>
      <c r="C474" s="16">
        <v>3.4748981036364368E-12</v>
      </c>
      <c r="D474" t="s">
        <v>65</v>
      </c>
    </row>
    <row r="475" spans="1:4">
      <c r="A475" t="s">
        <v>222</v>
      </c>
      <c r="B475" t="s">
        <v>352</v>
      </c>
      <c r="C475" s="16">
        <v>3.4748981036364368E-12</v>
      </c>
      <c r="D475" t="s">
        <v>65</v>
      </c>
    </row>
    <row r="476" spans="1:4">
      <c r="A476" t="s">
        <v>412</v>
      </c>
      <c r="B476" t="s">
        <v>352</v>
      </c>
      <c r="C476" s="16">
        <v>1.737266363752155E-12</v>
      </c>
      <c r="D476" t="s">
        <v>65</v>
      </c>
    </row>
    <row r="477" spans="1:4">
      <c r="A477" t="s">
        <v>423</v>
      </c>
      <c r="B477" t="s">
        <v>352</v>
      </c>
      <c r="C477" s="16">
        <v>4.5162712545426809E-13</v>
      </c>
      <c r="D477" t="s">
        <v>65</v>
      </c>
    </row>
    <row r="478" spans="1:4">
      <c r="A478" t="s">
        <v>177</v>
      </c>
      <c r="B478" t="s">
        <v>162</v>
      </c>
      <c r="C478" s="16">
        <v>5.6999997983305664E-15</v>
      </c>
      <c r="D478" t="s">
        <v>65</v>
      </c>
    </row>
  </sheetData>
  <autoFilter ref="A1:P478" xr:uid="{5DD34CE3-DA1A-4342-8B8C-8BA5ED7031B4}"/>
  <mergeCells count="3">
    <mergeCell ref="A139:F139"/>
    <mergeCell ref="A173:F173"/>
    <mergeCell ref="A362:F362"/>
  </mergeCells>
  <hyperlinks>
    <hyperlink ref="O9" r:id="rId1" display="https://www.worldsteel.org/" xr:uid="{5E4375E1-53FD-4184-A852-B0B6AA75F106}"/>
    <hyperlink ref="O10" r:id="rId2" xr:uid="{BB97028F-EA92-4F20-BAC1-1726E6997340}"/>
    <hyperlink ref="O11" r:id="rId3" xr:uid="{937EA4CD-C152-4310-9803-5C2A3095A417}"/>
    <hyperlink ref="O12" r:id="rId4" xr:uid="{9869277D-8E37-4DB0-917D-4963865FCB89}"/>
    <hyperlink ref="O13" r:id="rId5" xr:uid="{67E458BB-300E-480C-9A8F-33E3E07F5658}"/>
    <hyperlink ref="O14" r:id="rId6" xr:uid="{34482D64-EAEF-497D-A095-89F356AAF202}"/>
    <hyperlink ref="O15" r:id="rId7" xr:uid="{56AADA7A-DB35-4E87-A20C-C94E81C497CF}"/>
    <hyperlink ref="O16" r:id="rId8" xr:uid="{BB90BBBD-1746-4407-BAD0-5DC0CD795B9C}"/>
    <hyperlink ref="O17" r:id="rId9" xr:uid="{11EE19DE-BC31-4AF3-925F-6696463B91B2}"/>
    <hyperlink ref="O18" r:id="rId10" xr:uid="{067D7355-6D3A-4BAF-8F7B-999B19A8C63C}"/>
    <hyperlink ref="O19" r:id="rId11" xr:uid="{C9CC1476-A8F0-4EA8-B0D7-14696B8C33AA}"/>
    <hyperlink ref="O20" r:id="rId12" xr:uid="{A27A7559-A912-4660-9830-67DEA253D911}"/>
    <hyperlink ref="O21" r:id="rId13" xr:uid="{6E36AAEA-4B89-49CA-A440-4EE5F3400400}"/>
    <hyperlink ref="O22" r:id="rId14" xr:uid="{2FD05307-CDCD-4F89-B585-4646BE0FC747}"/>
    <hyperlink ref="O23" r:id="rId15" xr:uid="{31E017A4-F9DE-4833-9462-7F40793779FA}"/>
    <hyperlink ref="O98" r:id="rId16" xr:uid="{34A49C19-63A4-4A83-989D-AAA5D1155DC8}"/>
    <hyperlink ref="O99" r:id="rId17" xr:uid="{C92D91D8-FCAB-4343-A56D-07966383E0DB}"/>
    <hyperlink ref="O100" r:id="rId18" xr:uid="{E4B78F96-D350-48B9-AA18-CDB3AD1B04AB}"/>
    <hyperlink ref="O101" r:id="rId19" xr:uid="{E72BFFD5-799C-40CD-8FFD-4B00192F531E}"/>
    <hyperlink ref="O102" r:id="rId20" xr:uid="{2827C443-5E14-402F-BBA2-C7FA55D848E3}"/>
    <hyperlink ref="O103" r:id="rId21" display="https://www.euroslag.com/" xr:uid="{3E19AEAE-287D-44FF-9D23-1479187A7F23}"/>
    <hyperlink ref="O104" r:id="rId22" xr:uid="{5669CF0D-8F5C-4A5E-BBBB-56B314EE1914}"/>
    <hyperlink ref="O105" r:id="rId23" xr:uid="{ADE4A2FD-F9D5-4976-9343-C7C3ED085784}"/>
    <hyperlink ref="O106" r:id="rId24" xr:uid="{A6856C9E-18EC-4529-B5A6-4C51EBC6685C}"/>
    <hyperlink ref="O107" r:id="rId25" display="https://www.euroslag.com/" xr:uid="{2A5D9D0A-69A9-4112-A5FD-16229B3B7CF3}"/>
    <hyperlink ref="O108" r:id="rId26" xr:uid="{0A05DC81-9366-40ED-A2B0-A684D75A3FEF}"/>
    <hyperlink ref="O109" r:id="rId27" display="https://www.euroslag.com/" xr:uid="{62AFCA0C-8A96-4A91-9B0E-E82709E47376}"/>
    <hyperlink ref="O110" r:id="rId28" xr:uid="{5338A7BA-545B-46B2-B75D-5F6788AF9341}"/>
    <hyperlink ref="O111" r:id="rId29" xr:uid="{281A4C0D-FB43-4E35-9791-89C3CC7DF090}"/>
    <hyperlink ref="O112" r:id="rId30" xr:uid="{2F8A712D-5540-4B74-9514-DEE8602B681E}"/>
    <hyperlink ref="O53" r:id="rId31" display="https://www.worldbank.org/en/research/commodity-markets?utm_source=chatgpt.com" xr:uid="{69B33EFA-56DB-46B3-979F-397654A6F746}"/>
    <hyperlink ref="O54" r:id="rId32" xr:uid="{2FC9A5F5-0000-40CC-80FD-01D808F2122E}"/>
    <hyperlink ref="O55" r:id="rId33" xr:uid="{DED71A96-74E0-455C-AFF9-280D8B9CD481}"/>
    <hyperlink ref="O56" r:id="rId34" display="https://www.worldbank.org/en/research/commodity-markets?utm_source=chatgpt.com" xr:uid="{279D8802-9FA9-4F34-B80C-A36733E7B080}"/>
    <hyperlink ref="O57" r:id="rId35" display="https://www.euroslag.com/" xr:uid="{3D330472-BBEC-4C37-BF40-5F82F1A4BFA8}"/>
    <hyperlink ref="O58" r:id="rId36" xr:uid="{97E5B941-C888-4C4C-8EDC-AC131AD174E4}"/>
    <hyperlink ref="O59" r:id="rId37" display="https://www.worldbank.org/en/research/commodity-markets?utm_source=chatgpt.com" xr:uid="{72525DC5-FFF1-499D-8026-E9FCB83B0AA0}"/>
    <hyperlink ref="O60" r:id="rId38" xr:uid="{AAC7C414-4D96-4967-A54F-F99F55EEB709}"/>
    <hyperlink ref="O62" r:id="rId39" xr:uid="{3799E30E-0523-4683-8165-AD6D0A81F6E0}"/>
    <hyperlink ref="O65" r:id="rId40" display="https://www.eea.europa.eu/en/analysis/maps-and-charts/overview-of-landfill-taxes-on?utm_source=chatgpt.com" xr:uid="{50BC6914-C82D-4367-838E-7B4F32BDBBEB}"/>
    <hyperlink ref="O66" r:id="rId41" display="https://publications.jrc.ec.europa.eu/repository/handle/JRC109870?utm_source=chatgpt.com" xr:uid="{A8B8DE76-B866-465A-9D6D-5A2FE6E9618D}"/>
    <hyperlink ref="O63" r:id="rId42" xr:uid="{A638A298-DAD0-4892-A417-5BD26FE318DB}"/>
    <hyperlink ref="O64" r:id="rId43" xr:uid="{128A3EF0-BBDC-4924-9984-CC45EDAAF09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30"/>
  <sheetViews>
    <sheetView workbookViewId="0">
      <selection activeCell="C28" sqref="C28"/>
    </sheetView>
  </sheetViews>
  <sheetFormatPr defaultColWidth="10.7265625" defaultRowHeight="14.5"/>
  <cols>
    <col min="1" max="1" width="29.81640625" customWidth="1"/>
    <col min="5" max="5" width="11.453125" bestFit="1" customWidth="1"/>
    <col min="7" max="8" width="104.81640625" bestFit="1" customWidth="1"/>
    <col min="9" max="9" width="70" customWidth="1"/>
  </cols>
  <sheetData>
    <row r="3" spans="1:9" ht="28.5" customHeight="1">
      <c r="A3" s="1" t="s">
        <v>467</v>
      </c>
      <c r="B3" s="4" t="s">
        <v>74</v>
      </c>
      <c r="C3" s="1" t="s">
        <v>75</v>
      </c>
      <c r="D3" s="1" t="s">
        <v>76</v>
      </c>
      <c r="E3" s="4" t="s">
        <v>468</v>
      </c>
      <c r="F3" s="1" t="s">
        <v>77</v>
      </c>
      <c r="G3" s="6" t="s">
        <v>469</v>
      </c>
    </row>
    <row r="4" spans="1:9" ht="57" customHeight="1">
      <c r="A4" s="2" t="s">
        <v>470</v>
      </c>
      <c r="B4" s="3">
        <v>1</v>
      </c>
      <c r="C4" s="2" t="s">
        <v>471</v>
      </c>
      <c r="D4" s="2"/>
      <c r="E4" s="3">
        <v>30</v>
      </c>
      <c r="F4" s="5" t="s">
        <v>472</v>
      </c>
      <c r="G4" s="7" t="s">
        <v>473</v>
      </c>
    </row>
    <row r="5" spans="1:9" ht="71.25" customHeight="1">
      <c r="A5" s="2" t="s">
        <v>474</v>
      </c>
      <c r="B5" s="3">
        <v>1</v>
      </c>
      <c r="C5" s="2" t="s">
        <v>471</v>
      </c>
      <c r="D5" s="2"/>
      <c r="E5" s="3">
        <v>25</v>
      </c>
      <c r="F5" s="5" t="s">
        <v>472</v>
      </c>
      <c r="G5" s="7" t="s">
        <v>475</v>
      </c>
    </row>
    <row r="6" spans="1:9" ht="42.75" customHeight="1">
      <c r="A6" s="2" t="s">
        <v>476</v>
      </c>
      <c r="B6" s="3">
        <v>1</v>
      </c>
      <c r="C6" s="2" t="s">
        <v>471</v>
      </c>
      <c r="D6" s="2"/>
      <c r="E6" s="3">
        <v>10</v>
      </c>
      <c r="F6" s="5" t="s">
        <v>477</v>
      </c>
      <c r="G6" s="7" t="s">
        <v>478</v>
      </c>
    </row>
    <row r="7" spans="1:9" ht="42.75" customHeight="1">
      <c r="A7" s="2" t="s">
        <v>479</v>
      </c>
      <c r="B7" s="3">
        <v>1</v>
      </c>
      <c r="C7" s="2" t="s">
        <v>471</v>
      </c>
      <c r="D7" s="2"/>
      <c r="E7" s="3">
        <v>0</v>
      </c>
      <c r="F7" s="5" t="s">
        <v>477</v>
      </c>
      <c r="G7" s="7" t="s">
        <v>480</v>
      </c>
    </row>
    <row r="8" spans="1:9">
      <c r="A8" s="2" t="s">
        <v>481</v>
      </c>
      <c r="B8" s="3">
        <v>1</v>
      </c>
      <c r="C8" s="2" t="s">
        <v>471</v>
      </c>
      <c r="D8" s="2"/>
      <c r="E8">
        <f>'BF-BOF'!N5*1000</f>
        <v>809.21218307022082</v>
      </c>
      <c r="F8" t="s">
        <v>482</v>
      </c>
    </row>
    <row r="9" spans="1:9">
      <c r="A9" s="2" t="s">
        <v>483</v>
      </c>
      <c r="B9">
        <f>('BF-BOF'!K20+'BF-BOF'!K101*'BF-BOF'!D55*'BF-BOF'!D9)*1000</f>
        <v>37.855562647780779</v>
      </c>
      <c r="C9" s="2" t="s">
        <v>484</v>
      </c>
      <c r="D9" s="2">
        <v>0.16</v>
      </c>
      <c r="E9" s="2">
        <f>B9*D9</f>
        <v>6.0568900236449252</v>
      </c>
      <c r="F9" t="s">
        <v>482</v>
      </c>
    </row>
    <row r="10" spans="1:9">
      <c r="A10" s="2" t="s">
        <v>485</v>
      </c>
      <c r="B10" s="3">
        <v>0</v>
      </c>
      <c r="C10" s="2" t="s">
        <v>486</v>
      </c>
      <c r="D10">
        <v>4000</v>
      </c>
      <c r="E10" s="2">
        <f t="shared" ref="E10:E12" si="0">B10*D10</f>
        <v>0</v>
      </c>
      <c r="F10" t="s">
        <v>482</v>
      </c>
    </row>
    <row r="11" spans="1:9">
      <c r="A11" s="2" t="s">
        <v>487</v>
      </c>
      <c r="B11" s="3">
        <v>0</v>
      </c>
      <c r="C11" s="2" t="s">
        <v>486</v>
      </c>
      <c r="D11">
        <v>100</v>
      </c>
      <c r="E11" s="2">
        <f t="shared" si="0"/>
        <v>0</v>
      </c>
      <c r="F11" t="s">
        <v>482</v>
      </c>
    </row>
    <row r="12" spans="1:9">
      <c r="A12" s="2" t="s">
        <v>488</v>
      </c>
      <c r="B12" s="3">
        <v>0</v>
      </c>
      <c r="C12" s="2" t="s">
        <v>486</v>
      </c>
      <c r="D12" s="2">
        <v>300</v>
      </c>
      <c r="E12" s="2">
        <f t="shared" si="0"/>
        <v>0</v>
      </c>
      <c r="F12" t="s">
        <v>482</v>
      </c>
    </row>
    <row r="13" spans="1:9" ht="35.15" customHeight="1">
      <c r="A13" s="2" t="s">
        <v>489</v>
      </c>
      <c r="B13" s="3">
        <v>1</v>
      </c>
      <c r="C13" s="2" t="s">
        <v>471</v>
      </c>
      <c r="D13" s="2"/>
      <c r="E13">
        <f>SUM(E4:E12)</f>
        <v>880.2690730938657</v>
      </c>
    </row>
    <row r="14" spans="1:9" ht="35.15" customHeight="1"/>
    <row r="15" spans="1:9" ht="35.15" customHeight="1"/>
    <row r="16" spans="1:9">
      <c r="A16" s="35" t="s">
        <v>490</v>
      </c>
      <c r="B16" s="34"/>
      <c r="C16" s="34"/>
      <c r="D16" s="34"/>
      <c r="E16" s="34"/>
      <c r="F16" s="34"/>
      <c r="G16" s="34"/>
      <c r="H16" s="34"/>
      <c r="I16" s="34"/>
    </row>
    <row r="17" spans="1:9">
      <c r="A17" s="33" t="s">
        <v>491</v>
      </c>
      <c r="B17" s="34"/>
      <c r="C17" s="34"/>
      <c r="D17" s="34"/>
      <c r="E17" s="34"/>
      <c r="F17" s="34"/>
      <c r="G17" s="34"/>
      <c r="H17" s="34"/>
      <c r="I17" s="34"/>
    </row>
    <row r="18" spans="1:9">
      <c r="A18" s="33" t="s">
        <v>492</v>
      </c>
      <c r="B18" s="34"/>
      <c r="C18" s="34"/>
      <c r="D18" s="34"/>
      <c r="E18" s="34"/>
      <c r="F18" s="34"/>
      <c r="G18" s="34"/>
      <c r="H18" s="34"/>
      <c r="I18" s="34"/>
    </row>
    <row r="19" spans="1:9">
      <c r="A19" s="33" t="s">
        <v>493</v>
      </c>
      <c r="B19" s="34"/>
      <c r="C19" s="34"/>
      <c r="D19" s="34"/>
      <c r="E19" s="34"/>
      <c r="F19" s="34"/>
      <c r="G19" s="34"/>
      <c r="H19" s="34"/>
      <c r="I19" s="34"/>
    </row>
    <row r="20" spans="1:9">
      <c r="A20" s="10"/>
      <c r="B20" s="10"/>
      <c r="C20" s="10"/>
      <c r="D20" s="10"/>
      <c r="E20" s="10"/>
      <c r="F20" s="10"/>
      <c r="G20" s="10"/>
      <c r="H20" s="10"/>
      <c r="I20" s="10"/>
    </row>
    <row r="21" spans="1:9">
      <c r="A21" s="10"/>
      <c r="B21" s="10"/>
      <c r="C21" s="10"/>
      <c r="D21" s="10"/>
      <c r="E21" s="10"/>
      <c r="F21" s="10"/>
      <c r="G21" s="10"/>
      <c r="H21" s="10"/>
      <c r="I21" s="10"/>
    </row>
    <row r="22" spans="1:9" ht="29">
      <c r="A22" s="11" t="s">
        <v>467</v>
      </c>
      <c r="B22" s="12" t="s">
        <v>74</v>
      </c>
      <c r="C22" s="11" t="s">
        <v>75</v>
      </c>
      <c r="D22" s="11"/>
      <c r="E22" s="12" t="s">
        <v>468</v>
      </c>
      <c r="F22" s="11" t="s">
        <v>77</v>
      </c>
      <c r="G22" s="10"/>
      <c r="H22" s="10"/>
      <c r="I22" s="10"/>
    </row>
    <row r="23" spans="1:9">
      <c r="A23" s="10" t="s">
        <v>494</v>
      </c>
      <c r="B23" s="13">
        <v>1</v>
      </c>
      <c r="C23" s="14" t="s">
        <v>471</v>
      </c>
      <c r="D23" s="14"/>
      <c r="E23" s="10">
        <v>250</v>
      </c>
      <c r="F23" s="10" t="s">
        <v>495</v>
      </c>
      <c r="G23" s="10"/>
      <c r="H23" s="10"/>
      <c r="I23" s="10"/>
    </row>
    <row r="24" spans="1:9" ht="29">
      <c r="A24" s="14" t="s">
        <v>479</v>
      </c>
      <c r="B24" s="13">
        <v>1</v>
      </c>
      <c r="C24" s="14" t="s">
        <v>471</v>
      </c>
      <c r="D24" s="14"/>
      <c r="E24" s="10">
        <v>210</v>
      </c>
      <c r="F24" s="10" t="s">
        <v>495</v>
      </c>
      <c r="G24" s="10"/>
      <c r="H24" s="10"/>
      <c r="I24" s="10"/>
    </row>
    <row r="25" spans="1:9">
      <c r="A25" s="10" t="s">
        <v>496</v>
      </c>
      <c r="B25" s="13">
        <v>1</v>
      </c>
      <c r="C25" s="14" t="s">
        <v>471</v>
      </c>
      <c r="D25" s="14"/>
      <c r="E25" s="10">
        <v>121</v>
      </c>
      <c r="F25" s="10" t="s">
        <v>495</v>
      </c>
      <c r="G25" s="10"/>
      <c r="H25" s="10"/>
      <c r="I25" s="10"/>
    </row>
    <row r="26" spans="1:9">
      <c r="A26" s="10" t="s">
        <v>497</v>
      </c>
      <c r="B26" s="13">
        <v>1</v>
      </c>
      <c r="C26" s="14" t="s">
        <v>471</v>
      </c>
      <c r="D26" s="14"/>
      <c r="E26" s="10">
        <v>77</v>
      </c>
      <c r="F26" s="10" t="s">
        <v>495</v>
      </c>
      <c r="G26" s="10"/>
      <c r="H26" s="10"/>
      <c r="I26" s="10"/>
    </row>
    <row r="27" spans="1:9">
      <c r="A27" s="10" t="s">
        <v>498</v>
      </c>
      <c r="B27" s="13">
        <v>1</v>
      </c>
      <c r="C27" s="14" t="s">
        <v>471</v>
      </c>
      <c r="D27" s="14"/>
      <c r="E27" s="10">
        <v>133</v>
      </c>
      <c r="F27" s="10" t="s">
        <v>495</v>
      </c>
      <c r="G27" s="10"/>
      <c r="H27" s="10"/>
      <c r="I27" s="10"/>
    </row>
    <row r="28" spans="1:9">
      <c r="A28" s="10"/>
      <c r="B28" s="10"/>
      <c r="C28" s="10"/>
      <c r="D28" s="10"/>
      <c r="E28" s="10"/>
      <c r="F28" s="10"/>
      <c r="G28" s="10"/>
      <c r="H28" s="10"/>
      <c r="I28" s="10"/>
    </row>
    <row r="29" spans="1:9">
      <c r="A29" s="10"/>
      <c r="B29" s="10"/>
      <c r="C29" s="10"/>
      <c r="D29" s="10"/>
      <c r="E29" s="10"/>
      <c r="F29" s="10"/>
      <c r="G29" s="10"/>
      <c r="H29" s="10"/>
      <c r="I29" s="10"/>
    </row>
    <row r="30" spans="1:9">
      <c r="A30" s="14" t="s">
        <v>489</v>
      </c>
      <c r="B30" s="13">
        <v>1</v>
      </c>
      <c r="C30" s="14" t="s">
        <v>471</v>
      </c>
      <c r="D30" s="14"/>
      <c r="E30" s="10">
        <f>SUM(E23:E27)</f>
        <v>791</v>
      </c>
      <c r="F30" s="10"/>
      <c r="G30" s="10"/>
      <c r="H30" s="10"/>
      <c r="I30" s="10"/>
    </row>
  </sheetData>
  <mergeCells count="4">
    <mergeCell ref="A18:I18"/>
    <mergeCell ref="A19:I19"/>
    <mergeCell ref="A17:I17"/>
    <mergeCell ref="A16:I16"/>
  </mergeCells>
  <hyperlinks>
    <hyperlink ref="F4" r:id="rId1" xr:uid="{00000000-0004-0000-0100-000000000000}"/>
    <hyperlink ref="F6" r:id="rId2" display="https://susproc.jrc.ec.europa.eu/product-bureau/sites/default/files/2026-03/TASK 4 LCC Steel_0.pdf" xr:uid="{00000000-0004-0000-0100-000002000000}"/>
    <hyperlink ref="F7" r:id="rId3" display="https://susproc.jrc.ec.europa.eu/product-bureau/sites/default/files/2026-03/TASK 4 LCC Steel_0.pdf" xr:uid="{00000000-0004-0000-0100-000003000000}"/>
    <hyperlink ref="F5" r:id="rId4" xr:uid="{00000000-0004-0000-0100-000001000000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9"/>
  <sheetViews>
    <sheetView zoomScale="60" zoomScaleNormal="60" workbookViewId="0">
      <selection activeCell="R1" sqref="R1:S6"/>
    </sheetView>
  </sheetViews>
  <sheetFormatPr defaultColWidth="9.1796875" defaultRowHeight="14.5"/>
  <cols>
    <col min="1" max="1" width="60" customWidth="1"/>
    <col min="2" max="2" width="37" customWidth="1"/>
    <col min="3" max="3" width="28" customWidth="1"/>
    <col min="4" max="4" width="24" customWidth="1"/>
    <col min="5" max="5" width="15" customWidth="1"/>
    <col min="6" max="6" width="55" customWidth="1"/>
    <col min="9" max="9" width="24.81640625" bestFit="1" customWidth="1"/>
    <col min="10" max="10" width="15.26953125" bestFit="1" customWidth="1"/>
    <col min="11" max="11" width="13.1796875" bestFit="1" customWidth="1"/>
    <col min="12" max="12" width="12.54296875" bestFit="1" customWidth="1"/>
    <col min="13" max="13" width="16.26953125" bestFit="1" customWidth="1"/>
    <col min="14" max="14" width="14.7265625" bestFit="1" customWidth="1"/>
    <col min="15" max="16" width="40.7265625" bestFit="1" customWidth="1"/>
    <col min="17" max="17" width="30" customWidth="1"/>
    <col min="19" max="19" width="76.54296875" bestFit="1" customWidth="1"/>
  </cols>
  <sheetData>
    <row r="1" spans="1:18" ht="30" customHeight="1">
      <c r="A1" s="17" t="s">
        <v>54</v>
      </c>
      <c r="R1" s="9"/>
    </row>
    <row r="2" spans="1:18" ht="30" customHeight="1">
      <c r="A2" t="s">
        <v>499</v>
      </c>
    </row>
    <row r="3" spans="1:18" ht="30" customHeight="1">
      <c r="A3" t="s">
        <v>56</v>
      </c>
    </row>
    <row r="4" spans="1:18" ht="30" customHeight="1">
      <c r="A4" s="17" t="s">
        <v>57</v>
      </c>
      <c r="B4" s="17" t="s">
        <v>58</v>
      </c>
      <c r="C4" s="17" t="s">
        <v>59</v>
      </c>
      <c r="D4" s="17" t="s">
        <v>60</v>
      </c>
      <c r="E4" s="17" t="s">
        <v>61</v>
      </c>
      <c r="I4" t="s">
        <v>57</v>
      </c>
      <c r="J4" t="s">
        <v>58</v>
      </c>
      <c r="K4" t="s">
        <v>59</v>
      </c>
      <c r="L4" t="s">
        <v>60</v>
      </c>
      <c r="M4" t="s">
        <v>61</v>
      </c>
      <c r="N4" s="1" t="s">
        <v>62</v>
      </c>
    </row>
    <row r="5" spans="1:18" ht="30" customHeight="1">
      <c r="A5" t="s">
        <v>500</v>
      </c>
      <c r="B5" t="s">
        <v>501</v>
      </c>
      <c r="C5">
        <v>1</v>
      </c>
      <c r="D5" t="s">
        <v>65</v>
      </c>
      <c r="E5" t="s">
        <v>66</v>
      </c>
      <c r="I5" t="s">
        <v>500</v>
      </c>
      <c r="J5" t="s">
        <v>501</v>
      </c>
      <c r="K5">
        <v>1</v>
      </c>
      <c r="L5" t="s">
        <v>65</v>
      </c>
      <c r="M5" t="s">
        <v>66</v>
      </c>
      <c r="N5">
        <f>SUM(N9:N23)</f>
        <v>0.78233196967842766</v>
      </c>
    </row>
    <row r="6" spans="1:18" ht="30" customHeight="1"/>
    <row r="7" spans="1:18" ht="30" customHeight="1">
      <c r="A7" t="s">
        <v>67</v>
      </c>
    </row>
    <row r="8" spans="1:18" ht="30" customHeight="1">
      <c r="A8" s="17" t="s">
        <v>68</v>
      </c>
      <c r="B8" s="17" t="s">
        <v>69</v>
      </c>
      <c r="C8" s="17" t="s">
        <v>70</v>
      </c>
      <c r="D8" s="17" t="s">
        <v>59</v>
      </c>
      <c r="E8" s="17" t="s">
        <v>60</v>
      </c>
      <c r="F8" s="17" t="s">
        <v>71</v>
      </c>
      <c r="I8" s="1" t="s">
        <v>72</v>
      </c>
      <c r="J8" s="1" t="s">
        <v>73</v>
      </c>
      <c r="K8" s="1" t="s">
        <v>74</v>
      </c>
      <c r="L8" s="1" t="s">
        <v>75</v>
      </c>
      <c r="M8" s="1" t="s">
        <v>76</v>
      </c>
      <c r="N8" s="1" t="s">
        <v>62</v>
      </c>
      <c r="O8" s="1" t="s">
        <v>77</v>
      </c>
      <c r="P8" s="1" t="s">
        <v>78</v>
      </c>
    </row>
    <row r="9" spans="1:18" ht="30" customHeight="1">
      <c r="A9" t="s">
        <v>502</v>
      </c>
      <c r="B9" t="s">
        <v>503</v>
      </c>
      <c r="C9" t="s">
        <v>81</v>
      </c>
      <c r="D9">
        <v>1.066809415817261</v>
      </c>
      <c r="E9" t="s">
        <v>65</v>
      </c>
      <c r="F9" t="s">
        <v>82</v>
      </c>
      <c r="I9" s="2" t="s">
        <v>503</v>
      </c>
      <c r="J9" s="2" t="s">
        <v>81</v>
      </c>
      <c r="K9" s="2">
        <f>D9</f>
        <v>1.066809415817261</v>
      </c>
      <c r="L9" s="2" t="s">
        <v>83</v>
      </c>
      <c r="M9" s="2">
        <f>N51</f>
        <v>0.259751690119078</v>
      </c>
      <c r="N9" s="18">
        <f>M9*K9</f>
        <v>0.27710554879347982</v>
      </c>
      <c r="O9" s="5" t="s">
        <v>84</v>
      </c>
      <c r="P9" s="2" t="s">
        <v>85</v>
      </c>
    </row>
    <row r="10" spans="1:18" ht="30" customHeight="1">
      <c r="A10" t="s">
        <v>86</v>
      </c>
      <c r="B10" t="s">
        <v>87</v>
      </c>
      <c r="C10" t="s">
        <v>88</v>
      </c>
      <c r="D10">
        <v>-0.10519839823245999</v>
      </c>
      <c r="E10" t="s">
        <v>65</v>
      </c>
      <c r="F10" t="s">
        <v>82</v>
      </c>
      <c r="I10" s="2" t="s">
        <v>87</v>
      </c>
      <c r="J10" s="2" t="s">
        <v>88</v>
      </c>
      <c r="K10" s="2">
        <f t="shared" ref="K10:K23" si="0">D10</f>
        <v>-0.10519839823245999</v>
      </c>
      <c r="L10" s="2" t="s">
        <v>83</v>
      </c>
      <c r="M10" s="2">
        <v>0.02</v>
      </c>
      <c r="N10" s="18"/>
      <c r="O10" s="19" t="s">
        <v>89</v>
      </c>
      <c r="P10" s="2" t="s">
        <v>90</v>
      </c>
    </row>
    <row r="11" spans="1:18" ht="30" customHeight="1">
      <c r="A11" t="s">
        <v>91</v>
      </c>
      <c r="B11" t="s">
        <v>92</v>
      </c>
      <c r="C11" t="s">
        <v>88</v>
      </c>
      <c r="D11">
        <v>7.8053995966911316E-2</v>
      </c>
      <c r="E11" t="s">
        <v>65</v>
      </c>
      <c r="F11" t="s">
        <v>82</v>
      </c>
      <c r="I11" s="2" t="s">
        <v>92</v>
      </c>
      <c r="J11" s="2" t="s">
        <v>88</v>
      </c>
      <c r="K11" s="2">
        <f t="shared" si="0"/>
        <v>7.8053995966911316E-2</v>
      </c>
      <c r="L11" s="2" t="s">
        <v>83</v>
      </c>
      <c r="M11" s="2">
        <v>7.0000000000000007E-2</v>
      </c>
      <c r="N11" s="18">
        <f t="shared" ref="N11:N22" si="1">M11*K11</f>
        <v>5.4637797176837928E-3</v>
      </c>
      <c r="O11" s="5" t="s">
        <v>93</v>
      </c>
      <c r="P11" s="2" t="s">
        <v>94</v>
      </c>
    </row>
    <row r="12" spans="1:18" ht="30" customHeight="1">
      <c r="A12" t="s">
        <v>95</v>
      </c>
      <c r="B12" t="s">
        <v>96</v>
      </c>
      <c r="C12" t="s">
        <v>97</v>
      </c>
      <c r="D12">
        <v>4.5000001788139343E-2</v>
      </c>
      <c r="E12" t="s">
        <v>65</v>
      </c>
      <c r="F12" t="s">
        <v>82</v>
      </c>
      <c r="I12" s="2" t="s">
        <v>96</v>
      </c>
      <c r="J12" s="2" t="s">
        <v>97</v>
      </c>
      <c r="K12" s="2">
        <f t="shared" si="0"/>
        <v>4.5000001788139343E-2</v>
      </c>
      <c r="L12" s="2" t="s">
        <v>83</v>
      </c>
      <c r="M12" s="2">
        <v>10</v>
      </c>
      <c r="N12" s="18">
        <f t="shared" si="1"/>
        <v>0.45000001788139343</v>
      </c>
      <c r="O12" s="5" t="s">
        <v>98</v>
      </c>
      <c r="P12" s="2" t="s">
        <v>99</v>
      </c>
    </row>
    <row r="13" spans="1:18" ht="30" customHeight="1">
      <c r="A13" t="s">
        <v>100</v>
      </c>
      <c r="B13" t="s">
        <v>101</v>
      </c>
      <c r="C13" t="s">
        <v>102</v>
      </c>
      <c r="D13">
        <v>4.4833023101091378E-2</v>
      </c>
      <c r="E13" t="s">
        <v>65</v>
      </c>
      <c r="F13" t="s">
        <v>82</v>
      </c>
      <c r="I13" s="2" t="s">
        <v>103</v>
      </c>
      <c r="J13" s="2" t="s">
        <v>102</v>
      </c>
      <c r="K13" s="2">
        <f t="shared" si="0"/>
        <v>4.4833023101091378E-2</v>
      </c>
      <c r="L13" s="2" t="s">
        <v>83</v>
      </c>
      <c r="M13" s="2">
        <v>0.12</v>
      </c>
      <c r="N13" s="18">
        <f t="shared" si="1"/>
        <v>5.3799627721309654E-3</v>
      </c>
      <c r="O13" s="5" t="s">
        <v>104</v>
      </c>
      <c r="P13" s="2" t="s">
        <v>105</v>
      </c>
    </row>
    <row r="14" spans="1:18" ht="30" customHeight="1">
      <c r="A14" t="s">
        <v>106</v>
      </c>
      <c r="B14" t="s">
        <v>107</v>
      </c>
      <c r="C14" t="s">
        <v>88</v>
      </c>
      <c r="D14">
        <v>-1.9395999610424038E-2</v>
      </c>
      <c r="E14" t="s">
        <v>65</v>
      </c>
      <c r="F14" t="s">
        <v>82</v>
      </c>
      <c r="I14" s="2" t="s">
        <v>107</v>
      </c>
      <c r="J14" s="2" t="s">
        <v>88</v>
      </c>
      <c r="K14" s="2">
        <f t="shared" si="0"/>
        <v>-1.9395999610424038E-2</v>
      </c>
      <c r="L14" s="2" t="s">
        <v>83</v>
      </c>
      <c r="M14" s="2">
        <v>-0.1</v>
      </c>
      <c r="N14" s="18"/>
      <c r="O14" s="5" t="s">
        <v>108</v>
      </c>
      <c r="P14" s="2" t="s">
        <v>109</v>
      </c>
    </row>
    <row r="15" spans="1:18" ht="30" customHeight="1">
      <c r="A15" t="s">
        <v>110</v>
      </c>
      <c r="B15" t="s">
        <v>111</v>
      </c>
      <c r="C15" t="s">
        <v>88</v>
      </c>
      <c r="D15">
        <v>1.4422205276787279E-2</v>
      </c>
      <c r="E15" t="s">
        <v>112</v>
      </c>
      <c r="F15" t="s">
        <v>82</v>
      </c>
      <c r="I15" s="2" t="s">
        <v>113</v>
      </c>
      <c r="J15" s="2" t="s">
        <v>88</v>
      </c>
      <c r="K15" s="2">
        <f t="shared" si="0"/>
        <v>1.4422205276787279E-2</v>
      </c>
      <c r="L15" s="2" t="s">
        <v>114</v>
      </c>
      <c r="M15" s="2">
        <v>0.04</v>
      </c>
      <c r="N15" s="18"/>
      <c r="O15" s="5" t="s">
        <v>115</v>
      </c>
      <c r="P15" s="2" t="s">
        <v>116</v>
      </c>
    </row>
    <row r="16" spans="1:18" ht="30" customHeight="1">
      <c r="A16" t="s">
        <v>117</v>
      </c>
      <c r="B16" t="s">
        <v>118</v>
      </c>
      <c r="C16" t="s">
        <v>97</v>
      </c>
      <c r="D16">
        <v>1.286798711709123E-2</v>
      </c>
      <c r="E16" t="s">
        <v>65</v>
      </c>
      <c r="F16" t="s">
        <v>82</v>
      </c>
      <c r="I16" s="2" t="s">
        <v>119</v>
      </c>
      <c r="J16" s="2" t="s">
        <v>97</v>
      </c>
      <c r="K16" s="2">
        <f t="shared" si="0"/>
        <v>1.286798711709123E-2</v>
      </c>
      <c r="L16" s="2" t="s">
        <v>83</v>
      </c>
      <c r="M16" s="2">
        <v>2</v>
      </c>
      <c r="N16" s="18">
        <f t="shared" si="1"/>
        <v>2.573597423418246E-2</v>
      </c>
      <c r="O16" s="5" t="s">
        <v>120</v>
      </c>
      <c r="P16" s="2" t="s">
        <v>121</v>
      </c>
    </row>
    <row r="17" spans="1:16" ht="30" customHeight="1">
      <c r="A17" t="s">
        <v>122</v>
      </c>
      <c r="B17" t="s">
        <v>123</v>
      </c>
      <c r="C17" t="s">
        <v>88</v>
      </c>
      <c r="D17">
        <v>4.4221766293048859E-3</v>
      </c>
      <c r="E17" t="s">
        <v>65</v>
      </c>
      <c r="F17" t="s">
        <v>82</v>
      </c>
      <c r="I17" s="2" t="s">
        <v>123</v>
      </c>
      <c r="J17" s="2" t="s">
        <v>88</v>
      </c>
      <c r="K17" s="2">
        <f t="shared" si="0"/>
        <v>4.4221766293048859E-3</v>
      </c>
      <c r="L17" s="2" t="s">
        <v>83</v>
      </c>
      <c r="M17" s="2">
        <v>0.03</v>
      </c>
      <c r="N17" s="18">
        <f t="shared" si="1"/>
        <v>1.3266529887914657E-4</v>
      </c>
      <c r="O17" s="5" t="s">
        <v>124</v>
      </c>
      <c r="P17" s="2" t="s">
        <v>125</v>
      </c>
    </row>
    <row r="18" spans="1:16" ht="30" customHeight="1">
      <c r="A18" t="s">
        <v>126</v>
      </c>
      <c r="B18" t="s">
        <v>127</v>
      </c>
      <c r="C18" t="s">
        <v>128</v>
      </c>
      <c r="D18">
        <v>-2.6832816656678919E-3</v>
      </c>
      <c r="E18" t="s">
        <v>112</v>
      </c>
      <c r="F18" t="s">
        <v>82</v>
      </c>
      <c r="I18" s="2" t="s">
        <v>129</v>
      </c>
      <c r="J18" s="2" t="s">
        <v>130</v>
      </c>
      <c r="K18" s="2">
        <f t="shared" si="0"/>
        <v>-2.6832816656678919E-3</v>
      </c>
      <c r="L18" s="2" t="s">
        <v>114</v>
      </c>
      <c r="M18" s="2">
        <v>0.5</v>
      </c>
      <c r="N18" s="18"/>
      <c r="O18" s="5" t="s">
        <v>131</v>
      </c>
      <c r="P18" s="2" t="s">
        <v>132</v>
      </c>
    </row>
    <row r="19" spans="1:16" ht="30" customHeight="1">
      <c r="A19" t="s">
        <v>133</v>
      </c>
      <c r="B19" t="s">
        <v>134</v>
      </c>
      <c r="C19" t="s">
        <v>128</v>
      </c>
      <c r="D19">
        <v>1.0058224889173189E-3</v>
      </c>
      <c r="E19" t="s">
        <v>112</v>
      </c>
      <c r="F19" t="s">
        <v>82</v>
      </c>
      <c r="I19" s="2" t="s">
        <v>135</v>
      </c>
      <c r="J19" s="2" t="s">
        <v>130</v>
      </c>
      <c r="K19" s="2">
        <f t="shared" si="0"/>
        <v>1.0058224889173189E-3</v>
      </c>
      <c r="L19" s="2" t="s">
        <v>114</v>
      </c>
      <c r="M19" s="2">
        <v>0.56000000000000005</v>
      </c>
      <c r="N19" s="18">
        <f t="shared" si="1"/>
        <v>5.6326059379369867E-4</v>
      </c>
      <c r="O19" s="5" t="s">
        <v>136</v>
      </c>
      <c r="P19" s="2" t="s">
        <v>137</v>
      </c>
    </row>
    <row r="20" spans="1:16" ht="30" customHeight="1">
      <c r="A20" t="s">
        <v>138</v>
      </c>
      <c r="B20" t="s">
        <v>139</v>
      </c>
      <c r="C20" t="s">
        <v>81</v>
      </c>
      <c r="D20">
        <v>6.9918307370224486E-4</v>
      </c>
      <c r="E20" t="s">
        <v>140</v>
      </c>
      <c r="F20" t="s">
        <v>82</v>
      </c>
      <c r="I20" s="2" t="s">
        <v>141</v>
      </c>
      <c r="J20" s="2" t="s">
        <v>81</v>
      </c>
      <c r="K20" s="2">
        <f t="shared" si="0"/>
        <v>6.9918307370224486E-4</v>
      </c>
      <c r="L20" s="2" t="s">
        <v>142</v>
      </c>
      <c r="M20" s="2"/>
      <c r="N20" s="18">
        <f t="shared" si="1"/>
        <v>0</v>
      </c>
      <c r="O20" s="5" t="s">
        <v>143</v>
      </c>
      <c r="P20" s="2" t="s">
        <v>144</v>
      </c>
    </row>
    <row r="21" spans="1:16" ht="30" customHeight="1">
      <c r="A21" t="s">
        <v>145</v>
      </c>
      <c r="B21" t="s">
        <v>146</v>
      </c>
      <c r="C21" t="s">
        <v>97</v>
      </c>
      <c r="D21">
        <v>6.228964775800705E-4</v>
      </c>
      <c r="E21" t="s">
        <v>65</v>
      </c>
      <c r="F21" t="s">
        <v>82</v>
      </c>
      <c r="I21" s="2" t="s">
        <v>146</v>
      </c>
      <c r="J21" s="2" t="s">
        <v>97</v>
      </c>
      <c r="K21" s="2">
        <f t="shared" si="0"/>
        <v>6.228964775800705E-4</v>
      </c>
      <c r="L21" s="2" t="s">
        <v>83</v>
      </c>
      <c r="M21" s="2">
        <v>0.09</v>
      </c>
      <c r="N21" s="18">
        <f t="shared" si="1"/>
        <v>5.6060682982206342E-5</v>
      </c>
      <c r="O21" s="5" t="s">
        <v>147</v>
      </c>
      <c r="P21" s="2" t="s">
        <v>148</v>
      </c>
    </row>
    <row r="22" spans="1:16" ht="30" customHeight="1">
      <c r="A22" t="s">
        <v>149</v>
      </c>
      <c r="B22" t="s">
        <v>150</v>
      </c>
      <c r="C22" t="s">
        <v>97</v>
      </c>
      <c r="D22">
        <v>5.9648999013006687E-4</v>
      </c>
      <c r="E22" t="s">
        <v>65</v>
      </c>
      <c r="F22" t="s">
        <v>82</v>
      </c>
      <c r="I22" s="2" t="s">
        <v>150</v>
      </c>
      <c r="J22" s="2" t="s">
        <v>97</v>
      </c>
      <c r="K22" s="2">
        <f t="shared" si="0"/>
        <v>5.9648999013006687E-4</v>
      </c>
      <c r="L22" s="2" t="s">
        <v>83</v>
      </c>
      <c r="M22" s="2">
        <v>30</v>
      </c>
      <c r="N22" s="18">
        <f t="shared" si="1"/>
        <v>1.7894699703902006E-2</v>
      </c>
      <c r="O22" s="5" t="s">
        <v>151</v>
      </c>
      <c r="P22" s="2" t="s">
        <v>152</v>
      </c>
    </row>
    <row r="23" spans="1:16" ht="30" customHeight="1">
      <c r="A23" t="s">
        <v>153</v>
      </c>
      <c r="B23" t="s">
        <v>154</v>
      </c>
      <c r="C23" t="s">
        <v>102</v>
      </c>
      <c r="D23">
        <v>-5.6568498257547617E-4</v>
      </c>
      <c r="E23" t="s">
        <v>65</v>
      </c>
      <c r="F23" t="s">
        <v>82</v>
      </c>
      <c r="I23" s="2" t="s">
        <v>155</v>
      </c>
      <c r="J23" s="2" t="s">
        <v>102</v>
      </c>
      <c r="K23" s="2">
        <f t="shared" si="0"/>
        <v>-5.6568498257547617E-4</v>
      </c>
      <c r="L23" s="2" t="s">
        <v>83</v>
      </c>
      <c r="M23" s="2">
        <v>0.02</v>
      </c>
      <c r="N23" s="18"/>
      <c r="O23" s="5" t="s">
        <v>156</v>
      </c>
      <c r="P23" s="2" t="s">
        <v>157</v>
      </c>
    </row>
    <row r="24" spans="1:16" ht="30" customHeight="1"/>
    <row r="25" spans="1:16" ht="30" customHeight="1">
      <c r="A25" t="s">
        <v>158</v>
      </c>
    </row>
    <row r="26" spans="1:16" ht="30" customHeight="1">
      <c r="A26" s="17" t="s">
        <v>159</v>
      </c>
      <c r="B26" s="17" t="s">
        <v>160</v>
      </c>
      <c r="C26" s="17" t="s">
        <v>59</v>
      </c>
      <c r="D26" s="17" t="s">
        <v>60</v>
      </c>
    </row>
    <row r="27" spans="1:16" ht="30" customHeight="1">
      <c r="A27" t="s">
        <v>161</v>
      </c>
      <c r="B27" t="s">
        <v>162</v>
      </c>
      <c r="C27">
        <v>0.2046961784362793</v>
      </c>
      <c r="D27" t="s">
        <v>163</v>
      </c>
      <c r="I27" s="2"/>
      <c r="J27" s="2"/>
      <c r="K27" s="2"/>
      <c r="L27" s="2"/>
      <c r="M27" s="2"/>
      <c r="N27" s="18"/>
      <c r="O27" s="5"/>
      <c r="P27" s="2"/>
    </row>
    <row r="28" spans="1:16" ht="30" customHeight="1">
      <c r="A28" t="s">
        <v>164</v>
      </c>
      <c r="B28" t="s">
        <v>162</v>
      </c>
      <c r="C28">
        <v>5.2816907564960193E-2</v>
      </c>
      <c r="D28" t="s">
        <v>65</v>
      </c>
    </row>
    <row r="29" spans="1:16" ht="30" customHeight="1">
      <c r="A29" t="s">
        <v>165</v>
      </c>
      <c r="B29" t="s">
        <v>162</v>
      </c>
      <c r="C29">
        <v>6.1184084042906761E-3</v>
      </c>
      <c r="D29" t="s">
        <v>112</v>
      </c>
    </row>
    <row r="30" spans="1:16" ht="30" customHeight="1">
      <c r="A30" t="s">
        <v>166</v>
      </c>
      <c r="B30" t="s">
        <v>167</v>
      </c>
      <c r="C30">
        <v>5.7758116163313389E-3</v>
      </c>
      <c r="D30" t="s">
        <v>112</v>
      </c>
    </row>
    <row r="31" spans="1:16" ht="30" customHeight="1">
      <c r="A31" t="s">
        <v>168</v>
      </c>
      <c r="B31" t="s">
        <v>162</v>
      </c>
      <c r="C31">
        <v>1.682141446508467E-3</v>
      </c>
      <c r="D31" t="s">
        <v>65</v>
      </c>
    </row>
    <row r="32" spans="1:16" ht="30" customHeight="1">
      <c r="A32" t="s">
        <v>169</v>
      </c>
      <c r="B32" t="s">
        <v>162</v>
      </c>
      <c r="C32">
        <v>4.4743715989170603E-5</v>
      </c>
      <c r="D32" t="s">
        <v>65</v>
      </c>
    </row>
    <row r="33" spans="1:4" ht="30" customHeight="1">
      <c r="A33" t="s">
        <v>170</v>
      </c>
      <c r="B33" t="s">
        <v>162</v>
      </c>
      <c r="C33">
        <v>4.1150000470224768E-5</v>
      </c>
      <c r="D33" t="s">
        <v>65</v>
      </c>
    </row>
    <row r="34" spans="1:4" ht="30" customHeight="1">
      <c r="A34" t="s">
        <v>171</v>
      </c>
      <c r="B34" t="s">
        <v>162</v>
      </c>
      <c r="C34">
        <v>2.1236761313048191E-5</v>
      </c>
      <c r="D34" t="s">
        <v>65</v>
      </c>
    </row>
    <row r="35" spans="1:4" ht="30" customHeight="1">
      <c r="A35" t="s">
        <v>172</v>
      </c>
      <c r="B35" t="s">
        <v>162</v>
      </c>
      <c r="C35">
        <v>6.841052595518704E-7</v>
      </c>
      <c r="D35" t="s">
        <v>65</v>
      </c>
    </row>
    <row r="36" spans="1:4" ht="30" customHeight="1">
      <c r="A36" t="s">
        <v>173</v>
      </c>
      <c r="B36" t="s">
        <v>162</v>
      </c>
      <c r="C36">
        <v>4.081666418187524E-7</v>
      </c>
      <c r="D36" t="s">
        <v>65</v>
      </c>
    </row>
    <row r="37" spans="1:4" ht="30" customHeight="1">
      <c r="A37" t="s">
        <v>174</v>
      </c>
      <c r="B37" t="s">
        <v>162</v>
      </c>
      <c r="C37">
        <v>1.3868418591300719E-7</v>
      </c>
      <c r="D37" t="s">
        <v>65</v>
      </c>
    </row>
    <row r="38" spans="1:4" ht="30" customHeight="1">
      <c r="A38" t="s">
        <v>175</v>
      </c>
      <c r="B38" t="s">
        <v>162</v>
      </c>
      <c r="C38">
        <v>2.738612714381361E-8</v>
      </c>
      <c r="D38" t="s">
        <v>65</v>
      </c>
    </row>
    <row r="39" spans="1:4" ht="30" customHeight="1">
      <c r="A39" t="s">
        <v>176</v>
      </c>
      <c r="B39" t="s">
        <v>162</v>
      </c>
      <c r="C39">
        <v>9.9999999392252903E-9</v>
      </c>
      <c r="D39" t="s">
        <v>65</v>
      </c>
    </row>
    <row r="40" spans="1:4" ht="30" customHeight="1">
      <c r="A40" t="s">
        <v>177</v>
      </c>
      <c r="B40" t="s">
        <v>162</v>
      </c>
      <c r="C40">
        <v>6.3576727704021258E-14</v>
      </c>
      <c r="D40" t="s">
        <v>65</v>
      </c>
    </row>
    <row r="41" spans="1:4" ht="30" customHeight="1"/>
    <row r="42" spans="1:4" ht="30" customHeight="1"/>
    <row r="43" spans="1:4" ht="30" customHeight="1"/>
    <row r="44" spans="1:4" ht="30" customHeight="1"/>
    <row r="45" spans="1:4" ht="30" customHeight="1"/>
    <row r="46" spans="1:4" ht="30" customHeight="1"/>
    <row r="47" spans="1:4" ht="30" customHeight="1">
      <c r="A47" s="17" t="s">
        <v>54</v>
      </c>
    </row>
    <row r="48" spans="1:4" ht="30" customHeight="1">
      <c r="A48" t="s">
        <v>504</v>
      </c>
    </row>
    <row r="49" spans="1:16" ht="30" customHeight="1">
      <c r="A49" t="s">
        <v>56</v>
      </c>
    </row>
    <row r="50" spans="1:16" ht="30" customHeight="1">
      <c r="A50" s="17" t="s">
        <v>57</v>
      </c>
      <c r="B50" s="17" t="s">
        <v>58</v>
      </c>
      <c r="C50" s="17" t="s">
        <v>59</v>
      </c>
      <c r="D50" s="17" t="s">
        <v>60</v>
      </c>
      <c r="E50" s="17" t="s">
        <v>61</v>
      </c>
      <c r="I50" s="17" t="s">
        <v>57</v>
      </c>
      <c r="J50" s="17" t="s">
        <v>58</v>
      </c>
      <c r="K50" s="17" t="s">
        <v>59</v>
      </c>
      <c r="L50" s="17" t="s">
        <v>60</v>
      </c>
      <c r="M50" s="17" t="s">
        <v>61</v>
      </c>
      <c r="N50" s="1" t="s">
        <v>62</v>
      </c>
    </row>
    <row r="51" spans="1:16" ht="30" customHeight="1">
      <c r="A51" t="s">
        <v>502</v>
      </c>
      <c r="B51" t="s">
        <v>503</v>
      </c>
      <c r="C51">
        <v>1</v>
      </c>
      <c r="D51" t="s">
        <v>65</v>
      </c>
      <c r="E51" t="s">
        <v>66</v>
      </c>
      <c r="I51" t="s">
        <v>502</v>
      </c>
      <c r="J51" t="s">
        <v>503</v>
      </c>
      <c r="K51">
        <v>1</v>
      </c>
      <c r="L51" t="s">
        <v>65</v>
      </c>
      <c r="M51" t="s">
        <v>66</v>
      </c>
      <c r="N51">
        <f>SUM(N55:N68)</f>
        <v>0.259751690119078</v>
      </c>
    </row>
    <row r="52" spans="1:16" ht="30" customHeight="1"/>
    <row r="53" spans="1:16" ht="30" customHeight="1">
      <c r="A53" t="s">
        <v>67</v>
      </c>
    </row>
    <row r="54" spans="1:16" ht="30" customHeight="1">
      <c r="A54" s="17" t="s">
        <v>68</v>
      </c>
      <c r="B54" s="17" t="s">
        <v>69</v>
      </c>
      <c r="C54" s="17" t="s">
        <v>70</v>
      </c>
      <c r="D54" s="17" t="s">
        <v>59</v>
      </c>
      <c r="E54" s="17" t="s">
        <v>60</v>
      </c>
      <c r="F54" s="17" t="s">
        <v>71</v>
      </c>
      <c r="I54" s="1" t="s">
        <v>72</v>
      </c>
      <c r="J54" s="1" t="s">
        <v>73</v>
      </c>
      <c r="K54" s="1" t="s">
        <v>74</v>
      </c>
      <c r="L54" s="1" t="s">
        <v>75</v>
      </c>
      <c r="M54" s="1" t="s">
        <v>76</v>
      </c>
      <c r="N54" s="1" t="s">
        <v>62</v>
      </c>
      <c r="O54" s="1" t="s">
        <v>77</v>
      </c>
      <c r="P54" s="1" t="s">
        <v>78</v>
      </c>
    </row>
    <row r="55" spans="1:16" ht="30" customHeight="1">
      <c r="A55" t="s">
        <v>505</v>
      </c>
      <c r="B55" t="s">
        <v>506</v>
      </c>
      <c r="C55" t="s">
        <v>102</v>
      </c>
      <c r="D55">
        <v>9.7239999771118164</v>
      </c>
      <c r="E55" t="s">
        <v>163</v>
      </c>
      <c r="F55" t="s">
        <v>82</v>
      </c>
      <c r="I55" s="2" t="s">
        <v>506</v>
      </c>
      <c r="J55" s="2" t="s">
        <v>102</v>
      </c>
      <c r="K55" s="2">
        <f>D55</f>
        <v>9.7239999771118164</v>
      </c>
      <c r="L55" s="2" t="s">
        <v>181</v>
      </c>
      <c r="M55" s="2">
        <v>8.5000000000000006E-3</v>
      </c>
      <c r="N55" s="18">
        <f>K55*M55</f>
        <v>8.2653999805450448E-2</v>
      </c>
      <c r="O55" s="19" t="s">
        <v>147</v>
      </c>
      <c r="P55" s="2" t="s">
        <v>182</v>
      </c>
    </row>
    <row r="56" spans="1:16" ht="30" customHeight="1">
      <c r="A56" t="s">
        <v>183</v>
      </c>
      <c r="B56" t="s">
        <v>184</v>
      </c>
      <c r="C56" t="s">
        <v>97</v>
      </c>
      <c r="D56">
        <v>-2.0999999046325679</v>
      </c>
      <c r="E56" t="s">
        <v>163</v>
      </c>
      <c r="F56" t="s">
        <v>82</v>
      </c>
      <c r="I56" s="2" t="s">
        <v>184</v>
      </c>
      <c r="J56" s="2" t="s">
        <v>97</v>
      </c>
      <c r="K56" s="2">
        <f t="shared" ref="K56:K68" si="2">D56</f>
        <v>-2.0999999046325679</v>
      </c>
      <c r="L56" s="2" t="s">
        <v>181</v>
      </c>
      <c r="M56" s="2">
        <v>4.0000000000000001E-3</v>
      </c>
      <c r="N56" s="18"/>
      <c r="O56" s="19" t="s">
        <v>185</v>
      </c>
      <c r="P56" s="2" t="s">
        <v>186</v>
      </c>
    </row>
    <row r="57" spans="1:16" ht="30" customHeight="1">
      <c r="A57" t="s">
        <v>507</v>
      </c>
      <c r="B57" t="s">
        <v>508</v>
      </c>
      <c r="C57" t="s">
        <v>88</v>
      </c>
      <c r="D57">
        <v>1.049999952316284</v>
      </c>
      <c r="E57" t="s">
        <v>65</v>
      </c>
      <c r="F57" t="s">
        <v>82</v>
      </c>
      <c r="I57" s="2" t="s">
        <v>508</v>
      </c>
      <c r="J57" s="2" t="s">
        <v>88</v>
      </c>
      <c r="K57" s="2">
        <f t="shared" si="2"/>
        <v>1.049999952316284</v>
      </c>
      <c r="L57" s="2" t="s">
        <v>83</v>
      </c>
      <c r="M57" s="2">
        <f>N99</f>
        <v>9.3034344332292684E-2</v>
      </c>
      <c r="N57" s="18">
        <f t="shared" ref="N57:N65" si="3">K57*M57</f>
        <v>9.7686057112684063E-2</v>
      </c>
      <c r="O57" s="19" t="s">
        <v>108</v>
      </c>
      <c r="P57" s="2" t="s">
        <v>189</v>
      </c>
    </row>
    <row r="58" spans="1:16" ht="30" customHeight="1">
      <c r="A58" t="s">
        <v>509</v>
      </c>
      <c r="B58" t="s">
        <v>510</v>
      </c>
      <c r="C58" t="s">
        <v>97</v>
      </c>
      <c r="D58">
        <v>0.40000000596046448</v>
      </c>
      <c r="E58" t="s">
        <v>65</v>
      </c>
      <c r="F58" t="s">
        <v>82</v>
      </c>
      <c r="I58" s="2" t="s">
        <v>510</v>
      </c>
      <c r="J58" s="2" t="s">
        <v>97</v>
      </c>
      <c r="K58" s="2">
        <f t="shared" si="2"/>
        <v>0.40000000596046448</v>
      </c>
      <c r="L58" s="2" t="s">
        <v>83</v>
      </c>
      <c r="M58" s="2">
        <v>0.16</v>
      </c>
      <c r="N58" s="18">
        <f t="shared" si="3"/>
        <v>6.4000000953674321E-2</v>
      </c>
      <c r="O58" s="19" t="s">
        <v>147</v>
      </c>
      <c r="P58" s="2" t="s">
        <v>192</v>
      </c>
    </row>
    <row r="59" spans="1:16" ht="30" customHeight="1">
      <c r="A59" t="s">
        <v>193</v>
      </c>
      <c r="B59" t="s">
        <v>194</v>
      </c>
      <c r="C59" t="s">
        <v>97</v>
      </c>
      <c r="D59">
        <v>-0.27500000596046448</v>
      </c>
      <c r="E59" t="s">
        <v>65</v>
      </c>
      <c r="F59" t="s">
        <v>82</v>
      </c>
      <c r="I59" s="2" t="s">
        <v>194</v>
      </c>
      <c r="J59" s="2" t="s">
        <v>97</v>
      </c>
      <c r="K59" s="2">
        <f t="shared" si="2"/>
        <v>-0.27500000596046448</v>
      </c>
      <c r="L59" s="2" t="s">
        <v>83</v>
      </c>
      <c r="M59" s="2">
        <v>0.02</v>
      </c>
      <c r="N59" s="18"/>
      <c r="O59" s="19" t="s">
        <v>89</v>
      </c>
      <c r="P59" s="2" t="s">
        <v>195</v>
      </c>
    </row>
    <row r="60" spans="1:16" ht="30" customHeight="1">
      <c r="A60" t="s">
        <v>511</v>
      </c>
      <c r="B60" t="s">
        <v>512</v>
      </c>
      <c r="C60" t="s">
        <v>88</v>
      </c>
      <c r="D60">
        <f>0.150000005960465*(29/25.7)</f>
        <v>0.16926070711492161</v>
      </c>
      <c r="E60" t="s">
        <v>65</v>
      </c>
      <c r="F60" t="s">
        <v>82</v>
      </c>
      <c r="I60" s="2" t="s">
        <v>512</v>
      </c>
      <c r="J60" s="2" t="s">
        <v>513</v>
      </c>
      <c r="K60" s="2">
        <f t="shared" si="2"/>
        <v>0.16926070711492161</v>
      </c>
      <c r="L60" s="2" t="s">
        <v>83</v>
      </c>
      <c r="M60" s="2"/>
      <c r="N60" s="18"/>
      <c r="O60" s="19" t="s">
        <v>514</v>
      </c>
      <c r="P60" s="2" t="s">
        <v>515</v>
      </c>
    </row>
    <row r="61" spans="1:16" ht="30" customHeight="1">
      <c r="A61" t="s">
        <v>145</v>
      </c>
      <c r="B61" t="s">
        <v>146</v>
      </c>
      <c r="C61" t="s">
        <v>97</v>
      </c>
      <c r="D61">
        <v>0.15000000596046451</v>
      </c>
      <c r="E61" t="s">
        <v>65</v>
      </c>
      <c r="F61" t="s">
        <v>82</v>
      </c>
      <c r="I61" s="2" t="s">
        <v>146</v>
      </c>
      <c r="J61" s="2" t="s">
        <v>97</v>
      </c>
      <c r="K61" s="2">
        <f t="shared" si="2"/>
        <v>0.15000000596046451</v>
      </c>
      <c r="L61" s="2" t="s">
        <v>83</v>
      </c>
      <c r="M61" s="2">
        <v>0.09</v>
      </c>
      <c r="N61" s="18">
        <f t="shared" si="3"/>
        <v>1.3500000536441806E-2</v>
      </c>
      <c r="O61" s="19" t="s">
        <v>147</v>
      </c>
      <c r="P61" s="2" t="s">
        <v>200</v>
      </c>
    </row>
    <row r="62" spans="1:16" ht="30" customHeight="1">
      <c r="A62" t="s">
        <v>201</v>
      </c>
      <c r="B62" t="s">
        <v>202</v>
      </c>
      <c r="C62" t="s">
        <v>88</v>
      </c>
      <c r="D62">
        <v>-1.0057408362627029E-2</v>
      </c>
      <c r="E62" t="s">
        <v>65</v>
      </c>
      <c r="F62" t="s">
        <v>82</v>
      </c>
      <c r="I62" s="2" t="s">
        <v>202</v>
      </c>
      <c r="J62" s="2" t="s">
        <v>88</v>
      </c>
      <c r="K62" s="2">
        <f t="shared" si="2"/>
        <v>-1.0057408362627029E-2</v>
      </c>
      <c r="L62" s="2" t="s">
        <v>83</v>
      </c>
      <c r="M62" s="2">
        <v>-0.05</v>
      </c>
      <c r="N62" s="18"/>
      <c r="O62" s="19" t="s">
        <v>108</v>
      </c>
      <c r="P62" s="2" t="s">
        <v>109</v>
      </c>
    </row>
    <row r="63" spans="1:16" ht="30" customHeight="1">
      <c r="A63" t="s">
        <v>203</v>
      </c>
      <c r="B63" t="s">
        <v>204</v>
      </c>
      <c r="C63" t="s">
        <v>102</v>
      </c>
      <c r="D63">
        <v>9.9999997764825821E-3</v>
      </c>
      <c r="E63" t="s">
        <v>65</v>
      </c>
      <c r="F63" t="s">
        <v>82</v>
      </c>
      <c r="I63" s="2" t="s">
        <v>205</v>
      </c>
      <c r="J63" s="2" t="s">
        <v>102</v>
      </c>
      <c r="K63" s="2">
        <f t="shared" si="2"/>
        <v>9.9999997764825821E-3</v>
      </c>
      <c r="L63" s="2" t="s">
        <v>83</v>
      </c>
      <c r="M63" s="2">
        <v>0.02</v>
      </c>
      <c r="N63" s="18">
        <f t="shared" si="3"/>
        <v>1.9999999552965166E-4</v>
      </c>
      <c r="O63" s="2" t="s">
        <v>206</v>
      </c>
      <c r="P63" s="2" t="s">
        <v>125</v>
      </c>
    </row>
    <row r="64" spans="1:16" ht="30" customHeight="1">
      <c r="A64" t="s">
        <v>207</v>
      </c>
      <c r="B64" t="s">
        <v>208</v>
      </c>
      <c r="C64" t="s">
        <v>128</v>
      </c>
      <c r="D64">
        <v>-3.5029919818043709E-3</v>
      </c>
      <c r="E64" t="s">
        <v>65</v>
      </c>
      <c r="F64" t="s">
        <v>82</v>
      </c>
      <c r="I64" s="2" t="s">
        <v>208</v>
      </c>
      <c r="J64" s="2" t="s">
        <v>130</v>
      </c>
      <c r="K64" s="2">
        <f t="shared" si="2"/>
        <v>-3.5029919818043709E-3</v>
      </c>
      <c r="L64" s="2" t="s">
        <v>83</v>
      </c>
      <c r="M64" s="2">
        <v>-0.08</v>
      </c>
      <c r="N64" s="18"/>
      <c r="O64" s="19" t="s">
        <v>108</v>
      </c>
      <c r="P64" s="2" t="s">
        <v>209</v>
      </c>
    </row>
    <row r="65" spans="1:17" ht="30" customHeight="1">
      <c r="A65" t="s">
        <v>133</v>
      </c>
      <c r="B65" t="s">
        <v>134</v>
      </c>
      <c r="C65" t="s">
        <v>128</v>
      </c>
      <c r="D65">
        <v>3.0564852058887482E-3</v>
      </c>
      <c r="E65" t="s">
        <v>112</v>
      </c>
      <c r="F65" t="s">
        <v>82</v>
      </c>
      <c r="I65" s="2" t="s">
        <v>135</v>
      </c>
      <c r="J65" s="2" t="s">
        <v>130</v>
      </c>
      <c r="K65" s="2">
        <f t="shared" si="2"/>
        <v>3.0564852058887482E-3</v>
      </c>
      <c r="L65" s="2" t="s">
        <v>114</v>
      </c>
      <c r="M65" s="2">
        <v>0.56000000000000005</v>
      </c>
      <c r="N65" s="18">
        <f t="shared" si="3"/>
        <v>1.7116317152976992E-3</v>
      </c>
      <c r="O65" s="19" t="s">
        <v>136</v>
      </c>
      <c r="P65" s="2" t="s">
        <v>137</v>
      </c>
      <c r="Q65" t="e">
        <f>K65+#REF!</f>
        <v>#REF!</v>
      </c>
    </row>
    <row r="66" spans="1:17" ht="30" customHeight="1">
      <c r="A66" t="s">
        <v>210</v>
      </c>
      <c r="B66" t="s">
        <v>211</v>
      </c>
      <c r="C66" t="s">
        <v>97</v>
      </c>
      <c r="D66">
        <v>2.000000094994903E-3</v>
      </c>
      <c r="E66" t="s">
        <v>65</v>
      </c>
      <c r="F66" t="s">
        <v>82</v>
      </c>
      <c r="I66" s="2" t="s">
        <v>212</v>
      </c>
      <c r="J66" s="2" t="s">
        <v>97</v>
      </c>
      <c r="K66" s="2">
        <f t="shared" si="2"/>
        <v>2.000000094994903E-3</v>
      </c>
      <c r="L66" s="2" t="s">
        <v>83</v>
      </c>
      <c r="M66" s="2">
        <v>0.8</v>
      </c>
      <c r="N66" s="18"/>
      <c r="O66" s="19" t="s">
        <v>213</v>
      </c>
      <c r="P66" s="2" t="s">
        <v>214</v>
      </c>
    </row>
    <row r="67" spans="1:17" ht="30" customHeight="1">
      <c r="A67" t="s">
        <v>153</v>
      </c>
      <c r="B67" t="s">
        <v>154</v>
      </c>
      <c r="C67" t="s">
        <v>102</v>
      </c>
      <c r="D67">
        <v>-1.3304135063663129E-3</v>
      </c>
      <c r="E67" t="s">
        <v>65</v>
      </c>
      <c r="F67" t="s">
        <v>82</v>
      </c>
      <c r="I67" s="2" t="s">
        <v>155</v>
      </c>
      <c r="J67" s="2" t="s">
        <v>102</v>
      </c>
      <c r="K67" s="2">
        <f t="shared" si="2"/>
        <v>-1.3304135063663129E-3</v>
      </c>
      <c r="L67" s="2" t="s">
        <v>83</v>
      </c>
      <c r="M67" s="2">
        <v>0.02</v>
      </c>
      <c r="N67" s="18"/>
      <c r="O67" s="19" t="s">
        <v>156</v>
      </c>
      <c r="P67" s="2" t="s">
        <v>157</v>
      </c>
    </row>
    <row r="68" spans="1:17" ht="30" customHeight="1">
      <c r="A68" t="s">
        <v>126</v>
      </c>
      <c r="B68" t="s">
        <v>127</v>
      </c>
      <c r="C68" t="s">
        <v>128</v>
      </c>
      <c r="D68">
        <v>-1.216430023305293E-4</v>
      </c>
      <c r="E68" t="s">
        <v>112</v>
      </c>
      <c r="F68" t="s">
        <v>82</v>
      </c>
      <c r="I68" s="2" t="s">
        <v>129</v>
      </c>
      <c r="J68" s="2" t="s">
        <v>130</v>
      </c>
      <c r="K68" s="2">
        <f t="shared" si="2"/>
        <v>-1.216430023305293E-4</v>
      </c>
      <c r="L68" s="2" t="s">
        <v>114</v>
      </c>
      <c r="M68" s="2">
        <v>0.5</v>
      </c>
      <c r="N68" s="18"/>
      <c r="O68" s="19" t="s">
        <v>131</v>
      </c>
      <c r="P68" s="2" t="s">
        <v>215</v>
      </c>
    </row>
    <row r="69" spans="1:17" ht="30" customHeight="1"/>
    <row r="70" spans="1:17" ht="30" customHeight="1">
      <c r="A70" t="s">
        <v>158</v>
      </c>
    </row>
    <row r="71" spans="1:17" ht="30" customHeight="1">
      <c r="A71" s="17" t="s">
        <v>159</v>
      </c>
      <c r="B71" s="17" t="s">
        <v>160</v>
      </c>
      <c r="C71" s="17" t="s">
        <v>59</v>
      </c>
      <c r="D71" s="17" t="s">
        <v>60</v>
      </c>
      <c r="I71" s="2"/>
      <c r="J71" s="2"/>
      <c r="K71" s="2"/>
      <c r="L71" s="2"/>
      <c r="M71" s="2"/>
      <c r="N71" s="18"/>
      <c r="O71" s="19"/>
      <c r="P71" s="2"/>
    </row>
    <row r="72" spans="1:17" ht="30" customHeight="1">
      <c r="A72" t="s">
        <v>164</v>
      </c>
      <c r="B72" t="s">
        <v>162</v>
      </c>
      <c r="C72" s="16">
        <v>0.54410501402720768</v>
      </c>
      <c r="D72" t="s">
        <v>65</v>
      </c>
    </row>
    <row r="73" spans="1:17" ht="30" customHeight="1">
      <c r="A73" t="s">
        <v>516</v>
      </c>
      <c r="B73" t="s">
        <v>162</v>
      </c>
      <c r="C73" s="16">
        <v>0.30497501212254202</v>
      </c>
      <c r="D73" t="s">
        <v>65</v>
      </c>
    </row>
    <row r="74" spans="1:17" ht="30" customHeight="1">
      <c r="A74" t="s">
        <v>168</v>
      </c>
      <c r="B74" t="s">
        <v>162</v>
      </c>
      <c r="C74">
        <v>1.340399961918592E-3</v>
      </c>
      <c r="D74" t="s">
        <v>65</v>
      </c>
    </row>
    <row r="75" spans="1:17" ht="30" customHeight="1">
      <c r="A75" t="s">
        <v>166</v>
      </c>
      <c r="B75" t="s">
        <v>167</v>
      </c>
      <c r="C75">
        <v>1.056975452229381E-3</v>
      </c>
      <c r="D75" t="s">
        <v>112</v>
      </c>
    </row>
    <row r="76" spans="1:17" ht="30" customHeight="1">
      <c r="A76" t="s">
        <v>165</v>
      </c>
      <c r="B76" t="s">
        <v>216</v>
      </c>
      <c r="C76">
        <v>9.7025535069406033E-4</v>
      </c>
      <c r="D76" t="s">
        <v>112</v>
      </c>
    </row>
    <row r="77" spans="1:17" ht="30" customHeight="1">
      <c r="A77" t="s">
        <v>165</v>
      </c>
      <c r="B77" t="s">
        <v>162</v>
      </c>
      <c r="C77">
        <v>4.9029244109988213E-4</v>
      </c>
      <c r="D77" t="s">
        <v>112</v>
      </c>
    </row>
    <row r="78" spans="1:17" ht="30" customHeight="1">
      <c r="A78" t="s">
        <v>217</v>
      </c>
      <c r="B78" t="s">
        <v>167</v>
      </c>
      <c r="C78">
        <v>4.0357242687605321E-4</v>
      </c>
      <c r="D78" t="s">
        <v>112</v>
      </c>
    </row>
    <row r="79" spans="1:17" ht="30" customHeight="1">
      <c r="A79" t="s">
        <v>218</v>
      </c>
      <c r="B79" t="s">
        <v>162</v>
      </c>
      <c r="C79">
        <v>1.3297999976202851E-4</v>
      </c>
      <c r="D79" t="s">
        <v>65</v>
      </c>
    </row>
    <row r="80" spans="1:17" ht="30" customHeight="1">
      <c r="A80" t="s">
        <v>171</v>
      </c>
      <c r="B80" t="s">
        <v>162</v>
      </c>
      <c r="C80">
        <v>7.9787001595832407E-5</v>
      </c>
      <c r="D80" t="s">
        <v>65</v>
      </c>
    </row>
    <row r="81" spans="1:4" ht="30" customHeight="1">
      <c r="A81" t="s">
        <v>169</v>
      </c>
      <c r="B81" t="s">
        <v>162</v>
      </c>
      <c r="C81">
        <v>2.8722999559249729E-5</v>
      </c>
      <c r="D81" t="s">
        <v>65</v>
      </c>
    </row>
    <row r="82" spans="1:4" ht="30" customHeight="1">
      <c r="A82" t="s">
        <v>219</v>
      </c>
      <c r="B82" t="s">
        <v>162</v>
      </c>
      <c r="C82">
        <v>1.0744999599410219E-5</v>
      </c>
      <c r="D82" t="s">
        <v>65</v>
      </c>
    </row>
    <row r="83" spans="1:4" ht="30" customHeight="1">
      <c r="A83" t="s">
        <v>220</v>
      </c>
      <c r="B83" t="s">
        <v>162</v>
      </c>
      <c r="C83">
        <v>1.595700041434611E-6</v>
      </c>
      <c r="D83" t="s">
        <v>65</v>
      </c>
    </row>
    <row r="84" spans="1:4" ht="30" customHeight="1">
      <c r="A84" t="s">
        <v>221</v>
      </c>
      <c r="B84" t="s">
        <v>162</v>
      </c>
      <c r="C84">
        <v>1.595700041434611E-6</v>
      </c>
      <c r="D84" t="s">
        <v>65</v>
      </c>
    </row>
    <row r="85" spans="1:4" ht="30" customHeight="1">
      <c r="A85" t="s">
        <v>172</v>
      </c>
      <c r="B85" t="s">
        <v>162</v>
      </c>
      <c r="C85">
        <v>7.4467997990268486E-8</v>
      </c>
      <c r="D85" t="s">
        <v>65</v>
      </c>
    </row>
    <row r="86" spans="1:4" ht="30" customHeight="1">
      <c r="A86" t="s">
        <v>173</v>
      </c>
      <c r="B86" t="s">
        <v>162</v>
      </c>
      <c r="C86">
        <v>6.9149002968060813E-8</v>
      </c>
      <c r="D86" t="s">
        <v>65</v>
      </c>
    </row>
    <row r="87" spans="1:4" ht="30" customHeight="1">
      <c r="A87" t="s">
        <v>222</v>
      </c>
      <c r="B87" t="s">
        <v>162</v>
      </c>
      <c r="C87">
        <v>1.5956999277477731E-8</v>
      </c>
      <c r="D87" t="s">
        <v>65</v>
      </c>
    </row>
    <row r="88" spans="1:4" ht="30" customHeight="1"/>
    <row r="89" spans="1:4" ht="30" customHeight="1"/>
    <row r="90" spans="1:4" ht="30" customHeight="1"/>
    <row r="91" spans="1:4" ht="30" customHeight="1"/>
    <row r="92" spans="1:4" ht="30" customHeight="1"/>
    <row r="93" spans="1:4" ht="30" customHeight="1"/>
    <row r="94" spans="1:4" ht="30" customHeight="1"/>
    <row r="95" spans="1:4" ht="30" customHeight="1">
      <c r="A95" s="17" t="s">
        <v>54</v>
      </c>
    </row>
    <row r="96" spans="1:4" ht="30" customHeight="1">
      <c r="A96" t="s">
        <v>517</v>
      </c>
    </row>
    <row r="97" spans="1:17" ht="30" customHeight="1">
      <c r="A97" t="s">
        <v>56</v>
      </c>
    </row>
    <row r="98" spans="1:17" ht="30" customHeight="1">
      <c r="A98" s="17" t="s">
        <v>57</v>
      </c>
      <c r="B98" s="17" t="s">
        <v>58</v>
      </c>
      <c r="C98" s="17" t="s">
        <v>59</v>
      </c>
      <c r="D98" s="17" t="s">
        <v>60</v>
      </c>
      <c r="E98" s="17" t="s">
        <v>61</v>
      </c>
      <c r="I98" s="17" t="s">
        <v>57</v>
      </c>
      <c r="J98" s="17" t="s">
        <v>58</v>
      </c>
      <c r="K98" s="17" t="s">
        <v>59</v>
      </c>
      <c r="L98" s="17" t="s">
        <v>60</v>
      </c>
      <c r="M98" s="17" t="s">
        <v>61</v>
      </c>
      <c r="N98" s="1" t="s">
        <v>62</v>
      </c>
      <c r="P98" s="1" t="s">
        <v>78</v>
      </c>
    </row>
    <row r="99" spans="1:17" ht="30" customHeight="1">
      <c r="A99" t="s">
        <v>507</v>
      </c>
      <c r="B99" t="s">
        <v>508</v>
      </c>
      <c r="C99">
        <v>1</v>
      </c>
      <c r="D99" t="s">
        <v>65</v>
      </c>
      <c r="E99" t="s">
        <v>66</v>
      </c>
      <c r="I99" t="s">
        <v>507</v>
      </c>
      <c r="J99" t="s">
        <v>508</v>
      </c>
      <c r="K99">
        <v>1</v>
      </c>
      <c r="L99" t="s">
        <v>65</v>
      </c>
      <c r="M99" t="s">
        <v>66</v>
      </c>
      <c r="N99">
        <f>SUM(N103:N118)</f>
        <v>9.3034344332292684E-2</v>
      </c>
      <c r="P99" s="2" t="s">
        <v>224</v>
      </c>
    </row>
    <row r="100" spans="1:17" ht="30" customHeight="1">
      <c r="P100" t="s">
        <v>225</v>
      </c>
      <c r="Q100" t="s">
        <v>226</v>
      </c>
    </row>
    <row r="101" spans="1:17" ht="30" customHeight="1">
      <c r="A101" t="s">
        <v>67</v>
      </c>
    </row>
    <row r="102" spans="1:17" ht="30" customHeight="1">
      <c r="A102" s="17" t="s">
        <v>68</v>
      </c>
      <c r="B102" s="17" t="s">
        <v>69</v>
      </c>
      <c r="C102" s="17" t="s">
        <v>70</v>
      </c>
      <c r="D102" s="17" t="s">
        <v>59</v>
      </c>
      <c r="E102" s="17" t="s">
        <v>60</v>
      </c>
      <c r="F102" s="17" t="s">
        <v>71</v>
      </c>
      <c r="I102" s="1" t="s">
        <v>72</v>
      </c>
      <c r="J102" s="1" t="s">
        <v>73</v>
      </c>
      <c r="K102" s="1" t="s">
        <v>74</v>
      </c>
      <c r="L102" s="1" t="s">
        <v>75</v>
      </c>
      <c r="M102" s="1" t="s">
        <v>76</v>
      </c>
      <c r="N102" s="1" t="s">
        <v>62</v>
      </c>
      <c r="O102" s="1" t="s">
        <v>77</v>
      </c>
      <c r="P102" s="1" t="s">
        <v>78</v>
      </c>
    </row>
    <row r="103" spans="1:17" ht="30" customHeight="1">
      <c r="A103" t="s">
        <v>505</v>
      </c>
      <c r="B103" t="s">
        <v>506</v>
      </c>
      <c r="C103" t="s">
        <v>102</v>
      </c>
      <c r="D103">
        <f>1.27660000324249/2</f>
        <v>0.63830000162124501</v>
      </c>
      <c r="E103" t="s">
        <v>163</v>
      </c>
      <c r="F103" t="s">
        <v>82</v>
      </c>
      <c r="I103" s="2" t="s">
        <v>506</v>
      </c>
      <c r="J103" s="2" t="s">
        <v>102</v>
      </c>
      <c r="K103" s="2">
        <f>D103</f>
        <v>0.63830000162124501</v>
      </c>
      <c r="L103" s="2" t="s">
        <v>181</v>
      </c>
      <c r="M103" s="2">
        <v>8.5000000000000006E-3</v>
      </c>
      <c r="N103" s="18">
        <f>M103*K103</f>
        <v>5.4255500137805829E-3</v>
      </c>
      <c r="O103" s="5" t="s">
        <v>147</v>
      </c>
      <c r="P103" s="2" t="s">
        <v>227</v>
      </c>
    </row>
    <row r="104" spans="1:17" ht="30" customHeight="1">
      <c r="A104" t="s">
        <v>511</v>
      </c>
      <c r="B104" t="s">
        <v>512</v>
      </c>
      <c r="C104" t="s">
        <v>88</v>
      </c>
      <c r="D104">
        <f>D103*(28/25.7)/28</f>
        <v>2.483657593856985E-2</v>
      </c>
      <c r="E104" t="s">
        <v>65</v>
      </c>
      <c r="F104" t="s">
        <v>82</v>
      </c>
      <c r="I104" s="2" t="s">
        <v>512</v>
      </c>
      <c r="J104" s="2" t="s">
        <v>513</v>
      </c>
      <c r="K104" s="2">
        <f t="shared" ref="K104:K118" si="4">D104</f>
        <v>2.483657593856985E-2</v>
      </c>
      <c r="L104" s="2" t="s">
        <v>83</v>
      </c>
      <c r="M104" s="2"/>
      <c r="N104" s="18"/>
      <c r="O104" s="19" t="s">
        <v>514</v>
      </c>
      <c r="P104" s="2" t="s">
        <v>515</v>
      </c>
    </row>
    <row r="105" spans="1:17" ht="30" customHeight="1">
      <c r="A105" t="s">
        <v>145</v>
      </c>
      <c r="B105" t="s">
        <v>146</v>
      </c>
      <c r="C105" t="s">
        <v>97</v>
      </c>
      <c r="D105">
        <v>0.87956982851028442</v>
      </c>
      <c r="E105" t="s">
        <v>65</v>
      </c>
      <c r="F105" t="s">
        <v>82</v>
      </c>
      <c r="I105" s="2" t="s">
        <v>146</v>
      </c>
      <c r="J105" s="2" t="s">
        <v>97</v>
      </c>
      <c r="K105" s="2">
        <f t="shared" si="4"/>
        <v>0.87956982851028442</v>
      </c>
      <c r="L105" s="2" t="s">
        <v>83</v>
      </c>
      <c r="M105" s="2">
        <v>0.09</v>
      </c>
      <c r="N105" s="18">
        <f t="shared" ref="N105:N117" si="5">M105*K105</f>
        <v>7.9161284565925596E-2</v>
      </c>
      <c r="O105" s="5" t="s">
        <v>147</v>
      </c>
      <c r="P105" s="2" t="s">
        <v>228</v>
      </c>
    </row>
    <row r="106" spans="1:17" ht="30" customHeight="1">
      <c r="A106" t="s">
        <v>203</v>
      </c>
      <c r="B106" t="s">
        <v>204</v>
      </c>
      <c r="C106" t="s">
        <v>229</v>
      </c>
      <c r="D106">
        <v>0.13109999895095831</v>
      </c>
      <c r="E106" t="s">
        <v>65</v>
      </c>
      <c r="F106" t="s">
        <v>82</v>
      </c>
      <c r="I106" s="2" t="s">
        <v>205</v>
      </c>
      <c r="J106" s="2" t="s">
        <v>229</v>
      </c>
      <c r="K106" s="2">
        <f t="shared" si="4"/>
        <v>0.13109999895095831</v>
      </c>
      <c r="L106" s="2" t="s">
        <v>83</v>
      </c>
      <c r="M106" s="2">
        <v>0.02</v>
      </c>
      <c r="N106" s="18">
        <f t="shared" si="5"/>
        <v>2.6219999790191664E-3</v>
      </c>
      <c r="O106" s="5" t="s">
        <v>206</v>
      </c>
      <c r="P106" s="2" t="s">
        <v>125</v>
      </c>
    </row>
    <row r="107" spans="1:17" ht="30" customHeight="1">
      <c r="A107" t="s">
        <v>138</v>
      </c>
      <c r="B107" t="s">
        <v>139</v>
      </c>
      <c r="C107" t="s">
        <v>81</v>
      </c>
      <c r="D107">
        <v>3.3170901238918298E-2</v>
      </c>
      <c r="E107" t="s">
        <v>140</v>
      </c>
      <c r="F107" t="s">
        <v>82</v>
      </c>
      <c r="I107" s="2" t="s">
        <v>141</v>
      </c>
      <c r="J107" s="2" t="s">
        <v>81</v>
      </c>
      <c r="K107" s="2">
        <f t="shared" si="4"/>
        <v>3.3170901238918298E-2</v>
      </c>
      <c r="L107" s="2" t="s">
        <v>142</v>
      </c>
      <c r="M107" s="2"/>
      <c r="N107" s="18">
        <f t="shared" si="5"/>
        <v>0</v>
      </c>
      <c r="O107" s="5" t="s">
        <v>143</v>
      </c>
      <c r="P107" s="2" t="s">
        <v>230</v>
      </c>
    </row>
    <row r="108" spans="1:17" ht="30" customHeight="1">
      <c r="A108" t="s">
        <v>231</v>
      </c>
      <c r="B108" t="s">
        <v>232</v>
      </c>
      <c r="C108" t="s">
        <v>229</v>
      </c>
      <c r="D108">
        <v>2.6399999856948849E-2</v>
      </c>
      <c r="E108" t="s">
        <v>65</v>
      </c>
      <c r="F108" t="s">
        <v>82</v>
      </c>
      <c r="I108" s="2" t="s">
        <v>233</v>
      </c>
      <c r="J108" s="2" t="s">
        <v>229</v>
      </c>
      <c r="K108" s="2">
        <f t="shared" si="4"/>
        <v>2.6399999856948849E-2</v>
      </c>
      <c r="L108" s="2" t="s">
        <v>83</v>
      </c>
      <c r="M108" s="2">
        <v>0.14000000000000001</v>
      </c>
      <c r="N108" s="18">
        <f t="shared" si="5"/>
        <v>3.6959999799728391E-3</v>
      </c>
      <c r="O108" s="5" t="s">
        <v>234</v>
      </c>
      <c r="P108" s="2" t="s">
        <v>235</v>
      </c>
    </row>
    <row r="109" spans="1:17" ht="30" customHeight="1">
      <c r="A109" t="s">
        <v>236</v>
      </c>
      <c r="B109" t="s">
        <v>237</v>
      </c>
      <c r="C109" t="s">
        <v>88</v>
      </c>
      <c r="D109">
        <v>1.184892561286688E-2</v>
      </c>
      <c r="E109" t="s">
        <v>65</v>
      </c>
      <c r="F109" t="s">
        <v>82</v>
      </c>
      <c r="I109" s="2" t="s">
        <v>238</v>
      </c>
      <c r="J109" s="2" t="s">
        <v>88</v>
      </c>
      <c r="K109" s="2">
        <f t="shared" si="4"/>
        <v>1.184892561286688E-2</v>
      </c>
      <c r="L109" s="2" t="s">
        <v>83</v>
      </c>
      <c r="M109" s="2">
        <v>-0.01</v>
      </c>
      <c r="N109" s="18"/>
      <c r="O109" s="5" t="s">
        <v>89</v>
      </c>
      <c r="P109" s="2" t="s">
        <v>195</v>
      </c>
    </row>
    <row r="110" spans="1:17" ht="30" customHeight="1">
      <c r="A110" t="s">
        <v>100</v>
      </c>
      <c r="B110" t="s">
        <v>101</v>
      </c>
      <c r="C110" t="s">
        <v>229</v>
      </c>
      <c r="D110">
        <v>1.020000036805868E-2</v>
      </c>
      <c r="E110" t="s">
        <v>65</v>
      </c>
      <c r="F110" t="s">
        <v>82</v>
      </c>
      <c r="I110" s="2" t="s">
        <v>103</v>
      </c>
      <c r="J110" s="2" t="s">
        <v>229</v>
      </c>
      <c r="K110" s="2">
        <f t="shared" si="4"/>
        <v>1.020000036805868E-2</v>
      </c>
      <c r="L110" s="2" t="s">
        <v>83</v>
      </c>
      <c r="M110" s="2">
        <v>0.12</v>
      </c>
      <c r="N110" s="18">
        <f t="shared" si="5"/>
        <v>1.2240000441670416E-3</v>
      </c>
      <c r="O110" s="5" t="s">
        <v>104</v>
      </c>
      <c r="P110" s="2" t="s">
        <v>239</v>
      </c>
    </row>
    <row r="111" spans="1:17" ht="30" customHeight="1">
      <c r="A111" t="s">
        <v>240</v>
      </c>
      <c r="B111" t="s">
        <v>241</v>
      </c>
      <c r="C111" t="s">
        <v>88</v>
      </c>
      <c r="D111">
        <v>8.3976704627275467E-3</v>
      </c>
      <c r="E111" t="s">
        <v>65</v>
      </c>
      <c r="F111" t="s">
        <v>82</v>
      </c>
      <c r="I111" s="2" t="s">
        <v>242</v>
      </c>
      <c r="J111" s="2" t="s">
        <v>88</v>
      </c>
      <c r="K111" s="2">
        <f t="shared" si="4"/>
        <v>8.3976704627275467E-3</v>
      </c>
      <c r="L111" s="2" t="s">
        <v>83</v>
      </c>
      <c r="M111" s="2">
        <v>-0.05</v>
      </c>
      <c r="N111" s="18"/>
      <c r="O111" s="5" t="s">
        <v>108</v>
      </c>
      <c r="P111" s="2" t="s">
        <v>109</v>
      </c>
    </row>
    <row r="112" spans="1:17" ht="30" customHeight="1">
      <c r="A112" t="s">
        <v>243</v>
      </c>
      <c r="B112" t="s">
        <v>244</v>
      </c>
      <c r="C112" t="s">
        <v>88</v>
      </c>
      <c r="D112">
        <v>5.8535737916827202E-3</v>
      </c>
      <c r="E112" t="s">
        <v>65</v>
      </c>
      <c r="F112" t="s">
        <v>82</v>
      </c>
      <c r="I112" s="2" t="s">
        <v>245</v>
      </c>
      <c r="J112" s="2" t="s">
        <v>88</v>
      </c>
      <c r="K112" s="2">
        <f t="shared" si="4"/>
        <v>5.8535737916827202E-3</v>
      </c>
      <c r="L112" s="2" t="s">
        <v>83</v>
      </c>
      <c r="M112" s="2">
        <v>-0.05</v>
      </c>
      <c r="N112" s="18"/>
      <c r="O112" s="5" t="s">
        <v>108</v>
      </c>
      <c r="P112" s="2" t="s">
        <v>109</v>
      </c>
    </row>
    <row r="113" spans="1:16" ht="30" customHeight="1">
      <c r="A113" t="s">
        <v>246</v>
      </c>
      <c r="B113" t="s">
        <v>247</v>
      </c>
      <c r="C113" t="s">
        <v>88</v>
      </c>
      <c r="D113">
        <v>2.443586010485888E-3</v>
      </c>
      <c r="E113" t="s">
        <v>65</v>
      </c>
      <c r="F113" t="s">
        <v>82</v>
      </c>
      <c r="I113" s="2" t="s">
        <v>248</v>
      </c>
      <c r="J113" s="2" t="s">
        <v>88</v>
      </c>
      <c r="K113" s="2">
        <f t="shared" si="4"/>
        <v>2.443586010485888E-3</v>
      </c>
      <c r="L113" s="2" t="s">
        <v>83</v>
      </c>
      <c r="M113" s="2">
        <v>-0.01</v>
      </c>
      <c r="N113" s="18"/>
      <c r="O113" s="5" t="s">
        <v>89</v>
      </c>
      <c r="P113" s="2" t="s">
        <v>249</v>
      </c>
    </row>
    <row r="114" spans="1:16" ht="30" customHeight="1">
      <c r="A114" t="s">
        <v>250</v>
      </c>
      <c r="B114" t="s">
        <v>251</v>
      </c>
      <c r="C114" t="s">
        <v>88</v>
      </c>
      <c r="D114">
        <v>2.0890859887003899E-3</v>
      </c>
      <c r="E114" t="s">
        <v>65</v>
      </c>
      <c r="F114" t="s">
        <v>82</v>
      </c>
      <c r="I114" s="2" t="s">
        <v>252</v>
      </c>
      <c r="J114" s="2" t="s">
        <v>88</v>
      </c>
      <c r="K114" s="2">
        <f t="shared" si="4"/>
        <v>2.0890859887003899E-3</v>
      </c>
      <c r="L114" s="2" t="s">
        <v>83</v>
      </c>
      <c r="M114" s="2">
        <v>-0.08</v>
      </c>
      <c r="N114" s="18"/>
      <c r="O114" s="5" t="s">
        <v>108</v>
      </c>
      <c r="P114" s="2" t="s">
        <v>209</v>
      </c>
    </row>
    <row r="115" spans="1:16" ht="30" customHeight="1">
      <c r="A115" t="s">
        <v>253</v>
      </c>
      <c r="B115" t="s">
        <v>254</v>
      </c>
      <c r="C115" t="s">
        <v>88</v>
      </c>
      <c r="D115">
        <v>2.003493951633573E-3</v>
      </c>
      <c r="E115" t="s">
        <v>65</v>
      </c>
      <c r="F115" t="s">
        <v>82</v>
      </c>
      <c r="I115" s="2" t="s">
        <v>255</v>
      </c>
      <c r="J115" s="2" t="s">
        <v>88</v>
      </c>
      <c r="K115" s="2">
        <f t="shared" si="4"/>
        <v>2.003493951633573E-3</v>
      </c>
      <c r="L115" s="2" t="s">
        <v>83</v>
      </c>
      <c r="M115" s="2">
        <v>-0.01</v>
      </c>
      <c r="N115" s="18"/>
      <c r="O115" s="5" t="s">
        <v>89</v>
      </c>
      <c r="P115" s="2" t="s">
        <v>249</v>
      </c>
    </row>
    <row r="116" spans="1:16" ht="30" customHeight="1">
      <c r="A116" t="s">
        <v>256</v>
      </c>
      <c r="B116" t="s">
        <v>257</v>
      </c>
      <c r="C116" t="s">
        <v>88</v>
      </c>
      <c r="D116">
        <v>1.897366950288415E-3</v>
      </c>
      <c r="E116" t="s">
        <v>112</v>
      </c>
      <c r="F116" t="s">
        <v>82</v>
      </c>
      <c r="I116" s="2" t="s">
        <v>258</v>
      </c>
      <c r="J116" s="2" t="s">
        <v>88</v>
      </c>
      <c r="K116" s="2">
        <f t="shared" si="4"/>
        <v>1.897366950288415E-3</v>
      </c>
      <c r="L116" s="2" t="s">
        <v>114</v>
      </c>
      <c r="M116" s="2">
        <v>0.04</v>
      </c>
      <c r="N116" s="18"/>
      <c r="O116" s="5" t="s">
        <v>115</v>
      </c>
      <c r="P116" s="2" t="s">
        <v>116</v>
      </c>
    </row>
    <row r="117" spans="1:16" ht="30" customHeight="1">
      <c r="A117" t="s">
        <v>133</v>
      </c>
      <c r="B117" t="s">
        <v>134</v>
      </c>
      <c r="C117" t="s">
        <v>128</v>
      </c>
      <c r="D117">
        <v>1.6169816954061389E-3</v>
      </c>
      <c r="E117" t="s">
        <v>112</v>
      </c>
      <c r="F117" t="s">
        <v>82</v>
      </c>
      <c r="I117" s="2" t="s">
        <v>135</v>
      </c>
      <c r="J117" s="2" t="s">
        <v>130</v>
      </c>
      <c r="K117" s="2">
        <f t="shared" si="4"/>
        <v>1.6169816954061389E-3</v>
      </c>
      <c r="L117" s="2" t="s">
        <v>114</v>
      </c>
      <c r="M117" s="2">
        <v>0.56000000000000005</v>
      </c>
      <c r="N117" s="18">
        <f t="shared" si="5"/>
        <v>9.0550974942743784E-4</v>
      </c>
      <c r="O117" s="5" t="s">
        <v>136</v>
      </c>
      <c r="P117" s="2" t="s">
        <v>137</v>
      </c>
    </row>
    <row r="118" spans="1:16" ht="30" customHeight="1">
      <c r="A118" t="s">
        <v>207</v>
      </c>
      <c r="B118" t="s">
        <v>208</v>
      </c>
      <c r="C118" t="s">
        <v>128</v>
      </c>
      <c r="D118">
        <v>-1.399148372001946E-3</v>
      </c>
      <c r="E118" t="s">
        <v>65</v>
      </c>
      <c r="F118" t="s">
        <v>82</v>
      </c>
      <c r="I118" s="2" t="s">
        <v>208</v>
      </c>
      <c r="J118" s="2" t="s">
        <v>130</v>
      </c>
      <c r="K118" s="2">
        <f t="shared" si="4"/>
        <v>-1.399148372001946E-3</v>
      </c>
      <c r="L118" s="2" t="s">
        <v>83</v>
      </c>
      <c r="M118" s="2">
        <v>0.02</v>
      </c>
      <c r="N118" s="18"/>
      <c r="O118" s="5" t="s">
        <v>156</v>
      </c>
      <c r="P118" s="2" t="s">
        <v>259</v>
      </c>
    </row>
    <row r="119" spans="1:16" ht="30" customHeight="1"/>
    <row r="120" spans="1:16" ht="30" customHeight="1">
      <c r="A120" t="s">
        <v>158</v>
      </c>
    </row>
    <row r="121" spans="1:16" ht="30" customHeight="1">
      <c r="A121" s="17" t="s">
        <v>159</v>
      </c>
      <c r="B121" s="17" t="s">
        <v>160</v>
      </c>
      <c r="C121" s="17" t="s">
        <v>59</v>
      </c>
      <c r="D121" s="17" t="s">
        <v>60</v>
      </c>
    </row>
    <row r="122" spans="1:16" ht="30" customHeight="1">
      <c r="A122" t="s">
        <v>164</v>
      </c>
      <c r="B122" t="s">
        <v>162</v>
      </c>
      <c r="C122" s="16">
        <v>0.1255178348339514</v>
      </c>
      <c r="D122" t="s">
        <v>65</v>
      </c>
    </row>
    <row r="123" spans="1:16" ht="30" customHeight="1">
      <c r="A123" t="s">
        <v>516</v>
      </c>
      <c r="B123" t="s">
        <v>162</v>
      </c>
      <c r="C123" s="16">
        <v>0.1182938619338556</v>
      </c>
      <c r="D123" t="s">
        <v>65</v>
      </c>
    </row>
    <row r="124" spans="1:16" ht="30" customHeight="1">
      <c r="A124" t="s">
        <v>260</v>
      </c>
      <c r="B124" t="s">
        <v>261</v>
      </c>
      <c r="C124">
        <v>0.1182310953736305</v>
      </c>
      <c r="D124" t="s">
        <v>65</v>
      </c>
    </row>
    <row r="125" spans="1:16" ht="30" customHeight="1">
      <c r="A125" t="s">
        <v>168</v>
      </c>
      <c r="B125" t="s">
        <v>162</v>
      </c>
      <c r="C125">
        <v>1.802695170044899E-2</v>
      </c>
      <c r="D125" t="s">
        <v>65</v>
      </c>
    </row>
    <row r="126" spans="1:16" ht="30" customHeight="1">
      <c r="A126" t="s">
        <v>171</v>
      </c>
      <c r="B126" t="s">
        <v>162</v>
      </c>
      <c r="C126">
        <v>5.5814470397308469E-4</v>
      </c>
      <c r="D126" t="s">
        <v>65</v>
      </c>
    </row>
    <row r="127" spans="1:16" ht="30" customHeight="1">
      <c r="A127" t="s">
        <v>218</v>
      </c>
      <c r="B127" t="s">
        <v>162</v>
      </c>
      <c r="C127">
        <v>4.6263233525678521E-4</v>
      </c>
      <c r="D127" t="s">
        <v>65</v>
      </c>
    </row>
    <row r="128" spans="1:16" ht="30" customHeight="1">
      <c r="A128" t="s">
        <v>262</v>
      </c>
      <c r="B128" t="s">
        <v>162</v>
      </c>
      <c r="C128">
        <v>1.210113623528741E-4</v>
      </c>
      <c r="D128" t="s">
        <v>65</v>
      </c>
    </row>
    <row r="129" spans="1:4" ht="30" customHeight="1">
      <c r="A129" t="s">
        <v>169</v>
      </c>
      <c r="B129" t="s">
        <v>162</v>
      </c>
      <c r="C129">
        <v>1.204150030389428E-4</v>
      </c>
      <c r="D129" t="s">
        <v>65</v>
      </c>
    </row>
    <row r="130" spans="1:4" ht="30" customHeight="1">
      <c r="A130" t="s">
        <v>220</v>
      </c>
      <c r="B130" t="s">
        <v>162</v>
      </c>
      <c r="C130">
        <v>9.3775801360607147E-5</v>
      </c>
      <c r="D130" t="s">
        <v>65</v>
      </c>
    </row>
    <row r="131" spans="1:4" ht="30" customHeight="1">
      <c r="A131" t="s">
        <v>217</v>
      </c>
      <c r="B131" t="s">
        <v>167</v>
      </c>
      <c r="C131">
        <v>5.9160800446989008E-5</v>
      </c>
      <c r="D131" t="s">
        <v>112</v>
      </c>
    </row>
    <row r="132" spans="1:4" ht="30" customHeight="1">
      <c r="A132" t="s">
        <v>263</v>
      </c>
      <c r="B132" t="s">
        <v>162</v>
      </c>
      <c r="C132">
        <v>3.4447642974555492E-5</v>
      </c>
      <c r="D132" t="s">
        <v>65</v>
      </c>
    </row>
    <row r="133" spans="1:4" ht="30" customHeight="1">
      <c r="A133" t="s">
        <v>264</v>
      </c>
      <c r="B133" t="s">
        <v>162</v>
      </c>
      <c r="C133">
        <v>1.9782568415394049E-5</v>
      </c>
      <c r="D133" t="s">
        <v>65</v>
      </c>
    </row>
    <row r="134" spans="1:4" ht="30" customHeight="1">
      <c r="A134" t="s">
        <v>221</v>
      </c>
      <c r="B134" t="s">
        <v>162</v>
      </c>
      <c r="C134">
        <v>1.9602499378379431E-5</v>
      </c>
      <c r="D134" t="s">
        <v>65</v>
      </c>
    </row>
    <row r="135" spans="1:4" ht="30" customHeight="1">
      <c r="A135" t="s">
        <v>265</v>
      </c>
      <c r="B135" t="s">
        <v>162</v>
      </c>
      <c r="C135">
        <v>1.811077027014107E-6</v>
      </c>
      <c r="D135" t="s">
        <v>65</v>
      </c>
    </row>
    <row r="136" spans="1:4" ht="30" customHeight="1">
      <c r="A136" t="s">
        <v>173</v>
      </c>
      <c r="B136" t="s">
        <v>162</v>
      </c>
      <c r="C136">
        <v>3.8439213767560432E-7</v>
      </c>
      <c r="D136" t="s">
        <v>65</v>
      </c>
    </row>
    <row r="137" spans="1:4" ht="30" customHeight="1">
      <c r="A137" t="s">
        <v>266</v>
      </c>
      <c r="B137" t="s">
        <v>162</v>
      </c>
      <c r="C137">
        <v>5.1253291388775317E-8</v>
      </c>
      <c r="D137" t="s">
        <v>65</v>
      </c>
    </row>
    <row r="138" spans="1:4" ht="30" customHeight="1"/>
    <row r="139" spans="1:4" ht="30" customHeight="1"/>
    <row r="140" spans="1:4" ht="30" customHeight="1"/>
    <row r="141" spans="1:4" ht="30" customHeight="1"/>
    <row r="142" spans="1:4" ht="30" customHeight="1"/>
    <row r="143" spans="1:4" ht="30" customHeight="1"/>
    <row r="144" spans="1:4" ht="30" customHeight="1"/>
    <row r="145" spans="1:9" ht="30" customHeight="1"/>
    <row r="146" spans="1:9" ht="30" customHeight="1">
      <c r="A146" s="32" t="s">
        <v>54</v>
      </c>
      <c r="B146" s="32"/>
      <c r="C146" s="32"/>
      <c r="D146" s="32"/>
      <c r="E146" s="32"/>
      <c r="F146" s="32"/>
    </row>
    <row r="147" spans="1:9" ht="30" customHeight="1"/>
    <row r="148" spans="1:9" ht="30" customHeight="1">
      <c r="A148" t="s">
        <v>518</v>
      </c>
    </row>
    <row r="149" spans="1:9" ht="30" customHeight="1"/>
    <row r="150" spans="1:9" ht="30" customHeight="1">
      <c r="A150" s="9" t="s">
        <v>56</v>
      </c>
    </row>
    <row r="151" spans="1:9">
      <c r="A151" s="15" t="s">
        <v>57</v>
      </c>
      <c r="B151" s="15" t="s">
        <v>58</v>
      </c>
      <c r="C151" s="15" t="s">
        <v>59</v>
      </c>
      <c r="D151" s="15" t="s">
        <v>60</v>
      </c>
      <c r="E151" s="15" t="s">
        <v>61</v>
      </c>
    </row>
    <row r="152" spans="1:9">
      <c r="A152" t="s">
        <v>505</v>
      </c>
      <c r="B152" t="s">
        <v>506</v>
      </c>
      <c r="C152" s="16">
        <v>1</v>
      </c>
      <c r="D152" t="s">
        <v>163</v>
      </c>
      <c r="E152" t="s">
        <v>66</v>
      </c>
    </row>
    <row r="155" spans="1:9">
      <c r="A155" s="9" t="s">
        <v>67</v>
      </c>
    </row>
    <row r="156" spans="1:9">
      <c r="A156" s="15" t="s">
        <v>68</v>
      </c>
      <c r="B156" s="15" t="s">
        <v>69</v>
      </c>
      <c r="C156" s="15" t="s">
        <v>70</v>
      </c>
      <c r="D156" s="15" t="s">
        <v>59</v>
      </c>
      <c r="E156" s="15" t="s">
        <v>60</v>
      </c>
      <c r="F156" s="15" t="s">
        <v>71</v>
      </c>
    </row>
    <row r="157" spans="1:9">
      <c r="A157" t="s">
        <v>519</v>
      </c>
      <c r="B157" t="s">
        <v>506</v>
      </c>
      <c r="C157" t="s">
        <v>102</v>
      </c>
      <c r="D157" s="16">
        <v>1</v>
      </c>
      <c r="E157" t="s">
        <v>163</v>
      </c>
      <c r="F157" t="s">
        <v>269</v>
      </c>
      <c r="I157" s="20"/>
    </row>
    <row r="158" spans="1:9">
      <c r="A158" t="s">
        <v>270</v>
      </c>
      <c r="B158" t="s">
        <v>271</v>
      </c>
      <c r="C158" t="s">
        <v>97</v>
      </c>
      <c r="D158" s="16">
        <v>2.2552447393536571E-2</v>
      </c>
      <c r="E158" t="s">
        <v>272</v>
      </c>
      <c r="F158" t="s">
        <v>269</v>
      </c>
    </row>
    <row r="159" spans="1:9">
      <c r="A159" t="s">
        <v>273</v>
      </c>
      <c r="B159" t="s">
        <v>274</v>
      </c>
      <c r="C159" t="s">
        <v>97</v>
      </c>
      <c r="D159" s="16">
        <v>1.9825175404548649E-3</v>
      </c>
      <c r="E159" t="s">
        <v>272</v>
      </c>
      <c r="F159" t="s">
        <v>269</v>
      </c>
    </row>
    <row r="160" spans="1:9">
      <c r="A160" t="s">
        <v>275</v>
      </c>
      <c r="B160" t="s">
        <v>276</v>
      </c>
      <c r="C160" t="s">
        <v>97</v>
      </c>
      <c r="D160" s="16">
        <v>1.129370648413897E-3</v>
      </c>
      <c r="E160" t="s">
        <v>272</v>
      </c>
      <c r="F160" t="s">
        <v>269</v>
      </c>
    </row>
    <row r="161" spans="1:6">
      <c r="A161" t="s">
        <v>277</v>
      </c>
      <c r="B161" t="s">
        <v>278</v>
      </c>
      <c r="C161" t="s">
        <v>102</v>
      </c>
      <c r="D161" s="16">
        <v>6.9580873241648078E-4</v>
      </c>
      <c r="E161" t="s">
        <v>272</v>
      </c>
      <c r="F161" t="s">
        <v>269</v>
      </c>
    </row>
    <row r="162" spans="1:6">
      <c r="A162" t="s">
        <v>277</v>
      </c>
      <c r="B162" t="s">
        <v>278</v>
      </c>
      <c r="C162" t="s">
        <v>279</v>
      </c>
      <c r="D162" s="16">
        <v>5.5092113325372338E-4</v>
      </c>
      <c r="E162" t="s">
        <v>272</v>
      </c>
      <c r="F162" t="s">
        <v>269</v>
      </c>
    </row>
    <row r="163" spans="1:6">
      <c r="A163" t="s">
        <v>280</v>
      </c>
      <c r="B163" t="s">
        <v>180</v>
      </c>
      <c r="C163" t="s">
        <v>97</v>
      </c>
      <c r="D163" s="16">
        <v>1.9175956549588591E-4</v>
      </c>
      <c r="E163" t="s">
        <v>163</v>
      </c>
      <c r="F163" t="s">
        <v>269</v>
      </c>
    </row>
    <row r="164" spans="1:6">
      <c r="A164" t="s">
        <v>277</v>
      </c>
      <c r="B164" t="s">
        <v>278</v>
      </c>
      <c r="C164" t="s">
        <v>281</v>
      </c>
      <c r="D164" s="16">
        <v>1.3973264140076941E-4</v>
      </c>
      <c r="E164" t="s">
        <v>272</v>
      </c>
      <c r="F164" t="s">
        <v>269</v>
      </c>
    </row>
    <row r="165" spans="1:6">
      <c r="A165" t="s">
        <v>282</v>
      </c>
      <c r="B165" t="s">
        <v>278</v>
      </c>
      <c r="C165" t="s">
        <v>88</v>
      </c>
      <c r="D165" s="16">
        <v>1.1661577445920559E-4</v>
      </c>
      <c r="E165" t="s">
        <v>272</v>
      </c>
      <c r="F165" t="s">
        <v>269</v>
      </c>
    </row>
    <row r="166" spans="1:6">
      <c r="A166" t="s">
        <v>283</v>
      </c>
      <c r="B166" t="s">
        <v>284</v>
      </c>
      <c r="C166" t="s">
        <v>97</v>
      </c>
      <c r="D166" s="16">
        <v>6.2937062466517091E-5</v>
      </c>
      <c r="E166" t="s">
        <v>272</v>
      </c>
      <c r="F166" t="s">
        <v>269</v>
      </c>
    </row>
    <row r="167" spans="1:6">
      <c r="A167" t="s">
        <v>277</v>
      </c>
      <c r="B167" t="s">
        <v>278</v>
      </c>
      <c r="C167" t="s">
        <v>285</v>
      </c>
      <c r="D167" s="16">
        <v>3.5383225622354082E-5</v>
      </c>
      <c r="E167" t="s">
        <v>272</v>
      </c>
      <c r="F167" t="s">
        <v>269</v>
      </c>
    </row>
    <row r="170" spans="1:6">
      <c r="A170" s="9" t="s">
        <v>158</v>
      </c>
    </row>
    <row r="171" spans="1:6">
      <c r="A171" s="15" t="s">
        <v>159</v>
      </c>
      <c r="B171" s="15" t="s">
        <v>160</v>
      </c>
      <c r="C171" s="15" t="s">
        <v>59</v>
      </c>
      <c r="D171" s="15" t="s">
        <v>60</v>
      </c>
    </row>
    <row r="180" spans="1:6">
      <c r="A180" s="32" t="s">
        <v>54</v>
      </c>
      <c r="B180" s="32"/>
      <c r="C180" s="32"/>
      <c r="D180" s="32"/>
      <c r="E180" s="32"/>
      <c r="F180" s="32"/>
    </row>
    <row r="182" spans="1:6">
      <c r="A182" t="s">
        <v>520</v>
      </c>
    </row>
    <row r="184" spans="1:6">
      <c r="A184" s="9" t="s">
        <v>56</v>
      </c>
    </row>
    <row r="185" spans="1:6">
      <c r="A185" s="15" t="s">
        <v>57</v>
      </c>
      <c r="B185" s="15" t="s">
        <v>58</v>
      </c>
      <c r="C185" s="15" t="s">
        <v>59</v>
      </c>
      <c r="D185" s="15" t="s">
        <v>60</v>
      </c>
      <c r="E185" s="15" t="s">
        <v>61</v>
      </c>
    </row>
    <row r="186" spans="1:6">
      <c r="A186" t="s">
        <v>519</v>
      </c>
      <c r="B186" t="s">
        <v>506</v>
      </c>
      <c r="C186" s="16">
        <v>1</v>
      </c>
      <c r="D186" t="s">
        <v>163</v>
      </c>
      <c r="E186" t="s">
        <v>66</v>
      </c>
    </row>
    <row r="189" spans="1:6">
      <c r="A189" s="9" t="s">
        <v>67</v>
      </c>
    </row>
    <row r="190" spans="1:6">
      <c r="A190" s="15" t="s">
        <v>68</v>
      </c>
      <c r="B190" s="15" t="s">
        <v>69</v>
      </c>
      <c r="C190" s="15" t="s">
        <v>70</v>
      </c>
      <c r="D190" s="15" t="s">
        <v>59</v>
      </c>
      <c r="E190" s="15" t="s">
        <v>60</v>
      </c>
      <c r="F190" s="15" t="s">
        <v>71</v>
      </c>
    </row>
    <row r="191" spans="1:6">
      <c r="A191" t="s">
        <v>287</v>
      </c>
      <c r="B191" t="s">
        <v>288</v>
      </c>
      <c r="C191" t="s">
        <v>97</v>
      </c>
      <c r="D191" s="16">
        <v>0.1139779984951019</v>
      </c>
      <c r="E191" t="s">
        <v>163</v>
      </c>
      <c r="F191" t="s">
        <v>269</v>
      </c>
    </row>
    <row r="192" spans="1:6">
      <c r="A192" t="s">
        <v>289</v>
      </c>
      <c r="B192" t="s">
        <v>290</v>
      </c>
      <c r="C192" t="s">
        <v>513</v>
      </c>
      <c r="D192" s="16">
        <v>4.8417415469884872E-2</v>
      </c>
      <c r="E192" t="s">
        <v>65</v>
      </c>
      <c r="F192" t="s">
        <v>269</v>
      </c>
    </row>
    <row r="193" spans="1:6">
      <c r="A193" t="s">
        <v>291</v>
      </c>
      <c r="B193" t="s">
        <v>197</v>
      </c>
      <c r="C193" t="s">
        <v>513</v>
      </c>
      <c r="D193" s="16">
        <v>3.9672018960118287E-2</v>
      </c>
      <c r="E193" t="s">
        <v>65</v>
      </c>
      <c r="F193" t="s">
        <v>269</v>
      </c>
    </row>
    <row r="194" spans="1:6">
      <c r="A194" t="s">
        <v>511</v>
      </c>
      <c r="B194" t="s">
        <v>512</v>
      </c>
      <c r="C194" t="s">
        <v>88</v>
      </c>
      <c r="D194" s="16">
        <v>2.0880009979009628E-3</v>
      </c>
      <c r="E194" t="s">
        <v>65</v>
      </c>
      <c r="F194" t="s">
        <v>82</v>
      </c>
    </row>
    <row r="195" spans="1:6">
      <c r="A195" t="s">
        <v>293</v>
      </c>
      <c r="B195" t="s">
        <v>294</v>
      </c>
      <c r="C195" t="s">
        <v>102</v>
      </c>
      <c r="D195" s="16">
        <v>7.1654897183179864E-3</v>
      </c>
      <c r="E195" t="s">
        <v>65</v>
      </c>
      <c r="F195" t="s">
        <v>269</v>
      </c>
    </row>
    <row r="196" spans="1:6">
      <c r="A196" t="s">
        <v>138</v>
      </c>
      <c r="B196" t="s">
        <v>139</v>
      </c>
      <c r="C196" t="s">
        <v>301</v>
      </c>
      <c r="D196" s="16">
        <v>9.6865162970516394E-4</v>
      </c>
      <c r="E196" t="s">
        <v>140</v>
      </c>
      <c r="F196" t="s">
        <v>269</v>
      </c>
    </row>
    <row r="197" spans="1:6">
      <c r="A197" t="s">
        <v>308</v>
      </c>
      <c r="B197" t="s">
        <v>309</v>
      </c>
      <c r="C197" t="s">
        <v>102</v>
      </c>
      <c r="D197" s="16">
        <v>7.8684082836844027E-5</v>
      </c>
      <c r="E197" t="s">
        <v>65</v>
      </c>
      <c r="F197" t="s">
        <v>269</v>
      </c>
    </row>
    <row r="198" spans="1:6">
      <c r="A198" t="s">
        <v>310</v>
      </c>
      <c r="B198" t="s">
        <v>311</v>
      </c>
      <c r="C198" t="s">
        <v>102</v>
      </c>
      <c r="D198" s="16">
        <v>6.6381580836605281E-5</v>
      </c>
      <c r="E198" t="s">
        <v>65</v>
      </c>
      <c r="F198" t="s">
        <v>269</v>
      </c>
    </row>
    <row r="199" spans="1:6">
      <c r="A199" t="s">
        <v>315</v>
      </c>
      <c r="B199" t="s">
        <v>316</v>
      </c>
      <c r="C199" t="s">
        <v>102</v>
      </c>
      <c r="D199" s="16">
        <v>2.4793855118332431E-5</v>
      </c>
      <c r="E199" t="s">
        <v>65</v>
      </c>
      <c r="F199" t="s">
        <v>269</v>
      </c>
    </row>
    <row r="200" spans="1:6">
      <c r="A200" t="s">
        <v>315</v>
      </c>
      <c r="B200" t="s">
        <v>316</v>
      </c>
      <c r="C200" t="s">
        <v>281</v>
      </c>
      <c r="D200" s="16">
        <v>4.7045759856700897E-6</v>
      </c>
      <c r="E200" t="s">
        <v>65</v>
      </c>
      <c r="F200" t="s">
        <v>269</v>
      </c>
    </row>
    <row r="201" spans="1:6">
      <c r="A201" t="s">
        <v>327</v>
      </c>
      <c r="B201" t="s">
        <v>328</v>
      </c>
      <c r="C201" t="s">
        <v>97</v>
      </c>
      <c r="D201" s="16">
        <v>3.139890850434313E-6</v>
      </c>
      <c r="E201" t="s">
        <v>65</v>
      </c>
      <c r="F201" t="s">
        <v>269</v>
      </c>
    </row>
    <row r="202" spans="1:6">
      <c r="A202" t="s">
        <v>315</v>
      </c>
      <c r="B202" t="s">
        <v>316</v>
      </c>
      <c r="C202" t="s">
        <v>298</v>
      </c>
      <c r="D202" s="16">
        <v>2.1665418898919602E-6</v>
      </c>
      <c r="E202" t="s">
        <v>65</v>
      </c>
      <c r="F202" t="s">
        <v>269</v>
      </c>
    </row>
    <row r="203" spans="1:6">
      <c r="A203" t="s">
        <v>329</v>
      </c>
      <c r="B203" t="s">
        <v>330</v>
      </c>
      <c r="C203" t="s">
        <v>97</v>
      </c>
      <c r="D203" s="16">
        <v>2.1304060737747932E-6</v>
      </c>
      <c r="E203" t="s">
        <v>65</v>
      </c>
      <c r="F203" t="s">
        <v>269</v>
      </c>
    </row>
    <row r="204" spans="1:6">
      <c r="A204" t="s">
        <v>331</v>
      </c>
      <c r="B204" t="s">
        <v>332</v>
      </c>
      <c r="C204" t="s">
        <v>97</v>
      </c>
      <c r="D204" s="16">
        <v>6.6356921024635085E-7</v>
      </c>
      <c r="E204" t="s">
        <v>65</v>
      </c>
      <c r="F204" t="s">
        <v>269</v>
      </c>
    </row>
    <row r="205" spans="1:6">
      <c r="A205" t="s">
        <v>333</v>
      </c>
      <c r="B205" t="s">
        <v>334</v>
      </c>
      <c r="C205" t="s">
        <v>97</v>
      </c>
      <c r="D205" s="16">
        <v>5.6846221241357853E-7</v>
      </c>
      <c r="E205" t="s">
        <v>65</v>
      </c>
      <c r="F205" t="s">
        <v>269</v>
      </c>
    </row>
    <row r="206" spans="1:6">
      <c r="A206" t="s">
        <v>315</v>
      </c>
      <c r="B206" t="s">
        <v>316</v>
      </c>
      <c r="C206" t="s">
        <v>335</v>
      </c>
      <c r="D206" s="16">
        <v>4.6118441332509969E-7</v>
      </c>
      <c r="E206" t="s">
        <v>65</v>
      </c>
      <c r="F206" t="s">
        <v>269</v>
      </c>
    </row>
    <row r="207" spans="1:6">
      <c r="A207" t="s">
        <v>336</v>
      </c>
      <c r="B207" t="s">
        <v>337</v>
      </c>
      <c r="C207" t="s">
        <v>102</v>
      </c>
      <c r="D207" s="16">
        <v>3.517352524795569E-7</v>
      </c>
      <c r="E207" t="s">
        <v>65</v>
      </c>
      <c r="F207" t="s">
        <v>269</v>
      </c>
    </row>
    <row r="208" spans="1:6">
      <c r="A208" t="s">
        <v>315</v>
      </c>
      <c r="B208" t="s">
        <v>316</v>
      </c>
      <c r="C208" t="s">
        <v>338</v>
      </c>
      <c r="D208" s="16">
        <v>3.1346772288998181E-7</v>
      </c>
      <c r="E208" t="s">
        <v>65</v>
      </c>
      <c r="F208" t="s">
        <v>269</v>
      </c>
    </row>
    <row r="209" spans="1:6">
      <c r="A209" t="s">
        <v>315</v>
      </c>
      <c r="B209" t="s">
        <v>316</v>
      </c>
      <c r="C209" t="s">
        <v>285</v>
      </c>
      <c r="D209" s="16">
        <v>1.5160583188844609E-7</v>
      </c>
      <c r="E209" t="s">
        <v>65</v>
      </c>
      <c r="F209" t="s">
        <v>269</v>
      </c>
    </row>
    <row r="210" spans="1:6">
      <c r="A210" t="s">
        <v>340</v>
      </c>
      <c r="B210" t="s">
        <v>341</v>
      </c>
      <c r="C210" t="s">
        <v>102</v>
      </c>
      <c r="D210" s="16">
        <v>8.0593153484187496E-8</v>
      </c>
      <c r="E210" t="s">
        <v>65</v>
      </c>
      <c r="F210" t="s">
        <v>269</v>
      </c>
    </row>
    <row r="211" spans="1:6">
      <c r="A211" t="s">
        <v>315</v>
      </c>
      <c r="B211" t="s">
        <v>316</v>
      </c>
      <c r="C211" t="s">
        <v>229</v>
      </c>
      <c r="D211" s="16">
        <v>5.1556998670321257E-8</v>
      </c>
      <c r="E211" t="s">
        <v>65</v>
      </c>
      <c r="F211" t="s">
        <v>269</v>
      </c>
    </row>
    <row r="212" spans="1:6">
      <c r="A212" t="s">
        <v>342</v>
      </c>
      <c r="B212" t="s">
        <v>343</v>
      </c>
      <c r="C212" t="s">
        <v>97</v>
      </c>
      <c r="D212" s="16">
        <v>3.4765896828048433E-8</v>
      </c>
      <c r="E212" t="s">
        <v>65</v>
      </c>
      <c r="F212" t="s">
        <v>269</v>
      </c>
    </row>
    <row r="213" spans="1:6">
      <c r="A213" t="s">
        <v>344</v>
      </c>
      <c r="B213" t="s">
        <v>345</v>
      </c>
      <c r="C213" t="s">
        <v>97</v>
      </c>
      <c r="D213" s="16">
        <v>2.292425804739651E-8</v>
      </c>
      <c r="E213" t="s">
        <v>65</v>
      </c>
      <c r="F213" t="s">
        <v>269</v>
      </c>
    </row>
    <row r="214" spans="1:6">
      <c r="A214" t="s">
        <v>348</v>
      </c>
      <c r="B214" t="s">
        <v>349</v>
      </c>
      <c r="C214" t="s">
        <v>97</v>
      </c>
      <c r="D214" s="16">
        <v>1.876826805405872E-14</v>
      </c>
      <c r="E214" t="s">
        <v>60</v>
      </c>
      <c r="F214" t="s">
        <v>269</v>
      </c>
    </row>
    <row r="217" spans="1:6">
      <c r="A217" s="9" t="s">
        <v>158</v>
      </c>
    </row>
    <row r="218" spans="1:6">
      <c r="A218" s="15" t="s">
        <v>159</v>
      </c>
      <c r="B218" s="15" t="s">
        <v>160</v>
      </c>
      <c r="C218" s="15" t="s">
        <v>59</v>
      </c>
      <c r="D218" s="15" t="s">
        <v>60</v>
      </c>
    </row>
    <row r="219" spans="1:6">
      <c r="A219" t="s">
        <v>164</v>
      </c>
      <c r="B219" t="s">
        <v>350</v>
      </c>
      <c r="C219" s="16">
        <v>2.4981874623335901E-3</v>
      </c>
      <c r="D219" t="s">
        <v>65</v>
      </c>
    </row>
    <row r="220" spans="1:6">
      <c r="A220" t="s">
        <v>516</v>
      </c>
      <c r="B220" t="s">
        <v>350</v>
      </c>
      <c r="C220" s="16">
        <v>1.3148355064913629E-4</v>
      </c>
      <c r="D220" t="s">
        <v>65</v>
      </c>
      <c r="E220" s="16"/>
    </row>
    <row r="221" spans="1:6">
      <c r="A221" t="s">
        <v>218</v>
      </c>
      <c r="B221" t="s">
        <v>350</v>
      </c>
      <c r="C221" s="16">
        <v>3.1094878067960963E-5</v>
      </c>
      <c r="D221" t="s">
        <v>65</v>
      </c>
    </row>
    <row r="222" spans="1:6">
      <c r="A222" t="s">
        <v>168</v>
      </c>
      <c r="B222" t="s">
        <v>350</v>
      </c>
      <c r="C222" s="16">
        <v>2.658801895449869E-5</v>
      </c>
      <c r="D222" t="s">
        <v>65</v>
      </c>
    </row>
    <row r="223" spans="1:6">
      <c r="A223" t="s">
        <v>220</v>
      </c>
      <c r="B223" t="s">
        <v>350</v>
      </c>
      <c r="C223" s="16">
        <v>1.22286573969177E-5</v>
      </c>
      <c r="D223" t="s">
        <v>65</v>
      </c>
    </row>
    <row r="224" spans="1:6">
      <c r="A224" t="s">
        <v>171</v>
      </c>
      <c r="B224" t="s">
        <v>350</v>
      </c>
      <c r="C224" s="16">
        <v>1.144327507063281E-5</v>
      </c>
      <c r="D224" t="s">
        <v>65</v>
      </c>
    </row>
    <row r="225" spans="1:4">
      <c r="A225" t="s">
        <v>169</v>
      </c>
      <c r="B225" t="s">
        <v>350</v>
      </c>
      <c r="C225" s="16">
        <v>7.2645752879907377E-6</v>
      </c>
      <c r="D225" t="s">
        <v>65</v>
      </c>
    </row>
    <row r="226" spans="1:4">
      <c r="A226" t="s">
        <v>262</v>
      </c>
      <c r="B226" t="s">
        <v>350</v>
      </c>
      <c r="C226" s="16">
        <v>6.7387395574769471E-6</v>
      </c>
      <c r="D226" t="s">
        <v>65</v>
      </c>
    </row>
    <row r="227" spans="1:4">
      <c r="A227" t="s">
        <v>264</v>
      </c>
      <c r="B227" t="s">
        <v>350</v>
      </c>
      <c r="C227" s="16">
        <v>6.6577235884324182E-6</v>
      </c>
      <c r="D227" t="s">
        <v>65</v>
      </c>
    </row>
    <row r="228" spans="1:4">
      <c r="A228" t="s">
        <v>351</v>
      </c>
      <c r="B228" t="s">
        <v>352</v>
      </c>
      <c r="C228" s="16">
        <v>4.2856086110987226E-6</v>
      </c>
      <c r="D228" t="s">
        <v>65</v>
      </c>
    </row>
    <row r="229" spans="1:4">
      <c r="A229" t="s">
        <v>353</v>
      </c>
      <c r="B229" t="s">
        <v>352</v>
      </c>
      <c r="C229" s="16">
        <v>4.2856086110987226E-6</v>
      </c>
      <c r="D229" t="s">
        <v>65</v>
      </c>
    </row>
    <row r="230" spans="1:4">
      <c r="A230" t="s">
        <v>221</v>
      </c>
      <c r="B230" t="s">
        <v>350</v>
      </c>
      <c r="C230" s="16">
        <v>3.3265200727328188E-6</v>
      </c>
      <c r="D230" t="s">
        <v>65</v>
      </c>
    </row>
    <row r="231" spans="1:4">
      <c r="A231" t="s">
        <v>354</v>
      </c>
      <c r="B231" t="s">
        <v>350</v>
      </c>
      <c r="C231" s="16">
        <v>2.4568334993091412E-6</v>
      </c>
      <c r="D231" t="s">
        <v>65</v>
      </c>
    </row>
    <row r="232" spans="1:4">
      <c r="A232" t="s">
        <v>355</v>
      </c>
      <c r="B232" t="s">
        <v>352</v>
      </c>
      <c r="C232" s="16">
        <v>2.1428043055493622E-6</v>
      </c>
      <c r="D232" t="s">
        <v>65</v>
      </c>
    </row>
    <row r="233" spans="1:4">
      <c r="A233" t="s">
        <v>356</v>
      </c>
      <c r="B233" t="s">
        <v>350</v>
      </c>
      <c r="C233" s="16">
        <v>1.9032604541280309E-6</v>
      </c>
      <c r="D233" t="s">
        <v>65</v>
      </c>
    </row>
    <row r="234" spans="1:4">
      <c r="A234" t="s">
        <v>219</v>
      </c>
      <c r="B234" t="s">
        <v>350</v>
      </c>
      <c r="C234" s="16">
        <v>1.6620981568848949E-6</v>
      </c>
      <c r="D234" t="s">
        <v>65</v>
      </c>
    </row>
    <row r="235" spans="1:4">
      <c r="A235" t="s">
        <v>357</v>
      </c>
      <c r="B235" t="s">
        <v>352</v>
      </c>
      <c r="C235" s="16">
        <v>1.5872624317125881E-6</v>
      </c>
      <c r="D235" t="s">
        <v>65</v>
      </c>
    </row>
    <row r="236" spans="1:4">
      <c r="A236" t="s">
        <v>358</v>
      </c>
      <c r="B236" t="s">
        <v>352</v>
      </c>
      <c r="C236" s="16">
        <v>1.567702383908909E-6</v>
      </c>
      <c r="D236" t="s">
        <v>65</v>
      </c>
    </row>
    <row r="237" spans="1:4">
      <c r="A237" t="s">
        <v>165</v>
      </c>
      <c r="B237" t="s">
        <v>216</v>
      </c>
      <c r="C237" s="16">
        <v>1.081935465663264E-6</v>
      </c>
      <c r="D237" t="s">
        <v>112</v>
      </c>
    </row>
    <row r="238" spans="1:4">
      <c r="A238" t="s">
        <v>359</v>
      </c>
      <c r="B238" t="s">
        <v>352</v>
      </c>
      <c r="C238" s="16">
        <v>1.0074918463942591E-6</v>
      </c>
      <c r="D238" t="s">
        <v>65</v>
      </c>
    </row>
    <row r="239" spans="1:4">
      <c r="A239" t="s">
        <v>360</v>
      </c>
      <c r="B239" t="s">
        <v>352</v>
      </c>
      <c r="C239" s="16">
        <v>8.8652467411520774E-7</v>
      </c>
      <c r="D239" t="s">
        <v>65</v>
      </c>
    </row>
    <row r="240" spans="1:4">
      <c r="A240" t="s">
        <v>165</v>
      </c>
      <c r="B240" t="s">
        <v>162</v>
      </c>
      <c r="C240" s="16">
        <v>6.8448980528046377E-7</v>
      </c>
      <c r="D240" t="s">
        <v>112</v>
      </c>
    </row>
    <row r="241" spans="1:4">
      <c r="A241" t="s">
        <v>361</v>
      </c>
      <c r="B241" t="s">
        <v>350</v>
      </c>
      <c r="C241" s="16">
        <v>6.8414357201618259E-7</v>
      </c>
      <c r="D241" t="s">
        <v>65</v>
      </c>
    </row>
    <row r="242" spans="1:4">
      <c r="A242" t="s">
        <v>362</v>
      </c>
      <c r="B242" t="s">
        <v>352</v>
      </c>
      <c r="C242" s="16">
        <v>4.5315121610656211E-7</v>
      </c>
      <c r="D242" t="s">
        <v>65</v>
      </c>
    </row>
    <row r="243" spans="1:4">
      <c r="A243" t="s">
        <v>363</v>
      </c>
      <c r="B243" t="s">
        <v>350</v>
      </c>
      <c r="C243" s="16">
        <v>3.0913830073586718E-7</v>
      </c>
      <c r="D243" t="s">
        <v>65</v>
      </c>
    </row>
    <row r="244" spans="1:4">
      <c r="A244" t="s">
        <v>364</v>
      </c>
      <c r="B244" t="s">
        <v>352</v>
      </c>
      <c r="C244" s="16">
        <v>2.7751400466513592E-7</v>
      </c>
      <c r="D244" t="s">
        <v>65</v>
      </c>
    </row>
    <row r="245" spans="1:4">
      <c r="A245" t="s">
        <v>365</v>
      </c>
      <c r="B245" t="s">
        <v>350</v>
      </c>
      <c r="C245" s="16">
        <v>1.886621845414993E-7</v>
      </c>
      <c r="D245" t="s">
        <v>65</v>
      </c>
    </row>
    <row r="246" spans="1:4">
      <c r="A246" t="s">
        <v>366</v>
      </c>
      <c r="B246" t="s">
        <v>350</v>
      </c>
      <c r="C246" s="16">
        <v>1.64848771078141E-7</v>
      </c>
      <c r="D246" t="s">
        <v>65</v>
      </c>
    </row>
    <row r="247" spans="1:4">
      <c r="A247" t="s">
        <v>367</v>
      </c>
      <c r="B247" t="s">
        <v>352</v>
      </c>
      <c r="C247" s="16">
        <v>1.640551516857158E-7</v>
      </c>
      <c r="D247" t="s">
        <v>65</v>
      </c>
    </row>
    <row r="248" spans="1:4">
      <c r="A248" t="s">
        <v>368</v>
      </c>
      <c r="B248" t="s">
        <v>350</v>
      </c>
      <c r="C248" s="16">
        <v>1.4711810081280421E-7</v>
      </c>
      <c r="D248" t="s">
        <v>65</v>
      </c>
    </row>
    <row r="249" spans="1:4">
      <c r="A249" t="s">
        <v>369</v>
      </c>
      <c r="B249" t="s">
        <v>350</v>
      </c>
      <c r="C249" s="16">
        <v>5.0856407085575477E-8</v>
      </c>
      <c r="D249" t="s">
        <v>65</v>
      </c>
    </row>
    <row r="250" spans="1:4">
      <c r="A250" t="s">
        <v>370</v>
      </c>
      <c r="B250" t="s">
        <v>350</v>
      </c>
      <c r="C250" s="16">
        <v>3.6034457195910363E-8</v>
      </c>
      <c r="D250" t="s">
        <v>65</v>
      </c>
    </row>
    <row r="251" spans="1:4">
      <c r="A251" t="s">
        <v>371</v>
      </c>
      <c r="B251" t="s">
        <v>350</v>
      </c>
      <c r="C251" s="16">
        <v>3.5589913238709408E-8</v>
      </c>
      <c r="D251" t="s">
        <v>65</v>
      </c>
    </row>
    <row r="252" spans="1:4">
      <c r="A252" t="s">
        <v>372</v>
      </c>
      <c r="B252" t="s">
        <v>350</v>
      </c>
      <c r="C252" s="16">
        <v>3.4503273127484142E-8</v>
      </c>
      <c r="D252" t="s">
        <v>65</v>
      </c>
    </row>
    <row r="253" spans="1:4">
      <c r="A253" t="s">
        <v>373</v>
      </c>
      <c r="B253" t="s">
        <v>350</v>
      </c>
      <c r="C253" s="16">
        <v>3.111415480816504E-8</v>
      </c>
      <c r="D253" t="s">
        <v>65</v>
      </c>
    </row>
    <row r="254" spans="1:4">
      <c r="A254" t="s">
        <v>374</v>
      </c>
      <c r="B254" t="s">
        <v>350</v>
      </c>
      <c r="C254" s="16">
        <v>2.6670097241776599E-8</v>
      </c>
      <c r="D254" t="s">
        <v>65</v>
      </c>
    </row>
    <row r="255" spans="1:4">
      <c r="A255" t="s">
        <v>375</v>
      </c>
      <c r="B255" t="s">
        <v>350</v>
      </c>
      <c r="C255" s="16">
        <v>2.662611287007621E-8</v>
      </c>
      <c r="D255" t="s">
        <v>65</v>
      </c>
    </row>
    <row r="256" spans="1:4">
      <c r="A256" t="s">
        <v>376</v>
      </c>
      <c r="B256" t="s">
        <v>350</v>
      </c>
      <c r="C256" s="16">
        <v>2.233510087989998E-8</v>
      </c>
      <c r="D256" t="s">
        <v>65</v>
      </c>
    </row>
    <row r="257" spans="1:4">
      <c r="A257" t="s">
        <v>377</v>
      </c>
      <c r="B257" t="s">
        <v>350</v>
      </c>
      <c r="C257" s="16">
        <v>1.476091160412807E-8</v>
      </c>
      <c r="D257" t="s">
        <v>65</v>
      </c>
    </row>
    <row r="258" spans="1:4">
      <c r="A258" t="s">
        <v>378</v>
      </c>
      <c r="B258" t="s">
        <v>350</v>
      </c>
      <c r="C258" s="16">
        <v>1.476091160412807E-8</v>
      </c>
      <c r="D258" t="s">
        <v>65</v>
      </c>
    </row>
    <row r="259" spans="1:4">
      <c r="A259" t="s">
        <v>363</v>
      </c>
      <c r="B259" t="s">
        <v>352</v>
      </c>
      <c r="C259" s="16">
        <v>1.451143738506744E-8</v>
      </c>
      <c r="D259" t="s">
        <v>65</v>
      </c>
    </row>
    <row r="260" spans="1:4">
      <c r="A260" t="s">
        <v>379</v>
      </c>
      <c r="B260" t="s">
        <v>350</v>
      </c>
      <c r="C260" s="16">
        <v>1.418925066332122E-8</v>
      </c>
      <c r="D260" t="s">
        <v>65</v>
      </c>
    </row>
    <row r="261" spans="1:4">
      <c r="A261" t="s">
        <v>380</v>
      </c>
      <c r="B261" t="s">
        <v>350</v>
      </c>
      <c r="C261" s="16">
        <v>1.402578497788909E-8</v>
      </c>
      <c r="D261" t="s">
        <v>65</v>
      </c>
    </row>
    <row r="262" spans="1:4">
      <c r="A262" t="s">
        <v>381</v>
      </c>
      <c r="B262" t="s">
        <v>350</v>
      </c>
      <c r="C262" s="16">
        <v>1.1167552216306831E-8</v>
      </c>
      <c r="D262" t="s">
        <v>65</v>
      </c>
    </row>
    <row r="263" spans="1:4">
      <c r="A263" t="s">
        <v>382</v>
      </c>
      <c r="B263" t="s">
        <v>350</v>
      </c>
      <c r="C263" s="16">
        <v>9.8406074400259058E-9</v>
      </c>
      <c r="D263" t="s">
        <v>65</v>
      </c>
    </row>
    <row r="264" spans="1:4">
      <c r="A264" t="s">
        <v>383</v>
      </c>
      <c r="B264" t="s">
        <v>350</v>
      </c>
      <c r="C264" s="16">
        <v>9.6809600336200674E-9</v>
      </c>
      <c r="D264" t="s">
        <v>65</v>
      </c>
    </row>
    <row r="265" spans="1:4">
      <c r="A265" t="s">
        <v>354</v>
      </c>
      <c r="B265" t="s">
        <v>352</v>
      </c>
      <c r="C265" s="16">
        <v>9.6335988075679779E-9</v>
      </c>
      <c r="D265" t="s">
        <v>65</v>
      </c>
    </row>
    <row r="266" spans="1:4">
      <c r="A266" t="s">
        <v>384</v>
      </c>
      <c r="B266" t="s">
        <v>350</v>
      </c>
      <c r="C266" s="16">
        <v>8.5747036138172916E-9</v>
      </c>
      <c r="D266" t="s">
        <v>65</v>
      </c>
    </row>
    <row r="267" spans="1:4">
      <c r="A267" t="s">
        <v>219</v>
      </c>
      <c r="B267" t="s">
        <v>352</v>
      </c>
      <c r="C267" s="16">
        <v>8.0405255786786256E-9</v>
      </c>
      <c r="D267" t="s">
        <v>65</v>
      </c>
    </row>
    <row r="268" spans="1:4">
      <c r="A268" t="s">
        <v>385</v>
      </c>
      <c r="B268" t="s">
        <v>350</v>
      </c>
      <c r="C268" s="16">
        <v>6.1282112717719883E-9</v>
      </c>
      <c r="D268" t="s">
        <v>65</v>
      </c>
    </row>
    <row r="269" spans="1:4">
      <c r="A269" t="s">
        <v>386</v>
      </c>
      <c r="B269" t="s">
        <v>350</v>
      </c>
      <c r="C269" s="16">
        <v>5.4510906899452038E-9</v>
      </c>
      <c r="D269" t="s">
        <v>65</v>
      </c>
    </row>
    <row r="270" spans="1:4">
      <c r="A270" t="s">
        <v>175</v>
      </c>
      <c r="B270" t="s">
        <v>350</v>
      </c>
      <c r="C270" s="16">
        <v>4.2673367062207027E-9</v>
      </c>
      <c r="D270" t="s">
        <v>65</v>
      </c>
    </row>
    <row r="271" spans="1:4">
      <c r="A271" t="s">
        <v>174</v>
      </c>
      <c r="B271" t="s">
        <v>350</v>
      </c>
      <c r="C271" s="16">
        <v>4.1697378883043257E-9</v>
      </c>
      <c r="D271" t="s">
        <v>65</v>
      </c>
    </row>
    <row r="272" spans="1:4">
      <c r="A272" t="s">
        <v>170</v>
      </c>
      <c r="B272" t="s">
        <v>350</v>
      </c>
      <c r="C272" s="16">
        <v>3.996893482849373E-9</v>
      </c>
      <c r="D272" t="s">
        <v>65</v>
      </c>
    </row>
    <row r="273" spans="1:4">
      <c r="A273" t="s">
        <v>387</v>
      </c>
      <c r="B273" t="s">
        <v>350</v>
      </c>
      <c r="C273" s="16">
        <v>3.4642653190530841E-9</v>
      </c>
      <c r="D273" t="s">
        <v>65</v>
      </c>
    </row>
    <row r="274" spans="1:4">
      <c r="A274" t="s">
        <v>388</v>
      </c>
      <c r="B274" t="s">
        <v>350</v>
      </c>
      <c r="C274" s="16">
        <v>3.2976574804166599E-9</v>
      </c>
      <c r="D274" t="s">
        <v>65</v>
      </c>
    </row>
    <row r="275" spans="1:4">
      <c r="A275" t="s">
        <v>389</v>
      </c>
      <c r="B275" t="s">
        <v>350</v>
      </c>
      <c r="C275" s="16">
        <v>3.1236231379239139E-9</v>
      </c>
      <c r="D275" t="s">
        <v>65</v>
      </c>
    </row>
    <row r="276" spans="1:4">
      <c r="A276" t="s">
        <v>390</v>
      </c>
      <c r="B276" t="s">
        <v>350</v>
      </c>
      <c r="C276" s="16">
        <v>2.9975593118791721E-9</v>
      </c>
      <c r="D276" t="s">
        <v>65</v>
      </c>
    </row>
    <row r="277" spans="1:4">
      <c r="A277" t="s">
        <v>391</v>
      </c>
      <c r="B277" t="s">
        <v>350</v>
      </c>
      <c r="C277" s="16">
        <v>2.687789546484964E-9</v>
      </c>
      <c r="D277" t="s">
        <v>65</v>
      </c>
    </row>
    <row r="278" spans="1:4">
      <c r="A278" t="s">
        <v>392</v>
      </c>
      <c r="B278" t="s">
        <v>350</v>
      </c>
      <c r="C278" s="16">
        <v>2.165338575110809E-9</v>
      </c>
      <c r="D278" t="s">
        <v>65</v>
      </c>
    </row>
    <row r="279" spans="1:4">
      <c r="A279" t="s">
        <v>393</v>
      </c>
      <c r="B279" t="s">
        <v>350</v>
      </c>
      <c r="C279" s="16">
        <v>2.0583306170607329E-9</v>
      </c>
      <c r="D279" t="s">
        <v>65</v>
      </c>
    </row>
    <row r="280" spans="1:4">
      <c r="A280" t="s">
        <v>394</v>
      </c>
      <c r="B280" t="s">
        <v>350</v>
      </c>
      <c r="C280" s="16">
        <v>1.732132659526542E-9</v>
      </c>
      <c r="D280" t="s">
        <v>65</v>
      </c>
    </row>
    <row r="281" spans="1:4">
      <c r="A281" t="s">
        <v>173</v>
      </c>
      <c r="B281" t="s">
        <v>350</v>
      </c>
      <c r="C281" s="16">
        <v>1.625841461461164E-9</v>
      </c>
      <c r="D281" t="s">
        <v>65</v>
      </c>
    </row>
    <row r="282" spans="1:4">
      <c r="A282" t="s">
        <v>176</v>
      </c>
      <c r="B282" t="s">
        <v>350</v>
      </c>
      <c r="C282" s="16">
        <v>1.441460950601936E-9</v>
      </c>
      <c r="D282" t="s">
        <v>65</v>
      </c>
    </row>
    <row r="283" spans="1:4">
      <c r="A283" t="s">
        <v>395</v>
      </c>
      <c r="B283" t="s">
        <v>350</v>
      </c>
      <c r="C283" s="16">
        <v>1.233392499244701E-9</v>
      </c>
      <c r="D283" t="s">
        <v>65</v>
      </c>
    </row>
    <row r="284" spans="1:4">
      <c r="A284" t="s">
        <v>396</v>
      </c>
      <c r="B284" t="s">
        <v>350</v>
      </c>
      <c r="C284" s="16">
        <v>1.14368203796289E-9</v>
      </c>
      <c r="D284" t="s">
        <v>65</v>
      </c>
    </row>
    <row r="285" spans="1:4">
      <c r="A285" t="s">
        <v>397</v>
      </c>
      <c r="B285" t="s">
        <v>350</v>
      </c>
      <c r="C285" s="16">
        <v>1.14368203796289E-9</v>
      </c>
      <c r="D285" t="s">
        <v>65</v>
      </c>
    </row>
    <row r="286" spans="1:4">
      <c r="A286" t="s">
        <v>398</v>
      </c>
      <c r="B286" t="s">
        <v>350</v>
      </c>
      <c r="C286" s="16">
        <v>1.0114801218819029E-9</v>
      </c>
      <c r="D286" t="s">
        <v>65</v>
      </c>
    </row>
    <row r="287" spans="1:4">
      <c r="A287" t="s">
        <v>399</v>
      </c>
      <c r="B287" t="s">
        <v>350</v>
      </c>
      <c r="C287" s="16">
        <v>8.636935056038908E-10</v>
      </c>
      <c r="D287" t="s">
        <v>65</v>
      </c>
    </row>
    <row r="288" spans="1:4">
      <c r="A288" t="s">
        <v>400</v>
      </c>
      <c r="B288" t="s">
        <v>350</v>
      </c>
      <c r="C288" s="16">
        <v>8.636935056038908E-10</v>
      </c>
      <c r="D288" t="s">
        <v>65</v>
      </c>
    </row>
    <row r="289" spans="1:4">
      <c r="A289" t="s">
        <v>401</v>
      </c>
      <c r="B289" t="s">
        <v>350</v>
      </c>
      <c r="C289" s="16">
        <v>5.87914605887363E-10</v>
      </c>
      <c r="D289" t="s">
        <v>65</v>
      </c>
    </row>
    <row r="290" spans="1:4">
      <c r="A290" t="s">
        <v>359</v>
      </c>
      <c r="B290" t="s">
        <v>350</v>
      </c>
      <c r="C290" s="16">
        <v>5.6946825033321602E-10</v>
      </c>
      <c r="D290" t="s">
        <v>65</v>
      </c>
    </row>
    <row r="291" spans="1:4">
      <c r="A291" t="s">
        <v>402</v>
      </c>
      <c r="B291" t="s">
        <v>350</v>
      </c>
      <c r="C291" s="16">
        <v>3.4642652635419319E-10</v>
      </c>
      <c r="D291" t="s">
        <v>65</v>
      </c>
    </row>
    <row r="292" spans="1:4">
      <c r="A292" t="s">
        <v>222</v>
      </c>
      <c r="B292" t="s">
        <v>350</v>
      </c>
      <c r="C292" s="16">
        <v>3.3108066288534133E-10</v>
      </c>
      <c r="D292" t="s">
        <v>65</v>
      </c>
    </row>
    <row r="293" spans="1:4">
      <c r="A293" t="s">
        <v>403</v>
      </c>
      <c r="B293" t="s">
        <v>350</v>
      </c>
      <c r="C293" s="16">
        <v>1.2846808339350699E-10</v>
      </c>
      <c r="D293" t="s">
        <v>65</v>
      </c>
    </row>
    <row r="294" spans="1:4">
      <c r="A294" t="s">
        <v>404</v>
      </c>
      <c r="B294" t="s">
        <v>350</v>
      </c>
      <c r="C294" s="16">
        <v>1.143682093474041E-10</v>
      </c>
      <c r="D294" t="s">
        <v>65</v>
      </c>
    </row>
    <row r="295" spans="1:4">
      <c r="A295" t="s">
        <v>405</v>
      </c>
      <c r="B295" t="s">
        <v>350</v>
      </c>
      <c r="C295" s="16">
        <v>1.050085920994981E-10</v>
      </c>
      <c r="D295" t="s">
        <v>65</v>
      </c>
    </row>
    <row r="296" spans="1:4">
      <c r="A296" t="s">
        <v>406</v>
      </c>
      <c r="B296" t="s">
        <v>350</v>
      </c>
      <c r="C296" s="16">
        <v>8.5901938340349204E-11</v>
      </c>
      <c r="D296" t="s">
        <v>65</v>
      </c>
    </row>
    <row r="297" spans="1:4">
      <c r="A297" t="s">
        <v>172</v>
      </c>
      <c r="B297" t="s">
        <v>350</v>
      </c>
      <c r="C297" s="16">
        <v>5.0248850219647423E-11</v>
      </c>
      <c r="D297" t="s">
        <v>65</v>
      </c>
    </row>
    <row r="298" spans="1:4">
      <c r="A298" t="s">
        <v>407</v>
      </c>
      <c r="B298" t="s">
        <v>350</v>
      </c>
      <c r="C298" s="16">
        <v>3.2857754711512748E-11</v>
      </c>
      <c r="D298" t="s">
        <v>65</v>
      </c>
    </row>
    <row r="299" spans="1:4">
      <c r="A299" t="s">
        <v>408</v>
      </c>
      <c r="B299" t="s">
        <v>350</v>
      </c>
      <c r="C299" s="16">
        <v>3.1178386261654367E-11</v>
      </c>
      <c r="D299" t="s">
        <v>65</v>
      </c>
    </row>
    <row r="300" spans="1:4">
      <c r="A300" t="s">
        <v>409</v>
      </c>
      <c r="B300" t="s">
        <v>350</v>
      </c>
      <c r="C300" s="16">
        <v>2.7714122663446968E-11</v>
      </c>
      <c r="D300" t="s">
        <v>65</v>
      </c>
    </row>
    <row r="301" spans="1:4">
      <c r="A301" t="s">
        <v>410</v>
      </c>
      <c r="B301" t="s">
        <v>350</v>
      </c>
      <c r="C301" s="16">
        <v>2.757030020950069E-11</v>
      </c>
      <c r="D301" t="s">
        <v>65</v>
      </c>
    </row>
    <row r="302" spans="1:4">
      <c r="A302" t="s">
        <v>411</v>
      </c>
      <c r="B302" t="s">
        <v>350</v>
      </c>
      <c r="C302" s="16">
        <v>2.68778957424054E-11</v>
      </c>
      <c r="D302" t="s">
        <v>65</v>
      </c>
    </row>
    <row r="303" spans="1:4">
      <c r="A303" t="s">
        <v>176</v>
      </c>
      <c r="B303" t="s">
        <v>352</v>
      </c>
      <c r="C303" s="16">
        <v>2.4177946103542961E-11</v>
      </c>
      <c r="D303" t="s">
        <v>65</v>
      </c>
    </row>
    <row r="304" spans="1:4">
      <c r="A304" t="s">
        <v>412</v>
      </c>
      <c r="B304" t="s">
        <v>350</v>
      </c>
      <c r="C304" s="16">
        <v>1.0123851409971069E-11</v>
      </c>
      <c r="D304" t="s">
        <v>65</v>
      </c>
    </row>
    <row r="305" spans="1:4">
      <c r="A305" t="s">
        <v>413</v>
      </c>
      <c r="B305" t="s">
        <v>350</v>
      </c>
      <c r="C305" s="16">
        <v>6.216695127431171E-12</v>
      </c>
      <c r="D305" t="s">
        <v>65</v>
      </c>
    </row>
    <row r="306" spans="1:4">
      <c r="A306" t="s">
        <v>266</v>
      </c>
      <c r="B306" t="s">
        <v>350</v>
      </c>
      <c r="C306" s="16">
        <v>4.7050132886972129E-12</v>
      </c>
      <c r="D306" t="s">
        <v>65</v>
      </c>
    </row>
    <row r="307" spans="1:4">
      <c r="A307" t="s">
        <v>414</v>
      </c>
      <c r="B307" t="s">
        <v>350</v>
      </c>
      <c r="C307" s="16">
        <v>2.2493996682665381E-12</v>
      </c>
      <c r="D307" t="s">
        <v>65</v>
      </c>
    </row>
    <row r="308" spans="1:4">
      <c r="A308" t="s">
        <v>415</v>
      </c>
      <c r="B308" t="s">
        <v>350</v>
      </c>
      <c r="C308" s="16">
        <v>2.2493996682665381E-12</v>
      </c>
      <c r="D308" t="s">
        <v>65</v>
      </c>
    </row>
    <row r="309" spans="1:4">
      <c r="A309" t="s">
        <v>416</v>
      </c>
      <c r="B309" t="s">
        <v>350</v>
      </c>
      <c r="C309" s="16">
        <v>1.6989136876824349E-12</v>
      </c>
      <c r="D309" t="s">
        <v>65</v>
      </c>
    </row>
    <row r="310" spans="1:4">
      <c r="A310" t="s">
        <v>417</v>
      </c>
      <c r="B310" t="s">
        <v>350</v>
      </c>
      <c r="C310" s="16">
        <v>1.5262458180967391E-12</v>
      </c>
      <c r="D310" t="s">
        <v>65</v>
      </c>
    </row>
    <row r="311" spans="1:4">
      <c r="A311" t="s">
        <v>418</v>
      </c>
      <c r="B311" t="s">
        <v>350</v>
      </c>
      <c r="C311" s="16">
        <v>1.48829700733627E-12</v>
      </c>
      <c r="D311" t="s">
        <v>65</v>
      </c>
    </row>
    <row r="312" spans="1:4">
      <c r="A312" t="s">
        <v>419</v>
      </c>
      <c r="B312" t="s">
        <v>350</v>
      </c>
      <c r="C312" s="16">
        <v>1.143682045769145E-12</v>
      </c>
      <c r="D312" t="s">
        <v>65</v>
      </c>
    </row>
    <row r="313" spans="1:4">
      <c r="A313" t="s">
        <v>420</v>
      </c>
      <c r="B313" t="s">
        <v>350</v>
      </c>
      <c r="C313" s="16">
        <v>1.143682045769145E-12</v>
      </c>
      <c r="D313" t="s">
        <v>65</v>
      </c>
    </row>
    <row r="314" spans="1:4">
      <c r="A314" t="s">
        <v>421</v>
      </c>
      <c r="B314" t="s">
        <v>350</v>
      </c>
      <c r="C314" s="16">
        <v>1.143682045769145E-12</v>
      </c>
      <c r="D314" t="s">
        <v>65</v>
      </c>
    </row>
    <row r="315" spans="1:4">
      <c r="A315" t="s">
        <v>422</v>
      </c>
      <c r="B315" t="s">
        <v>350</v>
      </c>
      <c r="C315" s="16">
        <v>1.0742504975846941E-12</v>
      </c>
      <c r="D315" t="s">
        <v>65</v>
      </c>
    </row>
    <row r="316" spans="1:4">
      <c r="A316" t="s">
        <v>423</v>
      </c>
      <c r="B316" t="s">
        <v>350</v>
      </c>
      <c r="C316" s="16">
        <v>7.9607349358357116E-13</v>
      </c>
      <c r="D316" t="s">
        <v>65</v>
      </c>
    </row>
    <row r="317" spans="1:4">
      <c r="A317" t="s">
        <v>424</v>
      </c>
      <c r="B317" t="s">
        <v>350</v>
      </c>
      <c r="C317" s="16">
        <v>8.1829657524838673E-14</v>
      </c>
      <c r="D317" t="s">
        <v>65</v>
      </c>
    </row>
    <row r="318" spans="1:4">
      <c r="A318" t="s">
        <v>371</v>
      </c>
      <c r="B318" t="s">
        <v>352</v>
      </c>
      <c r="C318" s="16">
        <v>5.1453504271940093E-14</v>
      </c>
      <c r="D318" t="s">
        <v>65</v>
      </c>
    </row>
    <row r="319" spans="1:4">
      <c r="A319" t="s">
        <v>425</v>
      </c>
      <c r="B319" t="s">
        <v>350</v>
      </c>
      <c r="C319" s="16">
        <v>3.7281657118025038E-14</v>
      </c>
      <c r="D319" t="s">
        <v>65</v>
      </c>
    </row>
    <row r="320" spans="1:4">
      <c r="A320" t="s">
        <v>426</v>
      </c>
      <c r="B320" t="s">
        <v>350</v>
      </c>
      <c r="C320" s="16">
        <v>1.1732815782296289E-14</v>
      </c>
      <c r="D320" t="s">
        <v>65</v>
      </c>
    </row>
    <row r="321" spans="1:6">
      <c r="A321" t="s">
        <v>427</v>
      </c>
      <c r="B321" t="s">
        <v>350</v>
      </c>
      <c r="C321" s="16">
        <v>1.0658005511129941E-14</v>
      </c>
      <c r="D321" t="s">
        <v>65</v>
      </c>
    </row>
    <row r="322" spans="1:6">
      <c r="A322" t="s">
        <v>177</v>
      </c>
      <c r="B322" t="s">
        <v>350</v>
      </c>
      <c r="C322" s="16">
        <v>5.8199735449796647E-15</v>
      </c>
      <c r="D322" t="s">
        <v>65</v>
      </c>
    </row>
    <row r="331" spans="1:6">
      <c r="A331" s="32" t="s">
        <v>54</v>
      </c>
      <c r="B331" s="32"/>
      <c r="C331" s="32"/>
      <c r="D331" s="32"/>
      <c r="E331" s="32"/>
      <c r="F331" s="32"/>
    </row>
    <row r="333" spans="1:6">
      <c r="A333" t="s">
        <v>521</v>
      </c>
    </row>
    <row r="335" spans="1:6">
      <c r="A335" s="9" t="s">
        <v>56</v>
      </c>
    </row>
    <row r="336" spans="1:6">
      <c r="A336" s="15" t="s">
        <v>57</v>
      </c>
      <c r="B336" s="15" t="s">
        <v>58</v>
      </c>
      <c r="C336" s="15" t="s">
        <v>59</v>
      </c>
      <c r="D336" s="15" t="s">
        <v>60</v>
      </c>
      <c r="E336" s="15" t="s">
        <v>61</v>
      </c>
    </row>
    <row r="337" spans="1:6">
      <c r="A337" t="s">
        <v>509</v>
      </c>
      <c r="B337" t="s">
        <v>510</v>
      </c>
      <c r="C337" s="16">
        <v>1</v>
      </c>
      <c r="D337" t="s">
        <v>65</v>
      </c>
      <c r="E337" t="s">
        <v>66</v>
      </c>
    </row>
    <row r="340" spans="1:6">
      <c r="A340" s="9" t="s">
        <v>67</v>
      </c>
    </row>
    <row r="341" spans="1:6">
      <c r="A341" s="15" t="s">
        <v>68</v>
      </c>
      <c r="B341" s="15" t="s">
        <v>69</v>
      </c>
      <c r="C341" s="15" t="s">
        <v>70</v>
      </c>
      <c r="D341" s="15" t="s">
        <v>59</v>
      </c>
      <c r="E341" s="15" t="s">
        <v>60</v>
      </c>
      <c r="F341" s="15" t="s">
        <v>71</v>
      </c>
    </row>
    <row r="342" spans="1:6">
      <c r="A342" t="s">
        <v>429</v>
      </c>
      <c r="B342" t="s">
        <v>146</v>
      </c>
      <c r="C342" t="s">
        <v>102</v>
      </c>
      <c r="D342" s="16">
        <v>1.049999952316284</v>
      </c>
      <c r="E342" t="s">
        <v>65</v>
      </c>
      <c r="F342" t="s">
        <v>269</v>
      </c>
    </row>
    <row r="343" spans="1:6">
      <c r="A343" t="s">
        <v>430</v>
      </c>
      <c r="B343" t="s">
        <v>431</v>
      </c>
      <c r="C343" t="s">
        <v>102</v>
      </c>
      <c r="D343" s="16">
        <v>4.7839425504207611E-2</v>
      </c>
      <c r="E343" t="s">
        <v>163</v>
      </c>
      <c r="F343" t="s">
        <v>269</v>
      </c>
    </row>
    <row r="344" spans="1:6">
      <c r="A344" t="s">
        <v>432</v>
      </c>
      <c r="B344" t="s">
        <v>433</v>
      </c>
      <c r="C344" t="s">
        <v>97</v>
      </c>
      <c r="D344" s="16">
        <v>3.9999999105930328E-2</v>
      </c>
      <c r="E344" t="s">
        <v>65</v>
      </c>
      <c r="F344" t="s">
        <v>269</v>
      </c>
    </row>
    <row r="345" spans="1:6">
      <c r="A345" t="s">
        <v>138</v>
      </c>
      <c r="B345" t="s">
        <v>139</v>
      </c>
      <c r="C345" t="s">
        <v>301</v>
      </c>
      <c r="D345" s="16">
        <v>2.500000035718131E-2</v>
      </c>
      <c r="E345" t="s">
        <v>140</v>
      </c>
      <c r="F345" t="s">
        <v>269</v>
      </c>
    </row>
    <row r="346" spans="1:6">
      <c r="A346" t="s">
        <v>434</v>
      </c>
      <c r="B346" t="s">
        <v>431</v>
      </c>
      <c r="C346" t="s">
        <v>88</v>
      </c>
      <c r="D346" s="16">
        <v>1.7682073637843129E-2</v>
      </c>
      <c r="E346" t="s">
        <v>163</v>
      </c>
      <c r="F346" t="s">
        <v>269</v>
      </c>
    </row>
    <row r="347" spans="1:6">
      <c r="A347" t="s">
        <v>291</v>
      </c>
      <c r="B347" t="s">
        <v>197</v>
      </c>
      <c r="C347" t="s">
        <v>292</v>
      </c>
      <c r="D347" s="16">
        <f>0.0130000003264286/2</f>
        <v>6.5000001632143003E-3</v>
      </c>
      <c r="E347" t="s">
        <v>65</v>
      </c>
      <c r="F347" t="s">
        <v>269</v>
      </c>
    </row>
    <row r="348" spans="1:6">
      <c r="A348" t="s">
        <v>511</v>
      </c>
      <c r="B348" t="s">
        <v>512</v>
      </c>
      <c r="C348" t="s">
        <v>88</v>
      </c>
      <c r="D348" s="16">
        <f>D347*(29/25.7)</f>
        <v>7.3346305343663307E-3</v>
      </c>
      <c r="E348" t="s">
        <v>65</v>
      </c>
      <c r="F348" t="s">
        <v>82</v>
      </c>
    </row>
    <row r="349" spans="1:6">
      <c r="A349" t="s">
        <v>435</v>
      </c>
      <c r="B349" t="s">
        <v>436</v>
      </c>
      <c r="C349" t="s">
        <v>102</v>
      </c>
      <c r="D349" s="16">
        <v>8.4026902914047241E-3</v>
      </c>
      <c r="E349" t="s">
        <v>163</v>
      </c>
      <c r="F349" t="s">
        <v>269</v>
      </c>
    </row>
    <row r="350" spans="1:6">
      <c r="A350" t="s">
        <v>437</v>
      </c>
      <c r="B350" t="s">
        <v>438</v>
      </c>
      <c r="C350" t="s">
        <v>102</v>
      </c>
      <c r="D350" s="16">
        <v>6.7963092587888241E-3</v>
      </c>
      <c r="E350" t="s">
        <v>65</v>
      </c>
      <c r="F350" t="s">
        <v>269</v>
      </c>
    </row>
    <row r="351" spans="1:6">
      <c r="A351" t="s">
        <v>439</v>
      </c>
      <c r="B351" t="s">
        <v>440</v>
      </c>
      <c r="C351" t="s">
        <v>102</v>
      </c>
      <c r="D351" s="16">
        <v>-6.4302412793040284E-3</v>
      </c>
      <c r="E351" t="s">
        <v>65</v>
      </c>
      <c r="F351" t="s">
        <v>269</v>
      </c>
    </row>
    <row r="352" spans="1:6">
      <c r="A352" t="s">
        <v>441</v>
      </c>
      <c r="B352" t="s">
        <v>438</v>
      </c>
      <c r="C352" t="s">
        <v>88</v>
      </c>
      <c r="D352" s="16">
        <v>5.0749699585139751E-3</v>
      </c>
      <c r="E352" t="s">
        <v>65</v>
      </c>
      <c r="F352" t="s">
        <v>269</v>
      </c>
    </row>
    <row r="353" spans="1:6">
      <c r="A353" t="s">
        <v>442</v>
      </c>
      <c r="B353" t="s">
        <v>436</v>
      </c>
      <c r="C353" t="s">
        <v>102</v>
      </c>
      <c r="D353" s="16">
        <v>4.6385121531784526E-3</v>
      </c>
      <c r="E353" t="s">
        <v>163</v>
      </c>
      <c r="F353" t="s">
        <v>269</v>
      </c>
    </row>
    <row r="354" spans="1:6">
      <c r="A354" t="s">
        <v>439</v>
      </c>
      <c r="B354" t="s">
        <v>440</v>
      </c>
      <c r="C354" t="s">
        <v>128</v>
      </c>
      <c r="D354" s="16">
        <v>-3.05572897195816E-3</v>
      </c>
      <c r="E354" t="s">
        <v>65</v>
      </c>
      <c r="F354" t="s">
        <v>269</v>
      </c>
    </row>
    <row r="355" spans="1:6">
      <c r="A355" t="s">
        <v>443</v>
      </c>
      <c r="B355" t="s">
        <v>444</v>
      </c>
      <c r="C355" t="s">
        <v>301</v>
      </c>
      <c r="D355" s="16">
        <v>1.281802564463419E-3</v>
      </c>
      <c r="E355" t="s">
        <v>140</v>
      </c>
      <c r="F355" t="s">
        <v>269</v>
      </c>
    </row>
    <row r="356" spans="1:6">
      <c r="A356" t="s">
        <v>277</v>
      </c>
      <c r="B356" t="s">
        <v>278</v>
      </c>
      <c r="C356" t="s">
        <v>102</v>
      </c>
      <c r="D356" s="16">
        <v>9.0410426491871476E-4</v>
      </c>
      <c r="E356" t="s">
        <v>272</v>
      </c>
      <c r="F356" t="s">
        <v>269</v>
      </c>
    </row>
    <row r="357" spans="1:6">
      <c r="A357" t="s">
        <v>277</v>
      </c>
      <c r="B357" t="s">
        <v>278</v>
      </c>
      <c r="C357" t="s">
        <v>279</v>
      </c>
      <c r="D357" s="16">
        <v>7.1584346005693078E-4</v>
      </c>
      <c r="E357" t="s">
        <v>272</v>
      </c>
      <c r="F357" t="s">
        <v>269</v>
      </c>
    </row>
    <row r="358" spans="1:6">
      <c r="A358" t="s">
        <v>277</v>
      </c>
      <c r="B358" t="s">
        <v>278</v>
      </c>
      <c r="C358" t="s">
        <v>292</v>
      </c>
      <c r="D358" s="16">
        <v>6.5533031011000276E-4</v>
      </c>
      <c r="E358" t="s">
        <v>272</v>
      </c>
      <c r="F358" t="s">
        <v>269</v>
      </c>
    </row>
    <row r="359" spans="1:6">
      <c r="A359" t="s">
        <v>122</v>
      </c>
      <c r="B359" t="s">
        <v>123</v>
      </c>
      <c r="C359" t="s">
        <v>102</v>
      </c>
      <c r="D359" s="16">
        <v>4.4966267887502909E-4</v>
      </c>
      <c r="E359" t="s">
        <v>65</v>
      </c>
      <c r="F359" t="s">
        <v>269</v>
      </c>
    </row>
    <row r="360" spans="1:6">
      <c r="A360" t="s">
        <v>445</v>
      </c>
      <c r="B360" t="s">
        <v>446</v>
      </c>
      <c r="C360" t="s">
        <v>102</v>
      </c>
      <c r="D360" s="16">
        <v>3.0969810904935002E-4</v>
      </c>
      <c r="E360" t="s">
        <v>65</v>
      </c>
      <c r="F360" t="s">
        <v>269</v>
      </c>
    </row>
    <row r="361" spans="1:6">
      <c r="A361" t="s">
        <v>122</v>
      </c>
      <c r="B361" t="s">
        <v>123</v>
      </c>
      <c r="C361" t="s">
        <v>88</v>
      </c>
      <c r="D361" s="16">
        <v>2.3819175839889789E-4</v>
      </c>
      <c r="E361" t="s">
        <v>65</v>
      </c>
      <c r="F361" t="s">
        <v>269</v>
      </c>
    </row>
    <row r="362" spans="1:6">
      <c r="A362" t="s">
        <v>282</v>
      </c>
      <c r="B362" t="s">
        <v>278</v>
      </c>
      <c r="C362" t="s">
        <v>88</v>
      </c>
      <c r="D362" s="16">
        <v>1.5152557170949879E-4</v>
      </c>
      <c r="E362" t="s">
        <v>272</v>
      </c>
      <c r="F362" t="s">
        <v>269</v>
      </c>
    </row>
    <row r="363" spans="1:6">
      <c r="A363" t="s">
        <v>437</v>
      </c>
      <c r="B363" t="s">
        <v>438</v>
      </c>
      <c r="C363" t="s">
        <v>298</v>
      </c>
      <c r="D363" s="16">
        <v>1.183920903713442E-4</v>
      </c>
      <c r="E363" t="s">
        <v>65</v>
      </c>
      <c r="F363" t="s">
        <v>269</v>
      </c>
    </row>
    <row r="364" spans="1:6">
      <c r="A364" t="s">
        <v>447</v>
      </c>
      <c r="B364" t="s">
        <v>448</v>
      </c>
      <c r="C364" t="s">
        <v>97</v>
      </c>
      <c r="D364" s="16">
        <v>8.1154030340258032E-5</v>
      </c>
      <c r="E364" t="s">
        <v>65</v>
      </c>
      <c r="F364" t="s">
        <v>269</v>
      </c>
    </row>
    <row r="365" spans="1:6">
      <c r="A365" t="s">
        <v>277</v>
      </c>
      <c r="B365" t="s">
        <v>278</v>
      </c>
      <c r="C365" t="s">
        <v>285</v>
      </c>
      <c r="D365" s="16">
        <v>4.5975455577718087E-5</v>
      </c>
      <c r="E365" t="s">
        <v>272</v>
      </c>
      <c r="F365" t="s">
        <v>269</v>
      </c>
    </row>
    <row r="366" spans="1:6">
      <c r="A366" t="s">
        <v>437</v>
      </c>
      <c r="B366" t="s">
        <v>438</v>
      </c>
      <c r="C366" t="s">
        <v>285</v>
      </c>
      <c r="D366" s="16">
        <v>4.3947780795861042E-5</v>
      </c>
      <c r="E366" t="s">
        <v>65</v>
      </c>
      <c r="F366" t="s">
        <v>269</v>
      </c>
    </row>
    <row r="367" spans="1:6">
      <c r="A367" t="s">
        <v>437</v>
      </c>
      <c r="B367" t="s">
        <v>438</v>
      </c>
      <c r="C367" t="s">
        <v>335</v>
      </c>
      <c r="D367" s="16">
        <v>2.3552496713818979E-5</v>
      </c>
      <c r="E367" t="s">
        <v>65</v>
      </c>
      <c r="F367" t="s">
        <v>269</v>
      </c>
    </row>
    <row r="368" spans="1:6">
      <c r="A368" t="s">
        <v>449</v>
      </c>
      <c r="B368" t="s">
        <v>450</v>
      </c>
      <c r="C368" t="s">
        <v>301</v>
      </c>
      <c r="D368" s="16">
        <v>1.8945684132631872E-5</v>
      </c>
      <c r="E368" t="s">
        <v>65</v>
      </c>
      <c r="F368" t="s">
        <v>269</v>
      </c>
    </row>
    <row r="369" spans="1:6">
      <c r="A369" t="s">
        <v>437</v>
      </c>
      <c r="B369" t="s">
        <v>438</v>
      </c>
      <c r="C369" t="s">
        <v>338</v>
      </c>
      <c r="D369" s="16">
        <v>1.5450181308551691E-5</v>
      </c>
      <c r="E369" t="s">
        <v>65</v>
      </c>
      <c r="F369" t="s">
        <v>269</v>
      </c>
    </row>
    <row r="370" spans="1:6">
      <c r="A370" t="s">
        <v>445</v>
      </c>
      <c r="B370" t="s">
        <v>446</v>
      </c>
      <c r="C370" t="s">
        <v>88</v>
      </c>
      <c r="D370" s="16">
        <v>9.6563571787555702E-6</v>
      </c>
      <c r="E370" t="s">
        <v>65</v>
      </c>
      <c r="F370" t="s">
        <v>269</v>
      </c>
    </row>
    <row r="371" spans="1:6">
      <c r="A371" t="s">
        <v>439</v>
      </c>
      <c r="B371" t="s">
        <v>440</v>
      </c>
      <c r="C371" t="s">
        <v>229</v>
      </c>
      <c r="D371" s="16">
        <v>-3.8715111259080004E-6</v>
      </c>
      <c r="E371" t="s">
        <v>65</v>
      </c>
      <c r="F371" t="s">
        <v>269</v>
      </c>
    </row>
    <row r="372" spans="1:6">
      <c r="A372" t="s">
        <v>451</v>
      </c>
      <c r="B372" t="s">
        <v>452</v>
      </c>
      <c r="C372" t="s">
        <v>97</v>
      </c>
      <c r="D372" s="16">
        <v>3.3433561839046888E-6</v>
      </c>
      <c r="E372" t="s">
        <v>65</v>
      </c>
      <c r="F372" t="s">
        <v>269</v>
      </c>
    </row>
    <row r="373" spans="1:6">
      <c r="A373" t="s">
        <v>308</v>
      </c>
      <c r="B373" t="s">
        <v>309</v>
      </c>
      <c r="C373" t="s">
        <v>102</v>
      </c>
      <c r="D373" s="16">
        <v>1.6802526943138221E-6</v>
      </c>
      <c r="E373" t="s">
        <v>65</v>
      </c>
      <c r="F373" t="s">
        <v>269</v>
      </c>
    </row>
    <row r="374" spans="1:6">
      <c r="A374" t="s">
        <v>453</v>
      </c>
      <c r="B374" t="s">
        <v>436</v>
      </c>
      <c r="C374" t="s">
        <v>102</v>
      </c>
      <c r="D374" s="16">
        <v>3.5697516409527452E-7</v>
      </c>
      <c r="E374" t="s">
        <v>163</v>
      </c>
      <c r="F374" t="s">
        <v>269</v>
      </c>
    </row>
    <row r="375" spans="1:6">
      <c r="A375" t="s">
        <v>454</v>
      </c>
      <c r="B375" t="s">
        <v>455</v>
      </c>
      <c r="C375" t="s">
        <v>102</v>
      </c>
      <c r="D375" s="16">
        <v>2.1233515212770729E-7</v>
      </c>
      <c r="E375" t="s">
        <v>65</v>
      </c>
      <c r="F375" t="s">
        <v>269</v>
      </c>
    </row>
    <row r="376" spans="1:6">
      <c r="A376" t="s">
        <v>308</v>
      </c>
      <c r="B376" t="s">
        <v>309</v>
      </c>
      <c r="C376" t="s">
        <v>88</v>
      </c>
      <c r="D376" s="16">
        <v>1.6407409475505119E-7</v>
      </c>
      <c r="E376" t="s">
        <v>65</v>
      </c>
      <c r="F376" t="s">
        <v>269</v>
      </c>
    </row>
    <row r="377" spans="1:6">
      <c r="A377" t="s">
        <v>456</v>
      </c>
      <c r="B377" t="s">
        <v>457</v>
      </c>
      <c r="C377" t="s">
        <v>102</v>
      </c>
      <c r="D377" s="16">
        <v>-4.5665174752684827E-8</v>
      </c>
      <c r="E377" t="s">
        <v>65</v>
      </c>
      <c r="F377" t="s">
        <v>269</v>
      </c>
    </row>
    <row r="378" spans="1:6">
      <c r="A378" t="s">
        <v>454</v>
      </c>
      <c r="B378" t="s">
        <v>455</v>
      </c>
      <c r="C378" t="s">
        <v>88</v>
      </c>
      <c r="D378" s="16">
        <v>4.4729194570436448E-8</v>
      </c>
      <c r="E378" t="s">
        <v>65</v>
      </c>
      <c r="F378" t="s">
        <v>269</v>
      </c>
    </row>
    <row r="379" spans="1:6">
      <c r="A379" t="s">
        <v>458</v>
      </c>
      <c r="B379" t="s">
        <v>459</v>
      </c>
      <c r="C379" t="s">
        <v>102</v>
      </c>
      <c r="D379" s="16">
        <v>-3.2474442690499927E-8</v>
      </c>
      <c r="E379" t="s">
        <v>65</v>
      </c>
      <c r="F379" t="s">
        <v>269</v>
      </c>
    </row>
    <row r="380" spans="1:6">
      <c r="A380" t="s">
        <v>456</v>
      </c>
      <c r="B380" t="s">
        <v>457</v>
      </c>
      <c r="C380" t="s">
        <v>128</v>
      </c>
      <c r="D380" s="16">
        <v>-2.241085184095937E-8</v>
      </c>
      <c r="E380" t="s">
        <v>65</v>
      </c>
      <c r="F380" t="s">
        <v>269</v>
      </c>
    </row>
    <row r="381" spans="1:6">
      <c r="A381" t="s">
        <v>458</v>
      </c>
      <c r="B381" t="s">
        <v>459</v>
      </c>
      <c r="C381" t="s">
        <v>128</v>
      </c>
      <c r="D381" s="16">
        <v>-1.5624836535721439E-8</v>
      </c>
      <c r="E381" t="s">
        <v>65</v>
      </c>
      <c r="F381" t="s">
        <v>269</v>
      </c>
    </row>
    <row r="382" spans="1:6">
      <c r="A382" t="s">
        <v>460</v>
      </c>
      <c r="B382" t="s">
        <v>461</v>
      </c>
      <c r="C382" t="s">
        <v>97</v>
      </c>
      <c r="D382" s="16">
        <v>1.254353287905019E-9</v>
      </c>
      <c r="E382" t="s">
        <v>65</v>
      </c>
      <c r="F382" t="s">
        <v>269</v>
      </c>
    </row>
    <row r="383" spans="1:6">
      <c r="A383" t="s">
        <v>456</v>
      </c>
      <c r="B383" t="s">
        <v>457</v>
      </c>
      <c r="C383" t="s">
        <v>229</v>
      </c>
      <c r="D383" s="16">
        <v>-5.815294912281388E-10</v>
      </c>
      <c r="E383" t="s">
        <v>65</v>
      </c>
      <c r="F383" t="s">
        <v>269</v>
      </c>
    </row>
    <row r="384" spans="1:6">
      <c r="A384" t="s">
        <v>458</v>
      </c>
      <c r="B384" t="s">
        <v>459</v>
      </c>
      <c r="C384" t="s">
        <v>229</v>
      </c>
      <c r="D384" s="16">
        <v>-4.250581553399968E-10</v>
      </c>
      <c r="E384" t="s">
        <v>65</v>
      </c>
      <c r="F384" t="s">
        <v>269</v>
      </c>
    </row>
    <row r="385" spans="1:6">
      <c r="A385" t="s">
        <v>462</v>
      </c>
      <c r="B385" t="s">
        <v>463</v>
      </c>
      <c r="C385" t="s">
        <v>97</v>
      </c>
      <c r="D385" s="16">
        <v>2.5000000333785799E-11</v>
      </c>
      <c r="E385" t="s">
        <v>60</v>
      </c>
      <c r="F385" t="s">
        <v>269</v>
      </c>
    </row>
    <row r="388" spans="1:6">
      <c r="A388" s="9" t="s">
        <v>158</v>
      </c>
    </row>
    <row r="389" spans="1:6">
      <c r="A389" s="15" t="s">
        <v>159</v>
      </c>
      <c r="B389" s="15" t="s">
        <v>160</v>
      </c>
      <c r="C389" s="15" t="s">
        <v>59</v>
      </c>
      <c r="D389" s="15" t="s">
        <v>60</v>
      </c>
    </row>
    <row r="390" spans="1:6">
      <c r="A390" t="s">
        <v>164</v>
      </c>
      <c r="B390" t="s">
        <v>162</v>
      </c>
      <c r="C390" s="16">
        <f>0.023700000718236/2</f>
        <v>1.1850000359118E-2</v>
      </c>
      <c r="D390" t="s">
        <v>65</v>
      </c>
    </row>
    <row r="391" spans="1:6">
      <c r="A391" t="s">
        <v>516</v>
      </c>
      <c r="B391" t="s">
        <v>162</v>
      </c>
      <c r="C391" s="16">
        <f>0.023700000718236/2</f>
        <v>1.1850000359118E-2</v>
      </c>
      <c r="D391" t="s">
        <v>65</v>
      </c>
    </row>
    <row r="392" spans="1:6">
      <c r="A392" t="s">
        <v>171</v>
      </c>
      <c r="B392" t="s">
        <v>162</v>
      </c>
      <c r="C392" s="16">
        <v>3.1500001205131412E-4</v>
      </c>
      <c r="D392" t="s">
        <v>65</v>
      </c>
    </row>
    <row r="393" spans="1:6">
      <c r="A393" t="s">
        <v>168</v>
      </c>
      <c r="B393" t="s">
        <v>162</v>
      </c>
      <c r="C393" s="16">
        <v>2.0999999833293259E-4</v>
      </c>
      <c r="D393" t="s">
        <v>65</v>
      </c>
    </row>
    <row r="394" spans="1:6">
      <c r="A394" t="s">
        <v>218</v>
      </c>
      <c r="B394" t="s">
        <v>162</v>
      </c>
      <c r="C394" s="16">
        <v>1.340000017080456E-4</v>
      </c>
      <c r="D394" t="s">
        <v>65</v>
      </c>
    </row>
    <row r="395" spans="1:6">
      <c r="A395" t="s">
        <v>217</v>
      </c>
      <c r="B395" t="s">
        <v>167</v>
      </c>
      <c r="C395" s="16">
        <v>9.0000001364387572E-5</v>
      </c>
      <c r="D395" t="s">
        <v>112</v>
      </c>
    </row>
    <row r="396" spans="1:6">
      <c r="A396" t="s">
        <v>165</v>
      </c>
      <c r="B396" t="s">
        <v>216</v>
      </c>
      <c r="C396" s="16">
        <v>8.6761727288831025E-5</v>
      </c>
      <c r="D396" t="s">
        <v>112</v>
      </c>
    </row>
    <row r="397" spans="1:6">
      <c r="A397" t="s">
        <v>169</v>
      </c>
      <c r="B397" t="s">
        <v>162</v>
      </c>
      <c r="C397" s="16">
        <v>7.5000003562308848E-5</v>
      </c>
      <c r="D397" t="s">
        <v>65</v>
      </c>
    </row>
    <row r="398" spans="1:6">
      <c r="A398" t="s">
        <v>263</v>
      </c>
      <c r="B398" t="s">
        <v>162</v>
      </c>
      <c r="C398" s="16">
        <v>2.4999999368446879E-5</v>
      </c>
      <c r="D398" t="s">
        <v>65</v>
      </c>
    </row>
    <row r="399" spans="1:6">
      <c r="A399" t="s">
        <v>464</v>
      </c>
      <c r="B399" t="s">
        <v>162</v>
      </c>
      <c r="C399" s="16">
        <v>2.250000034109689E-5</v>
      </c>
      <c r="D399" t="s">
        <v>65</v>
      </c>
    </row>
    <row r="400" spans="1:6">
      <c r="A400" t="s">
        <v>265</v>
      </c>
      <c r="B400" t="s">
        <v>162</v>
      </c>
      <c r="C400" s="16">
        <v>1.990000055229757E-5</v>
      </c>
      <c r="D400" t="s">
        <v>65</v>
      </c>
    </row>
    <row r="401" spans="1:4">
      <c r="A401" t="s">
        <v>165</v>
      </c>
      <c r="B401" t="s">
        <v>162</v>
      </c>
      <c r="C401" s="16">
        <v>1.5310894013964571E-5</v>
      </c>
      <c r="D401" t="s">
        <v>112</v>
      </c>
    </row>
    <row r="402" spans="1:4">
      <c r="A402" t="s">
        <v>218</v>
      </c>
      <c r="B402" t="s">
        <v>350</v>
      </c>
      <c r="C402" s="16">
        <v>5.263502202978998E-7</v>
      </c>
      <c r="D402" t="s">
        <v>65</v>
      </c>
    </row>
    <row r="403" spans="1:4">
      <c r="A403" t="s">
        <v>220</v>
      </c>
      <c r="B403" t="s">
        <v>350</v>
      </c>
      <c r="C403" s="16">
        <v>3.2812391737024882E-7</v>
      </c>
      <c r="D403" t="s">
        <v>65</v>
      </c>
    </row>
    <row r="404" spans="1:4">
      <c r="A404" t="s">
        <v>265</v>
      </c>
      <c r="B404" t="s">
        <v>350</v>
      </c>
      <c r="C404" s="16">
        <v>2.5942981096704898E-7</v>
      </c>
      <c r="D404" t="s">
        <v>65</v>
      </c>
    </row>
    <row r="405" spans="1:4">
      <c r="A405" t="s">
        <v>221</v>
      </c>
      <c r="B405" t="s">
        <v>350</v>
      </c>
      <c r="C405" s="16">
        <v>2.2490007722808511E-7</v>
      </c>
      <c r="D405" t="s">
        <v>65</v>
      </c>
    </row>
    <row r="406" spans="1:4">
      <c r="A406" t="s">
        <v>169</v>
      </c>
      <c r="B406" t="s">
        <v>350</v>
      </c>
      <c r="C406" s="16">
        <v>1.898222450336107E-7</v>
      </c>
      <c r="D406" t="s">
        <v>65</v>
      </c>
    </row>
    <row r="407" spans="1:4">
      <c r="A407" t="s">
        <v>263</v>
      </c>
      <c r="B407" t="s">
        <v>350</v>
      </c>
      <c r="C407" s="16">
        <v>1.108971119379021E-7</v>
      </c>
      <c r="D407" t="s">
        <v>65</v>
      </c>
    </row>
    <row r="408" spans="1:4">
      <c r="A408" t="s">
        <v>171</v>
      </c>
      <c r="B408" t="s">
        <v>350</v>
      </c>
      <c r="C408" s="16">
        <v>1.100201671988543E-7</v>
      </c>
      <c r="D408" t="s">
        <v>65</v>
      </c>
    </row>
    <row r="409" spans="1:4">
      <c r="A409" t="s">
        <v>405</v>
      </c>
      <c r="B409" t="s">
        <v>162</v>
      </c>
      <c r="C409" s="16">
        <v>8.5499998192517523E-8</v>
      </c>
      <c r="D409" t="s">
        <v>65</v>
      </c>
    </row>
    <row r="410" spans="1:4">
      <c r="A410" t="s">
        <v>173</v>
      </c>
      <c r="B410" t="s">
        <v>162</v>
      </c>
      <c r="C410" s="16">
        <v>6.6500000173164153E-8</v>
      </c>
      <c r="D410" t="s">
        <v>65</v>
      </c>
    </row>
    <row r="411" spans="1:4">
      <c r="A411" t="s">
        <v>388</v>
      </c>
      <c r="B411" t="s">
        <v>162</v>
      </c>
      <c r="C411" s="16">
        <v>5.6200001097295171E-8</v>
      </c>
      <c r="D411" t="s">
        <v>65</v>
      </c>
    </row>
    <row r="412" spans="1:4">
      <c r="A412" t="s">
        <v>172</v>
      </c>
      <c r="B412" t="s">
        <v>162</v>
      </c>
      <c r="C412" s="16">
        <v>2.300000012667169E-8</v>
      </c>
      <c r="D412" t="s">
        <v>65</v>
      </c>
    </row>
    <row r="413" spans="1:4">
      <c r="A413" t="s">
        <v>364</v>
      </c>
      <c r="B413" t="s">
        <v>352</v>
      </c>
      <c r="C413" s="16">
        <v>2.2252502063224711E-8</v>
      </c>
      <c r="D413" t="s">
        <v>65</v>
      </c>
    </row>
    <row r="414" spans="1:4">
      <c r="A414" t="s">
        <v>222</v>
      </c>
      <c r="B414" t="s">
        <v>162</v>
      </c>
      <c r="C414" s="16">
        <v>1.4999999464748729E-8</v>
      </c>
      <c r="D414" t="s">
        <v>65</v>
      </c>
    </row>
    <row r="415" spans="1:4">
      <c r="A415" t="s">
        <v>168</v>
      </c>
      <c r="B415" t="s">
        <v>350</v>
      </c>
      <c r="C415" s="16">
        <v>1.170357322166637E-8</v>
      </c>
      <c r="D415" t="s">
        <v>65</v>
      </c>
    </row>
    <row r="416" spans="1:4">
      <c r="A416" t="s">
        <v>170</v>
      </c>
      <c r="B416" t="s">
        <v>352</v>
      </c>
      <c r="C416" s="16">
        <v>6.606325708702343E-9</v>
      </c>
      <c r="D416" t="s">
        <v>65</v>
      </c>
    </row>
    <row r="417" spans="1:4">
      <c r="A417" t="s">
        <v>465</v>
      </c>
      <c r="B417" t="s">
        <v>352</v>
      </c>
      <c r="C417" s="16">
        <v>6.3925700288791631E-9</v>
      </c>
      <c r="D417" t="s">
        <v>65</v>
      </c>
    </row>
    <row r="418" spans="1:4">
      <c r="A418" t="s">
        <v>174</v>
      </c>
      <c r="B418" t="s">
        <v>162</v>
      </c>
      <c r="C418" s="16">
        <v>4.5999999365164967E-9</v>
      </c>
      <c r="D418" t="s">
        <v>65</v>
      </c>
    </row>
    <row r="419" spans="1:4">
      <c r="A419" t="s">
        <v>175</v>
      </c>
      <c r="B419" t="s">
        <v>162</v>
      </c>
      <c r="C419" s="16">
        <v>2.7000000013543972E-9</v>
      </c>
      <c r="D419" t="s">
        <v>65</v>
      </c>
    </row>
    <row r="420" spans="1:4">
      <c r="A420" t="s">
        <v>172</v>
      </c>
      <c r="B420" t="s">
        <v>352</v>
      </c>
      <c r="C420" s="16">
        <v>1.042286701391504E-9</v>
      </c>
      <c r="D420" t="s">
        <v>65</v>
      </c>
    </row>
    <row r="421" spans="1:4">
      <c r="A421" t="s">
        <v>466</v>
      </c>
      <c r="B421" t="s">
        <v>350</v>
      </c>
      <c r="C421" s="16">
        <v>8.3894491353930789E-10</v>
      </c>
      <c r="D421" t="s">
        <v>65</v>
      </c>
    </row>
    <row r="422" spans="1:4">
      <c r="A422" t="s">
        <v>406</v>
      </c>
      <c r="B422" t="s">
        <v>352</v>
      </c>
      <c r="C422" s="16">
        <v>4.1691469720994689E-10</v>
      </c>
      <c r="D422" t="s">
        <v>65</v>
      </c>
    </row>
    <row r="423" spans="1:4">
      <c r="A423" t="s">
        <v>423</v>
      </c>
      <c r="B423" t="s">
        <v>162</v>
      </c>
      <c r="C423" s="16">
        <v>2.4999999292951708E-10</v>
      </c>
      <c r="D423" t="s">
        <v>65</v>
      </c>
    </row>
    <row r="424" spans="1:4">
      <c r="A424" t="s">
        <v>412</v>
      </c>
      <c r="B424" t="s">
        <v>162</v>
      </c>
      <c r="C424" s="16">
        <v>2.100000034976901E-10</v>
      </c>
      <c r="D424" t="s">
        <v>65</v>
      </c>
    </row>
    <row r="425" spans="1:4">
      <c r="A425" t="s">
        <v>176</v>
      </c>
      <c r="B425" t="s">
        <v>162</v>
      </c>
      <c r="C425" s="16">
        <v>1.9000000184288271E-10</v>
      </c>
      <c r="D425" t="s">
        <v>65</v>
      </c>
    </row>
    <row r="426" spans="1:4">
      <c r="A426" t="s">
        <v>423</v>
      </c>
      <c r="B426" t="s">
        <v>350</v>
      </c>
      <c r="C426" s="16">
        <v>5.5357208400552693E-11</v>
      </c>
      <c r="D426" t="s">
        <v>65</v>
      </c>
    </row>
    <row r="427" spans="1:4">
      <c r="A427" t="s">
        <v>262</v>
      </c>
      <c r="B427" t="s">
        <v>350</v>
      </c>
      <c r="C427" s="16">
        <v>3.4164348433618492E-11</v>
      </c>
      <c r="D427" t="s">
        <v>65</v>
      </c>
    </row>
    <row r="428" spans="1:4">
      <c r="A428" t="s">
        <v>424</v>
      </c>
      <c r="B428" t="s">
        <v>350</v>
      </c>
      <c r="C428" s="16">
        <v>3.1606592343358393E-11</v>
      </c>
      <c r="D428" t="s">
        <v>65</v>
      </c>
    </row>
    <row r="429" spans="1:4">
      <c r="A429" t="s">
        <v>175</v>
      </c>
      <c r="B429" t="s">
        <v>352</v>
      </c>
      <c r="C429" s="16">
        <v>2.77882231114468E-11</v>
      </c>
      <c r="D429" t="s">
        <v>65</v>
      </c>
    </row>
    <row r="430" spans="1:4">
      <c r="A430" t="s">
        <v>264</v>
      </c>
      <c r="B430" t="s">
        <v>350</v>
      </c>
      <c r="C430" s="16">
        <v>2.351311159665137E-11</v>
      </c>
      <c r="D430" t="s">
        <v>65</v>
      </c>
    </row>
    <row r="431" spans="1:4">
      <c r="A431" t="s">
        <v>388</v>
      </c>
      <c r="B431" t="s">
        <v>352</v>
      </c>
      <c r="C431" s="16">
        <v>1.3897764883363811E-11</v>
      </c>
      <c r="D431" t="s">
        <v>65</v>
      </c>
    </row>
    <row r="432" spans="1:4">
      <c r="A432" t="s">
        <v>395</v>
      </c>
      <c r="B432" t="s">
        <v>352</v>
      </c>
      <c r="C432" s="16">
        <v>3.4748981036364368E-12</v>
      </c>
      <c r="D432" t="s">
        <v>65</v>
      </c>
    </row>
    <row r="433" spans="1:4">
      <c r="A433" t="s">
        <v>398</v>
      </c>
      <c r="B433" t="s">
        <v>352</v>
      </c>
      <c r="C433" s="16">
        <v>3.4748981036364368E-12</v>
      </c>
      <c r="D433" t="s">
        <v>65</v>
      </c>
    </row>
    <row r="434" spans="1:4">
      <c r="A434" t="s">
        <v>174</v>
      </c>
      <c r="B434" t="s">
        <v>352</v>
      </c>
      <c r="C434" s="16">
        <v>3.4748981036364368E-12</v>
      </c>
      <c r="D434" t="s">
        <v>65</v>
      </c>
    </row>
    <row r="435" spans="1:4">
      <c r="A435" t="s">
        <v>173</v>
      </c>
      <c r="B435" t="s">
        <v>352</v>
      </c>
      <c r="C435" s="16">
        <v>3.4748981036364368E-12</v>
      </c>
      <c r="D435" t="s">
        <v>65</v>
      </c>
    </row>
    <row r="436" spans="1:4">
      <c r="A436" t="s">
        <v>222</v>
      </c>
      <c r="B436" t="s">
        <v>352</v>
      </c>
      <c r="C436" s="16">
        <v>3.4748981036364368E-12</v>
      </c>
      <c r="D436" t="s">
        <v>65</v>
      </c>
    </row>
    <row r="437" spans="1:4">
      <c r="A437" t="s">
        <v>412</v>
      </c>
      <c r="B437" t="s">
        <v>352</v>
      </c>
      <c r="C437" s="16">
        <v>1.737266363752155E-12</v>
      </c>
      <c r="D437" t="s">
        <v>65</v>
      </c>
    </row>
    <row r="438" spans="1:4">
      <c r="A438" t="s">
        <v>423</v>
      </c>
      <c r="B438" t="s">
        <v>352</v>
      </c>
      <c r="C438" s="16">
        <v>4.5162712545426809E-13</v>
      </c>
      <c r="D438" t="s">
        <v>65</v>
      </c>
    </row>
    <row r="439" spans="1:4">
      <c r="A439" t="s">
        <v>177</v>
      </c>
      <c r="B439" t="s">
        <v>162</v>
      </c>
      <c r="C439" s="16">
        <v>5.6999997983305664E-15</v>
      </c>
      <c r="D439" t="s">
        <v>65</v>
      </c>
    </row>
  </sheetData>
  <autoFilter ref="A1:P439" xr:uid="{00000000-0001-0000-0000-000000000000}"/>
  <mergeCells count="3">
    <mergeCell ref="A146:F146"/>
    <mergeCell ref="A180:F180"/>
    <mergeCell ref="A331:F331"/>
  </mergeCells>
  <hyperlinks>
    <hyperlink ref="O9" r:id="rId1" display="https://www.worldsteel.org/" xr:uid="{00000000-0004-0000-0000-000000000000}"/>
    <hyperlink ref="O10" r:id="rId2" xr:uid="{00000000-0004-0000-0000-000001000000}"/>
    <hyperlink ref="O11" r:id="rId3" xr:uid="{00000000-0004-0000-0000-000002000000}"/>
    <hyperlink ref="O12" r:id="rId4" xr:uid="{00000000-0004-0000-0000-000003000000}"/>
    <hyperlink ref="O13" r:id="rId5" xr:uid="{00000000-0004-0000-0000-000004000000}"/>
    <hyperlink ref="O14" r:id="rId6" xr:uid="{00000000-0004-0000-0000-000005000000}"/>
    <hyperlink ref="O15" r:id="rId7" xr:uid="{00000000-0004-0000-0000-000006000000}"/>
    <hyperlink ref="O16" r:id="rId8" xr:uid="{00000000-0004-0000-0000-000007000000}"/>
    <hyperlink ref="O17" r:id="rId9" xr:uid="{00000000-0004-0000-0000-000009000000}"/>
    <hyperlink ref="O18" r:id="rId10" xr:uid="{00000000-0004-0000-0000-00000A000000}"/>
    <hyperlink ref="O19" r:id="rId11" xr:uid="{00000000-0004-0000-0000-00000F000000}"/>
    <hyperlink ref="O20" r:id="rId12" xr:uid="{00000000-0004-0000-0000-000010000000}"/>
    <hyperlink ref="O21" r:id="rId13" xr:uid="{00000000-0004-0000-0000-000011000000}"/>
    <hyperlink ref="O22" r:id="rId14" xr:uid="{00000000-0004-0000-0000-000012000000}"/>
    <hyperlink ref="O23" r:id="rId15" xr:uid="{00000000-0004-0000-0000-000013000000}"/>
    <hyperlink ref="O103" r:id="rId16" xr:uid="{00000000-0004-0000-0000-000023000000}"/>
    <hyperlink ref="O105" r:id="rId17" xr:uid="{00000000-0004-0000-0000-000024000000}"/>
    <hyperlink ref="O106" r:id="rId18" xr:uid="{00000000-0004-0000-0000-000025000000}"/>
    <hyperlink ref="O107" r:id="rId19" xr:uid="{00000000-0004-0000-0000-000026000000}"/>
    <hyperlink ref="O108" r:id="rId20" xr:uid="{00000000-0004-0000-0000-000027000000}"/>
    <hyperlink ref="O109" r:id="rId21" display="https://www.euroslag.com/" xr:uid="{00000000-0004-0000-0000-000028000000}"/>
    <hyperlink ref="O110" r:id="rId22" xr:uid="{00000000-0004-0000-0000-000029000000}"/>
    <hyperlink ref="O111" r:id="rId23" xr:uid="{00000000-0004-0000-0000-00002A000000}"/>
    <hyperlink ref="O112" r:id="rId24" xr:uid="{00000000-0004-0000-0000-00002B000000}"/>
    <hyperlink ref="O113" r:id="rId25" display="https://www.euroslag.com/" xr:uid="{00000000-0004-0000-0000-00002C000000}"/>
    <hyperlink ref="O114" r:id="rId26" xr:uid="{00000000-0004-0000-0000-00002D000000}"/>
    <hyperlink ref="O115" r:id="rId27" display="https://www.euroslag.com/" xr:uid="{00000000-0004-0000-0000-00002E000000}"/>
    <hyperlink ref="O116" r:id="rId28" xr:uid="{00000000-0004-0000-0000-00002F000000}"/>
    <hyperlink ref="O117" r:id="rId29" xr:uid="{00000000-0004-0000-0000-000030000000}"/>
    <hyperlink ref="O118" r:id="rId30" xr:uid="{00000000-0004-0000-0000-000031000000}"/>
    <hyperlink ref="O55" r:id="rId31" display="https://www.worldbank.org/en/research/commodity-markets?utm_source=chatgpt.com" xr:uid="{C424BE3F-0BAE-4BA4-BD7E-6FDE099A700C}"/>
    <hyperlink ref="O56" r:id="rId32" xr:uid="{915C411A-5BB4-4186-A2FC-B413F1A83787}"/>
    <hyperlink ref="O57" r:id="rId33" xr:uid="{54F227A4-826E-4B99-BD5C-75B572D72289}"/>
    <hyperlink ref="O58" r:id="rId34" display="https://www.worldbank.org/en/research/commodity-markets?utm_source=chatgpt.com" xr:uid="{AD0F632F-F355-4E70-BB56-183FA019C6B1}"/>
    <hyperlink ref="O59" r:id="rId35" display="https://www.euroslag.com/" xr:uid="{74755CA6-3D02-4FD5-878A-DF9284A96659}"/>
    <hyperlink ref="O61" r:id="rId36" display="https://www.worldbank.org/en/research/commodity-markets?utm_source=chatgpt.com" xr:uid="{1C9DDF46-456B-4BF8-9871-116FDCCBBE65}"/>
    <hyperlink ref="O62" r:id="rId37" xr:uid="{79AB8256-1DF7-4031-8D2A-FDF211B530B0}"/>
    <hyperlink ref="O64" r:id="rId38" xr:uid="{72F6E039-37B4-4A9F-82A7-F3AD17D05E85}"/>
    <hyperlink ref="O67" r:id="rId39" display="https://www.eea.europa.eu/en/analysis/maps-and-charts/overview-of-landfill-taxes-on?utm_source=chatgpt.com" xr:uid="{FFBC92F7-4AB6-4322-815B-AA6167AFF6E3}"/>
    <hyperlink ref="O68" r:id="rId40" display="https://publications.jrc.ec.europa.eu/repository/handle/JRC109870?utm_source=chatgpt.com" xr:uid="{4A85FA5E-7C43-49FE-A0C6-C1AB213A7679}"/>
    <hyperlink ref="O65" r:id="rId41" xr:uid="{20F07985-924A-435F-9815-9568BCB77D46}"/>
    <hyperlink ref="O66" r:id="rId42" xr:uid="{4B4B03E7-8D0C-4E77-AE95-2C6715803ACA}"/>
  </hyperlinks>
  <pageMargins left="0.75" right="0.75" top="1" bottom="1" header="0.5" footer="0.5"/>
  <pageSetup paperSize="9" orientation="portrait" r:id="rId4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5601A-B848-40C4-82C9-6124449C0434}">
  <dimension ref="A3:I30"/>
  <sheetViews>
    <sheetView workbookViewId="0">
      <selection activeCell="E8" sqref="E8"/>
    </sheetView>
  </sheetViews>
  <sheetFormatPr defaultColWidth="10.7265625" defaultRowHeight="14.5"/>
  <cols>
    <col min="1" max="1" width="29.81640625" customWidth="1"/>
    <col min="2" max="2" width="11.453125" bestFit="1" customWidth="1"/>
    <col min="5" max="5" width="11.453125" bestFit="1" customWidth="1"/>
    <col min="7" max="8" width="104.81640625" bestFit="1" customWidth="1"/>
    <col min="9" max="9" width="70" customWidth="1"/>
  </cols>
  <sheetData>
    <row r="3" spans="1:9" ht="28.5" customHeight="1">
      <c r="A3" s="1" t="s">
        <v>467</v>
      </c>
      <c r="B3" s="4" t="s">
        <v>74</v>
      </c>
      <c r="C3" s="1" t="s">
        <v>75</v>
      </c>
      <c r="D3" s="1" t="s">
        <v>76</v>
      </c>
      <c r="E3" s="4" t="s">
        <v>468</v>
      </c>
      <c r="F3" s="1" t="s">
        <v>77</v>
      </c>
      <c r="G3" s="6" t="s">
        <v>469</v>
      </c>
    </row>
    <row r="4" spans="1:9" ht="57" customHeight="1">
      <c r="A4" s="2" t="s">
        <v>470</v>
      </c>
      <c r="B4" s="3">
        <v>1</v>
      </c>
      <c r="C4" s="2" t="s">
        <v>471</v>
      </c>
      <c r="D4" s="2"/>
      <c r="E4" s="3">
        <v>30</v>
      </c>
      <c r="F4" s="5" t="s">
        <v>472</v>
      </c>
      <c r="G4" s="7" t="s">
        <v>473</v>
      </c>
    </row>
    <row r="5" spans="1:9" ht="71.25" customHeight="1">
      <c r="A5" s="2" t="s">
        <v>474</v>
      </c>
      <c r="B5" s="3">
        <v>1</v>
      </c>
      <c r="C5" s="2" t="s">
        <v>471</v>
      </c>
      <c r="D5" s="2"/>
      <c r="E5" s="3">
        <v>25</v>
      </c>
      <c r="F5" s="5" t="s">
        <v>472</v>
      </c>
      <c r="G5" s="7" t="s">
        <v>475</v>
      </c>
    </row>
    <row r="6" spans="1:9" ht="42.75" customHeight="1">
      <c r="A6" s="2" t="s">
        <v>476</v>
      </c>
      <c r="B6" s="3">
        <v>1</v>
      </c>
      <c r="C6" s="2" t="s">
        <v>471</v>
      </c>
      <c r="D6" s="2"/>
      <c r="E6" s="3">
        <v>10</v>
      </c>
      <c r="F6" s="5" t="s">
        <v>477</v>
      </c>
      <c r="G6" s="7" t="s">
        <v>478</v>
      </c>
    </row>
    <row r="7" spans="1:9" ht="42.75" customHeight="1">
      <c r="A7" s="2" t="s">
        <v>479</v>
      </c>
      <c r="B7" s="3">
        <v>1</v>
      </c>
      <c r="C7" s="2" t="s">
        <v>471</v>
      </c>
      <c r="D7" s="2"/>
      <c r="E7" s="3">
        <v>0</v>
      </c>
      <c r="F7" s="5" t="s">
        <v>477</v>
      </c>
      <c r="G7" s="7" t="s">
        <v>480</v>
      </c>
    </row>
    <row r="8" spans="1:9">
      <c r="A8" s="2" t="s">
        <v>481</v>
      </c>
      <c r="B8" s="3">
        <v>1</v>
      </c>
      <c r="C8" s="2" t="s">
        <v>471</v>
      </c>
      <c r="D8" s="2"/>
      <c r="E8">
        <f>'BF-BOF+Biochar'!N5*1000</f>
        <v>782.33196967842764</v>
      </c>
      <c r="F8" t="s">
        <v>482</v>
      </c>
    </row>
    <row r="9" spans="1:9">
      <c r="A9" s="2" t="s">
        <v>483</v>
      </c>
      <c r="B9">
        <f>('BF-BOF+Biochar'!K20+'BF-BOF+Biochar'!K107*'BF-BOF+Biochar'!D57*'BF-BOF+Biochar'!D9)*1000</f>
        <v>37.855562647780779</v>
      </c>
      <c r="C9" s="2" t="s">
        <v>484</v>
      </c>
      <c r="D9" s="2">
        <v>0.16</v>
      </c>
      <c r="E9" s="2">
        <f>B9*D9</f>
        <v>6.0568900236449252</v>
      </c>
      <c r="F9" t="s">
        <v>482</v>
      </c>
    </row>
    <row r="10" spans="1:9">
      <c r="A10" s="2" t="s">
        <v>485</v>
      </c>
      <c r="B10" s="3">
        <v>0</v>
      </c>
      <c r="C10" s="2" t="s">
        <v>522</v>
      </c>
      <c r="D10">
        <v>4000</v>
      </c>
      <c r="E10" s="2">
        <f>B10*D10</f>
        <v>0</v>
      </c>
      <c r="F10" t="s">
        <v>482</v>
      </c>
    </row>
    <row r="11" spans="1:9">
      <c r="A11" s="2" t="s">
        <v>487</v>
      </c>
      <c r="B11" s="3">
        <v>0</v>
      </c>
      <c r="C11" s="2" t="s">
        <v>522</v>
      </c>
      <c r="D11">
        <v>100</v>
      </c>
      <c r="E11" s="2">
        <f>B11*D11</f>
        <v>0</v>
      </c>
      <c r="F11" t="s">
        <v>482</v>
      </c>
    </row>
    <row r="12" spans="1:9">
      <c r="A12" s="2" t="s">
        <v>488</v>
      </c>
      <c r="B12" s="3">
        <f>('BF-BOF+Biochar'!K60*'BF-BOF+Biochar'!D9+'BF-BOF+Biochar'!K104*'BF-BOF+Biochar'!D57*'BF-BOF+Biochar'!D9)</f>
        <v>0.20838960253598648</v>
      </c>
      <c r="C12" s="2" t="s">
        <v>522</v>
      </c>
      <c r="D12" s="2">
        <v>300</v>
      </c>
      <c r="E12" s="2">
        <f>B12*D12</f>
        <v>62.516880760795942</v>
      </c>
      <c r="F12" t="s">
        <v>482</v>
      </c>
    </row>
    <row r="13" spans="1:9" ht="35.15" customHeight="1">
      <c r="A13" s="2" t="s">
        <v>489</v>
      </c>
      <c r="B13" s="3">
        <v>1</v>
      </c>
      <c r="C13" s="2" t="s">
        <v>471</v>
      </c>
      <c r="D13" s="2"/>
      <c r="E13">
        <f>SUM(E4:E12)</f>
        <v>915.90574046286849</v>
      </c>
    </row>
    <row r="14" spans="1:9" ht="35.15" customHeight="1"/>
    <row r="15" spans="1:9" ht="35.15" customHeight="1"/>
    <row r="16" spans="1:9">
      <c r="A16" s="35" t="s">
        <v>490</v>
      </c>
      <c r="B16" s="34"/>
      <c r="C16" s="34"/>
      <c r="D16" s="34"/>
      <c r="E16" s="34"/>
      <c r="F16" s="34"/>
      <c r="G16" s="34"/>
      <c r="H16" s="34"/>
      <c r="I16" s="34"/>
    </row>
    <row r="17" spans="1:9">
      <c r="A17" s="33" t="s">
        <v>491</v>
      </c>
      <c r="B17" s="34"/>
      <c r="C17" s="34"/>
      <c r="D17" s="34"/>
      <c r="E17" s="34"/>
      <c r="F17" s="34"/>
      <c r="G17" s="34"/>
      <c r="H17" s="34"/>
      <c r="I17" s="34"/>
    </row>
    <row r="18" spans="1:9">
      <c r="A18" s="33" t="s">
        <v>492</v>
      </c>
      <c r="B18" s="34"/>
      <c r="C18" s="34"/>
      <c r="D18" s="34"/>
      <c r="E18" s="34"/>
      <c r="F18" s="34"/>
      <c r="G18" s="34"/>
      <c r="H18" s="34"/>
      <c r="I18" s="34"/>
    </row>
    <row r="19" spans="1:9">
      <c r="A19" s="33" t="s">
        <v>493</v>
      </c>
      <c r="B19" s="34"/>
      <c r="C19" s="34"/>
      <c r="D19" s="34"/>
      <c r="E19" s="34"/>
      <c r="F19" s="34"/>
      <c r="G19" s="34"/>
      <c r="H19" s="34"/>
      <c r="I19" s="34"/>
    </row>
    <row r="20" spans="1:9">
      <c r="A20" s="10"/>
      <c r="B20" s="10"/>
      <c r="C20" s="10"/>
      <c r="D20" s="10"/>
      <c r="E20" s="10"/>
      <c r="F20" s="10"/>
      <c r="G20" s="10"/>
      <c r="H20" s="10"/>
      <c r="I20" s="10"/>
    </row>
    <row r="21" spans="1:9">
      <c r="A21" s="10"/>
      <c r="B21" s="10"/>
      <c r="C21" s="10"/>
      <c r="D21" s="10"/>
      <c r="E21" s="10"/>
      <c r="F21" s="10"/>
      <c r="G21" s="10"/>
      <c r="H21" s="10"/>
      <c r="I21" s="10"/>
    </row>
    <row r="22" spans="1:9" ht="29">
      <c r="A22" s="11" t="s">
        <v>467</v>
      </c>
      <c r="B22" s="12" t="s">
        <v>74</v>
      </c>
      <c r="C22" s="11" t="s">
        <v>75</v>
      </c>
      <c r="D22" s="11"/>
      <c r="E22" s="12" t="s">
        <v>468</v>
      </c>
      <c r="F22" s="11" t="s">
        <v>77</v>
      </c>
      <c r="G22" s="10"/>
      <c r="H22" s="10"/>
      <c r="I22" s="10"/>
    </row>
    <row r="23" spans="1:9">
      <c r="A23" s="10" t="s">
        <v>494</v>
      </c>
      <c r="B23" s="13">
        <v>1</v>
      </c>
      <c r="C23" s="14" t="s">
        <v>471</v>
      </c>
      <c r="D23" s="14"/>
      <c r="E23" s="10">
        <v>250</v>
      </c>
      <c r="F23" s="10" t="s">
        <v>495</v>
      </c>
      <c r="G23" s="10"/>
      <c r="H23" s="10"/>
      <c r="I23" s="10"/>
    </row>
    <row r="24" spans="1:9" ht="29">
      <c r="A24" s="14" t="s">
        <v>479</v>
      </c>
      <c r="B24" s="13">
        <v>1</v>
      </c>
      <c r="C24" s="14" t="s">
        <v>471</v>
      </c>
      <c r="D24" s="14"/>
      <c r="E24" s="10">
        <v>210</v>
      </c>
      <c r="F24" s="10" t="s">
        <v>495</v>
      </c>
      <c r="G24" s="10"/>
      <c r="H24" s="10"/>
      <c r="I24" s="10"/>
    </row>
    <row r="25" spans="1:9">
      <c r="A25" s="10" t="s">
        <v>496</v>
      </c>
      <c r="B25" s="13">
        <v>1</v>
      </c>
      <c r="C25" s="14" t="s">
        <v>471</v>
      </c>
      <c r="D25" s="14"/>
      <c r="E25" s="10">
        <v>121</v>
      </c>
      <c r="F25" s="10" t="s">
        <v>495</v>
      </c>
      <c r="G25" s="10"/>
      <c r="H25" s="10"/>
      <c r="I25" s="10"/>
    </row>
    <row r="26" spans="1:9">
      <c r="A26" s="10" t="s">
        <v>497</v>
      </c>
      <c r="B26" s="13">
        <v>1</v>
      </c>
      <c r="C26" s="14" t="s">
        <v>471</v>
      </c>
      <c r="D26" s="14"/>
      <c r="E26" s="10">
        <v>77</v>
      </c>
      <c r="F26" s="10" t="s">
        <v>495</v>
      </c>
      <c r="G26" s="10"/>
      <c r="H26" s="10"/>
      <c r="I26" s="10"/>
    </row>
    <row r="27" spans="1:9">
      <c r="A27" s="10" t="s">
        <v>498</v>
      </c>
      <c r="B27" s="13">
        <v>1</v>
      </c>
      <c r="C27" s="14" t="s">
        <v>471</v>
      </c>
      <c r="D27" s="14"/>
      <c r="E27" s="10">
        <v>133</v>
      </c>
      <c r="F27" s="10" t="s">
        <v>495</v>
      </c>
      <c r="G27" s="10"/>
      <c r="H27" s="10"/>
      <c r="I27" s="10"/>
    </row>
    <row r="28" spans="1:9">
      <c r="A28" s="10"/>
      <c r="B28" s="10"/>
      <c r="C28" s="10"/>
      <c r="D28" s="10"/>
      <c r="E28" s="10"/>
      <c r="F28" s="10"/>
      <c r="G28" s="10"/>
      <c r="H28" s="10"/>
      <c r="I28" s="10"/>
    </row>
    <row r="29" spans="1:9">
      <c r="A29" s="10"/>
      <c r="B29" s="10"/>
      <c r="C29" s="10"/>
      <c r="D29" s="10"/>
      <c r="E29" s="10"/>
      <c r="F29" s="10"/>
      <c r="G29" s="10"/>
      <c r="H29" s="10"/>
      <c r="I29" s="10"/>
    </row>
    <row r="30" spans="1:9">
      <c r="A30" s="14" t="s">
        <v>489</v>
      </c>
      <c r="B30" s="13">
        <v>1</v>
      </c>
      <c r="C30" s="14" t="s">
        <v>471</v>
      </c>
      <c r="D30" s="14"/>
      <c r="E30" s="10">
        <f>SUM(E23:E27)</f>
        <v>791</v>
      </c>
      <c r="F30" s="10"/>
      <c r="G30" s="10"/>
      <c r="H30" s="10"/>
      <c r="I30" s="10"/>
    </row>
  </sheetData>
  <mergeCells count="4">
    <mergeCell ref="A16:I16"/>
    <mergeCell ref="A17:I17"/>
    <mergeCell ref="A18:I18"/>
    <mergeCell ref="A19:I19"/>
  </mergeCells>
  <hyperlinks>
    <hyperlink ref="F4" r:id="rId1" xr:uid="{3498180D-4761-4343-8A23-8FEA86A06891}"/>
    <hyperlink ref="F6" r:id="rId2" display="https://susproc.jrc.ec.europa.eu/product-bureau/sites/default/files/2026-03/TASK 4 LCC Steel_0.pdf" xr:uid="{063CBA01-65D1-439B-B2C4-A5BC47F7963B}"/>
    <hyperlink ref="F7" r:id="rId3" display="https://susproc.jrc.ec.europa.eu/product-bureau/sites/default/files/2026-03/TASK 4 LCC Steel_0.pdf" xr:uid="{642A256A-2B99-421E-A911-3725CA39F4F0}"/>
    <hyperlink ref="F5" r:id="rId4" xr:uid="{64407BF3-68C6-4220-A229-53D49844FB83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D509"/>
  <sheetViews>
    <sheetView zoomScale="60" zoomScaleNormal="60" workbookViewId="0">
      <selection activeCell="R1" sqref="R1:S6"/>
    </sheetView>
  </sheetViews>
  <sheetFormatPr defaultColWidth="9.1796875" defaultRowHeight="14.5"/>
  <cols>
    <col min="1" max="1" width="60" customWidth="1"/>
    <col min="2" max="2" width="37" customWidth="1"/>
    <col min="3" max="3" width="28" customWidth="1"/>
    <col min="4" max="4" width="24" customWidth="1"/>
    <col min="5" max="5" width="13" customWidth="1"/>
    <col min="6" max="6" width="55" customWidth="1"/>
    <col min="9" max="9" width="34.7265625" bestFit="1" customWidth="1"/>
    <col min="10" max="10" width="11.453125" bestFit="1" customWidth="1"/>
    <col min="11" max="11" width="15.81640625" customWidth="1"/>
    <col min="12" max="12" width="13.1796875" customWidth="1"/>
    <col min="13" max="13" width="24.7265625" customWidth="1"/>
    <col min="14" max="14" width="13.1796875" bestFit="1" customWidth="1"/>
    <col min="15" max="15" width="34" customWidth="1"/>
    <col min="16" max="16" width="33" customWidth="1"/>
    <col min="19" max="19" width="76.54296875" bestFit="1" customWidth="1"/>
  </cols>
  <sheetData>
    <row r="1" spans="1:18" ht="30" customHeight="1">
      <c r="A1" s="17" t="s">
        <v>54</v>
      </c>
      <c r="R1" s="9"/>
    </row>
    <row r="2" spans="1:18" ht="30" customHeight="1">
      <c r="A2" t="s">
        <v>523</v>
      </c>
    </row>
    <row r="3" spans="1:18" ht="30" customHeight="1">
      <c r="A3" t="s">
        <v>56</v>
      </c>
    </row>
    <row r="4" spans="1:18" ht="30" customHeight="1">
      <c r="A4" s="17" t="s">
        <v>57</v>
      </c>
      <c r="B4" s="17" t="s">
        <v>58</v>
      </c>
      <c r="C4" s="17" t="s">
        <v>59</v>
      </c>
      <c r="D4" s="17" t="s">
        <v>60</v>
      </c>
      <c r="E4" s="17" t="s">
        <v>61</v>
      </c>
      <c r="I4" s="17" t="s">
        <v>57</v>
      </c>
      <c r="J4" s="17" t="s">
        <v>58</v>
      </c>
      <c r="K4" s="17" t="s">
        <v>59</v>
      </c>
      <c r="L4" s="17" t="s">
        <v>60</v>
      </c>
      <c r="M4" s="17" t="s">
        <v>61</v>
      </c>
      <c r="N4" s="4" t="s">
        <v>62</v>
      </c>
    </row>
    <row r="5" spans="1:18" ht="30" customHeight="1">
      <c r="A5" t="s">
        <v>524</v>
      </c>
      <c r="B5" t="s">
        <v>64</v>
      </c>
      <c r="C5">
        <v>1</v>
      </c>
      <c r="D5" t="s">
        <v>65</v>
      </c>
      <c r="E5" t="s">
        <v>66</v>
      </c>
      <c r="I5" t="s">
        <v>524</v>
      </c>
      <c r="J5" t="s">
        <v>64</v>
      </c>
      <c r="K5">
        <v>1</v>
      </c>
      <c r="L5" t="s">
        <v>65</v>
      </c>
      <c r="M5" t="s">
        <v>66</v>
      </c>
      <c r="N5" s="3">
        <f>SUM(N9:N23)</f>
        <v>0.8092121830702208</v>
      </c>
    </row>
    <row r="6" spans="1:18" ht="30" customHeight="1"/>
    <row r="7" spans="1:18" ht="30" customHeight="1">
      <c r="A7" t="s">
        <v>67</v>
      </c>
    </row>
    <row r="8" spans="1:18" ht="30" customHeight="1">
      <c r="A8" s="17" t="s">
        <v>68</v>
      </c>
      <c r="B8" s="17" t="s">
        <v>69</v>
      </c>
      <c r="C8" s="17" t="s">
        <v>70</v>
      </c>
      <c r="D8" s="17" t="s">
        <v>59</v>
      </c>
      <c r="E8" s="17" t="s">
        <v>60</v>
      </c>
      <c r="F8" s="17" t="s">
        <v>71</v>
      </c>
      <c r="I8" s="1" t="s">
        <v>72</v>
      </c>
      <c r="J8" s="4" t="s">
        <v>73</v>
      </c>
      <c r="K8" s="4" t="s">
        <v>74</v>
      </c>
      <c r="L8" s="1" t="s">
        <v>75</v>
      </c>
      <c r="M8" s="4" t="s">
        <v>76</v>
      </c>
      <c r="N8" s="4" t="s">
        <v>62</v>
      </c>
      <c r="O8" s="1" t="s">
        <v>525</v>
      </c>
      <c r="P8" s="1" t="s">
        <v>78</v>
      </c>
    </row>
    <row r="9" spans="1:18" ht="30" customHeight="1">
      <c r="A9" t="s">
        <v>526</v>
      </c>
      <c r="B9" t="s">
        <v>80</v>
      </c>
      <c r="C9" t="s">
        <v>81</v>
      </c>
      <c r="D9">
        <v>1.066809415817261</v>
      </c>
      <c r="E9" t="s">
        <v>65</v>
      </c>
      <c r="F9" t="s">
        <v>82</v>
      </c>
      <c r="I9" s="2" t="s">
        <v>80</v>
      </c>
      <c r="J9" s="3" t="s">
        <v>81</v>
      </c>
      <c r="K9" s="3">
        <f>D9</f>
        <v>1.066809415817261</v>
      </c>
      <c r="L9" s="2" t="s">
        <v>83</v>
      </c>
      <c r="M9" s="3">
        <f>N51</f>
        <v>0.28494851814969757</v>
      </c>
      <c r="N9" s="3">
        <f>K9*M9</f>
        <v>0.30398576218527307</v>
      </c>
      <c r="O9" s="5"/>
      <c r="P9" s="2" t="s">
        <v>189</v>
      </c>
    </row>
    <row r="10" spans="1:18" ht="30" customHeight="1">
      <c r="A10" t="s">
        <v>86</v>
      </c>
      <c r="B10" t="s">
        <v>87</v>
      </c>
      <c r="C10" t="s">
        <v>88</v>
      </c>
      <c r="D10">
        <v>-0.10519839823245999</v>
      </c>
      <c r="E10" t="s">
        <v>65</v>
      </c>
      <c r="F10" t="s">
        <v>82</v>
      </c>
      <c r="I10" s="2" t="s">
        <v>87</v>
      </c>
      <c r="J10" s="3" t="s">
        <v>88</v>
      </c>
      <c r="K10" s="3">
        <f t="shared" ref="K10:K23" si="0">D10</f>
        <v>-0.10519839823245999</v>
      </c>
      <c r="L10" s="2" t="s">
        <v>83</v>
      </c>
      <c r="M10" s="2">
        <v>0.02</v>
      </c>
      <c r="N10" s="3"/>
      <c r="O10" s="5" t="s">
        <v>527</v>
      </c>
      <c r="P10" s="18" t="s">
        <v>528</v>
      </c>
    </row>
    <row r="11" spans="1:18" ht="30" customHeight="1">
      <c r="A11" t="s">
        <v>91</v>
      </c>
      <c r="B11" t="s">
        <v>92</v>
      </c>
      <c r="C11" t="s">
        <v>88</v>
      </c>
      <c r="D11">
        <v>7.8053995966911316E-2</v>
      </c>
      <c r="E11" t="s">
        <v>65</v>
      </c>
      <c r="F11" t="s">
        <v>82</v>
      </c>
      <c r="I11" s="2" t="s">
        <v>92</v>
      </c>
      <c r="J11" s="3" t="s">
        <v>88</v>
      </c>
      <c r="K11" s="3">
        <f t="shared" si="0"/>
        <v>7.8053995966911316E-2</v>
      </c>
      <c r="L11" s="2" t="s">
        <v>83</v>
      </c>
      <c r="M11" s="2">
        <v>7.0000000000000007E-2</v>
      </c>
      <c r="N11" s="3">
        <f t="shared" ref="N11:N22" si="1">K11*M11</f>
        <v>5.4637797176837928E-3</v>
      </c>
      <c r="O11" s="5" t="s">
        <v>529</v>
      </c>
      <c r="P11" s="2" t="s">
        <v>530</v>
      </c>
    </row>
    <row r="12" spans="1:18" ht="30" customHeight="1">
      <c r="A12" t="s">
        <v>95</v>
      </c>
      <c r="B12" t="s">
        <v>96</v>
      </c>
      <c r="C12" t="s">
        <v>97</v>
      </c>
      <c r="D12">
        <v>4.5000001788139343E-2</v>
      </c>
      <c r="E12" t="s">
        <v>65</v>
      </c>
      <c r="F12" t="s">
        <v>82</v>
      </c>
      <c r="I12" s="2" t="s">
        <v>96</v>
      </c>
      <c r="J12" s="3" t="s">
        <v>97</v>
      </c>
      <c r="K12" s="3">
        <f t="shared" si="0"/>
        <v>4.5000001788139343E-2</v>
      </c>
      <c r="L12" s="2" t="s">
        <v>83</v>
      </c>
      <c r="M12" s="2">
        <v>10</v>
      </c>
      <c r="N12" s="3">
        <f t="shared" si="1"/>
        <v>0.45000001788139343</v>
      </c>
      <c r="O12" s="2" t="s">
        <v>531</v>
      </c>
      <c r="P12" s="18" t="s">
        <v>532</v>
      </c>
    </row>
    <row r="13" spans="1:18" ht="30" customHeight="1">
      <c r="A13" t="s">
        <v>100</v>
      </c>
      <c r="B13" t="s">
        <v>101</v>
      </c>
      <c r="C13" t="s">
        <v>102</v>
      </c>
      <c r="D13">
        <v>4.4833023101091378E-2</v>
      </c>
      <c r="E13" t="s">
        <v>65</v>
      </c>
      <c r="F13" t="s">
        <v>82</v>
      </c>
      <c r="I13" s="2" t="s">
        <v>101</v>
      </c>
      <c r="J13" s="3" t="s">
        <v>102</v>
      </c>
      <c r="K13" s="3">
        <f t="shared" si="0"/>
        <v>4.4833023101091378E-2</v>
      </c>
      <c r="L13" s="2" t="s">
        <v>83</v>
      </c>
      <c r="M13" s="2">
        <v>0.12</v>
      </c>
      <c r="N13" s="3">
        <f t="shared" si="1"/>
        <v>5.3799627721309654E-3</v>
      </c>
      <c r="O13" s="5" t="s">
        <v>533</v>
      </c>
      <c r="P13" s="2" t="s">
        <v>534</v>
      </c>
    </row>
    <row r="14" spans="1:18" ht="30" customHeight="1">
      <c r="A14" t="s">
        <v>106</v>
      </c>
      <c r="B14" t="s">
        <v>107</v>
      </c>
      <c r="C14" t="s">
        <v>88</v>
      </c>
      <c r="D14">
        <v>-1.9395999610424038E-2</v>
      </c>
      <c r="E14" t="s">
        <v>65</v>
      </c>
      <c r="F14" t="s">
        <v>82</v>
      </c>
      <c r="I14" s="2" t="s">
        <v>107</v>
      </c>
      <c r="J14" s="3" t="s">
        <v>88</v>
      </c>
      <c r="K14" s="2">
        <f t="shared" si="0"/>
        <v>-1.9395999610424038E-2</v>
      </c>
      <c r="L14" s="2" t="s">
        <v>83</v>
      </c>
      <c r="M14" s="2">
        <v>-0.1</v>
      </c>
      <c r="N14" s="3"/>
      <c r="O14" s="5" t="s">
        <v>527</v>
      </c>
      <c r="P14" s="18" t="s">
        <v>535</v>
      </c>
    </row>
    <row r="15" spans="1:18" ht="30" customHeight="1">
      <c r="A15" t="s">
        <v>110</v>
      </c>
      <c r="B15" t="s">
        <v>111</v>
      </c>
      <c r="C15" t="s">
        <v>88</v>
      </c>
      <c r="D15">
        <v>1.4422205276787279E-2</v>
      </c>
      <c r="E15" t="s">
        <v>112</v>
      </c>
      <c r="F15" t="s">
        <v>82</v>
      </c>
      <c r="I15" s="2" t="s">
        <v>111</v>
      </c>
      <c r="J15" s="3" t="s">
        <v>88</v>
      </c>
      <c r="K15" s="2">
        <f t="shared" si="0"/>
        <v>1.4422205276787279E-2</v>
      </c>
      <c r="L15" s="2" t="s">
        <v>114</v>
      </c>
      <c r="M15" s="2">
        <v>0.04</v>
      </c>
      <c r="N15" s="3"/>
      <c r="O15" s="5" t="s">
        <v>536</v>
      </c>
      <c r="P15" s="2" t="s">
        <v>537</v>
      </c>
    </row>
    <row r="16" spans="1:18" ht="30" customHeight="1">
      <c r="A16" t="s">
        <v>117</v>
      </c>
      <c r="B16" t="s">
        <v>118</v>
      </c>
      <c r="C16" t="s">
        <v>97</v>
      </c>
      <c r="D16">
        <v>1.286798711709123E-2</v>
      </c>
      <c r="E16" t="s">
        <v>65</v>
      </c>
      <c r="F16" t="s">
        <v>82</v>
      </c>
      <c r="I16" s="2" t="s">
        <v>118</v>
      </c>
      <c r="J16" s="3" t="s">
        <v>97</v>
      </c>
      <c r="K16" s="3">
        <f t="shared" si="0"/>
        <v>1.286798711709123E-2</v>
      </c>
      <c r="L16" s="2" t="s">
        <v>83</v>
      </c>
      <c r="M16" s="2">
        <v>2</v>
      </c>
      <c r="N16" s="3">
        <f t="shared" si="1"/>
        <v>2.573597423418246E-2</v>
      </c>
      <c r="O16" s="5" t="s">
        <v>538</v>
      </c>
      <c r="P16" s="2" t="s">
        <v>539</v>
      </c>
    </row>
    <row r="17" spans="1:16" ht="30" customHeight="1">
      <c r="A17" t="s">
        <v>122</v>
      </c>
      <c r="B17" t="s">
        <v>123</v>
      </c>
      <c r="C17" t="s">
        <v>88</v>
      </c>
      <c r="D17">
        <v>4.4221766293048859E-3</v>
      </c>
      <c r="E17" t="s">
        <v>65</v>
      </c>
      <c r="F17" t="s">
        <v>82</v>
      </c>
      <c r="I17" s="2" t="s">
        <v>123</v>
      </c>
      <c r="J17" s="3" t="s">
        <v>88</v>
      </c>
      <c r="K17" s="3">
        <f t="shared" si="0"/>
        <v>4.4221766293048859E-3</v>
      </c>
      <c r="L17" s="2" t="s">
        <v>83</v>
      </c>
      <c r="M17" s="2">
        <v>0.03</v>
      </c>
      <c r="N17" s="3">
        <f t="shared" si="1"/>
        <v>1.3266529887914657E-4</v>
      </c>
      <c r="O17" s="5" t="s">
        <v>540</v>
      </c>
      <c r="P17" s="18" t="s">
        <v>541</v>
      </c>
    </row>
    <row r="18" spans="1:16" ht="30" customHeight="1">
      <c r="A18" t="s">
        <v>126</v>
      </c>
      <c r="B18" t="s">
        <v>127</v>
      </c>
      <c r="C18" t="s">
        <v>128</v>
      </c>
      <c r="D18">
        <v>-2.6832816656678919E-3</v>
      </c>
      <c r="E18" t="s">
        <v>112</v>
      </c>
      <c r="F18" t="s">
        <v>82</v>
      </c>
      <c r="I18" s="2" t="s">
        <v>127</v>
      </c>
      <c r="J18" s="3" t="s">
        <v>128</v>
      </c>
      <c r="K18" s="2">
        <f t="shared" si="0"/>
        <v>-2.6832816656678919E-3</v>
      </c>
      <c r="L18" s="2" t="s">
        <v>114</v>
      </c>
      <c r="M18" s="2">
        <v>0.5</v>
      </c>
      <c r="N18" s="3"/>
      <c r="O18" s="5" t="s">
        <v>542</v>
      </c>
      <c r="P18" s="18" t="s">
        <v>543</v>
      </c>
    </row>
    <row r="19" spans="1:16" ht="42.75" customHeight="1">
      <c r="A19" t="s">
        <v>133</v>
      </c>
      <c r="B19" t="s">
        <v>134</v>
      </c>
      <c r="C19" t="s">
        <v>128</v>
      </c>
      <c r="D19">
        <v>1.0058224889173189E-3</v>
      </c>
      <c r="E19" t="s">
        <v>112</v>
      </c>
      <c r="F19" t="s">
        <v>82</v>
      </c>
      <c r="I19" s="2" t="s">
        <v>134</v>
      </c>
      <c r="J19" s="3" t="s">
        <v>128</v>
      </c>
      <c r="K19" s="3">
        <f t="shared" si="0"/>
        <v>1.0058224889173189E-3</v>
      </c>
      <c r="L19" s="2" t="s">
        <v>114</v>
      </c>
      <c r="M19" s="2">
        <v>0.56000000000000005</v>
      </c>
      <c r="N19" s="3">
        <f t="shared" si="1"/>
        <v>5.6326059379369867E-4</v>
      </c>
      <c r="O19" s="2" t="s">
        <v>544</v>
      </c>
      <c r="P19" s="2" t="s">
        <v>545</v>
      </c>
    </row>
    <row r="20" spans="1:16" ht="30" customHeight="1">
      <c r="A20" t="s">
        <v>138</v>
      </c>
      <c r="B20" t="s">
        <v>139</v>
      </c>
      <c r="C20" t="s">
        <v>81</v>
      </c>
      <c r="D20">
        <v>6.9918307370224486E-4</v>
      </c>
      <c r="E20" t="s">
        <v>140</v>
      </c>
      <c r="F20" t="s">
        <v>82</v>
      </c>
      <c r="I20" s="2" t="s">
        <v>141</v>
      </c>
      <c r="J20" s="2" t="s">
        <v>81</v>
      </c>
      <c r="K20" s="3">
        <f t="shared" si="0"/>
        <v>6.9918307370224486E-4</v>
      </c>
      <c r="L20" s="2" t="s">
        <v>142</v>
      </c>
      <c r="M20" s="2"/>
      <c r="N20" s="3">
        <f t="shared" si="1"/>
        <v>0</v>
      </c>
      <c r="O20" s="5" t="s">
        <v>546</v>
      </c>
      <c r="P20" s="2" t="s">
        <v>547</v>
      </c>
    </row>
    <row r="21" spans="1:16" ht="30" customHeight="1">
      <c r="A21" t="s">
        <v>145</v>
      </c>
      <c r="B21" t="s">
        <v>146</v>
      </c>
      <c r="C21" t="s">
        <v>97</v>
      </c>
      <c r="D21">
        <v>6.228964775800705E-4</v>
      </c>
      <c r="E21" t="s">
        <v>65</v>
      </c>
      <c r="F21" t="s">
        <v>82</v>
      </c>
      <c r="I21" s="2" t="s">
        <v>146</v>
      </c>
      <c r="J21" s="3" t="s">
        <v>97</v>
      </c>
      <c r="K21" s="3">
        <f t="shared" si="0"/>
        <v>6.228964775800705E-4</v>
      </c>
      <c r="L21" s="2" t="s">
        <v>83</v>
      </c>
      <c r="M21" s="2">
        <v>0.09</v>
      </c>
      <c r="N21" s="3">
        <f t="shared" si="1"/>
        <v>5.6060682982206342E-5</v>
      </c>
      <c r="O21" s="5" t="s">
        <v>548</v>
      </c>
      <c r="P21" s="2" t="s">
        <v>549</v>
      </c>
    </row>
    <row r="22" spans="1:16" ht="30" customHeight="1">
      <c r="A22" t="s">
        <v>149</v>
      </c>
      <c r="B22" t="s">
        <v>150</v>
      </c>
      <c r="C22" t="s">
        <v>97</v>
      </c>
      <c r="D22">
        <v>5.9648999013006687E-4</v>
      </c>
      <c r="E22" t="s">
        <v>65</v>
      </c>
      <c r="F22" t="s">
        <v>82</v>
      </c>
      <c r="I22" s="2" t="s">
        <v>150</v>
      </c>
      <c r="J22" s="3" t="s">
        <v>97</v>
      </c>
      <c r="K22" s="3">
        <f t="shared" si="0"/>
        <v>5.9648999013006687E-4</v>
      </c>
      <c r="L22" s="2" t="s">
        <v>83</v>
      </c>
      <c r="M22" s="2">
        <v>30</v>
      </c>
      <c r="N22" s="3">
        <f t="shared" si="1"/>
        <v>1.7894699703902006E-2</v>
      </c>
      <c r="O22" s="5" t="s">
        <v>550</v>
      </c>
      <c r="P22" s="2" t="s">
        <v>551</v>
      </c>
    </row>
    <row r="23" spans="1:16" ht="30" customHeight="1">
      <c r="A23" t="s">
        <v>153</v>
      </c>
      <c r="B23" t="s">
        <v>154</v>
      </c>
      <c r="C23" t="s">
        <v>102</v>
      </c>
      <c r="D23">
        <v>-5.6568498257547617E-4</v>
      </c>
      <c r="E23" t="s">
        <v>65</v>
      </c>
      <c r="F23" t="s">
        <v>82</v>
      </c>
      <c r="I23" s="2" t="s">
        <v>154</v>
      </c>
      <c r="J23" s="3" t="s">
        <v>102</v>
      </c>
      <c r="K23" s="2">
        <f t="shared" si="0"/>
        <v>-5.6568498257547617E-4</v>
      </c>
      <c r="L23" s="2" t="s">
        <v>83</v>
      </c>
      <c r="M23" s="2">
        <v>0.02</v>
      </c>
      <c r="N23" s="3"/>
      <c r="O23" s="5" t="s">
        <v>527</v>
      </c>
      <c r="P23" s="18" t="s">
        <v>552</v>
      </c>
    </row>
    <row r="24" spans="1:16" ht="30" customHeight="1"/>
    <row r="25" spans="1:16" ht="30" customHeight="1">
      <c r="A25" t="s">
        <v>158</v>
      </c>
    </row>
    <row r="26" spans="1:16" ht="30" customHeight="1">
      <c r="A26" s="17" t="s">
        <v>159</v>
      </c>
      <c r="B26" s="17" t="s">
        <v>160</v>
      </c>
      <c r="C26" s="17" t="s">
        <v>59</v>
      </c>
      <c r="D26" s="17" t="s">
        <v>60</v>
      </c>
      <c r="I26" s="2"/>
      <c r="J26" s="3"/>
      <c r="K26" s="3"/>
      <c r="L26" s="2"/>
      <c r="M26" s="3"/>
      <c r="N26" s="3"/>
      <c r="O26" s="5"/>
      <c r="P26" s="2"/>
    </row>
    <row r="27" spans="1:16" ht="30" customHeight="1">
      <c r="A27" t="s">
        <v>161</v>
      </c>
      <c r="B27" t="s">
        <v>162</v>
      </c>
      <c r="C27">
        <v>0.2046961784362793</v>
      </c>
      <c r="D27" t="s">
        <v>163</v>
      </c>
    </row>
    <row r="28" spans="1:16" ht="30" customHeight="1">
      <c r="A28" t="s">
        <v>164</v>
      </c>
      <c r="B28" t="s">
        <v>162</v>
      </c>
      <c r="C28">
        <v>5.2816907564960193E-2</v>
      </c>
      <c r="D28" t="s">
        <v>65</v>
      </c>
    </row>
    <row r="29" spans="1:16" ht="30" customHeight="1">
      <c r="A29" t="s">
        <v>165</v>
      </c>
      <c r="B29" t="s">
        <v>162</v>
      </c>
      <c r="C29">
        <v>6.1184084042906761E-3</v>
      </c>
      <c r="D29" t="s">
        <v>112</v>
      </c>
    </row>
    <row r="30" spans="1:16" ht="30" customHeight="1">
      <c r="A30" t="s">
        <v>166</v>
      </c>
      <c r="B30" t="s">
        <v>167</v>
      </c>
      <c r="C30">
        <v>5.7758116163313389E-3</v>
      </c>
      <c r="D30" t="s">
        <v>112</v>
      </c>
    </row>
    <row r="31" spans="1:16" ht="30" customHeight="1">
      <c r="A31" t="s">
        <v>168</v>
      </c>
      <c r="B31" t="s">
        <v>162</v>
      </c>
      <c r="C31">
        <v>1.682141446508467E-3</v>
      </c>
      <c r="D31" t="s">
        <v>65</v>
      </c>
    </row>
    <row r="32" spans="1:16" ht="30" customHeight="1">
      <c r="A32" t="s">
        <v>169</v>
      </c>
      <c r="B32" t="s">
        <v>162</v>
      </c>
      <c r="C32">
        <v>4.4743715989170603E-5</v>
      </c>
      <c r="D32" t="s">
        <v>65</v>
      </c>
    </row>
    <row r="33" spans="1:6" ht="30" customHeight="1">
      <c r="A33" t="s">
        <v>170</v>
      </c>
      <c r="B33" t="s">
        <v>162</v>
      </c>
      <c r="C33">
        <v>4.1150000470224768E-5</v>
      </c>
      <c r="D33" t="s">
        <v>65</v>
      </c>
    </row>
    <row r="34" spans="1:6" ht="30" customHeight="1">
      <c r="A34" t="s">
        <v>171</v>
      </c>
      <c r="B34" t="s">
        <v>162</v>
      </c>
      <c r="C34">
        <v>2.1236761313048191E-5</v>
      </c>
      <c r="D34" t="s">
        <v>65</v>
      </c>
    </row>
    <row r="35" spans="1:6" ht="30" customHeight="1">
      <c r="A35" t="s">
        <v>172</v>
      </c>
      <c r="B35" t="s">
        <v>162</v>
      </c>
      <c r="C35">
        <v>6.841052595518704E-7</v>
      </c>
      <c r="D35" t="s">
        <v>65</v>
      </c>
    </row>
    <row r="36" spans="1:6" ht="30" customHeight="1">
      <c r="A36" t="s">
        <v>173</v>
      </c>
      <c r="B36" t="s">
        <v>162</v>
      </c>
      <c r="C36">
        <v>4.081666418187524E-7</v>
      </c>
      <c r="D36" t="s">
        <v>65</v>
      </c>
    </row>
    <row r="37" spans="1:6" ht="30" customHeight="1">
      <c r="A37" t="s">
        <v>174</v>
      </c>
      <c r="B37" t="s">
        <v>162</v>
      </c>
      <c r="C37">
        <v>1.3868418591300719E-7</v>
      </c>
      <c r="D37" t="s">
        <v>65</v>
      </c>
    </row>
    <row r="38" spans="1:6" ht="30" customHeight="1">
      <c r="A38" t="s">
        <v>175</v>
      </c>
      <c r="B38" t="s">
        <v>162</v>
      </c>
      <c r="C38">
        <v>2.738612714381361E-8</v>
      </c>
      <c r="D38" t="s">
        <v>65</v>
      </c>
    </row>
    <row r="39" spans="1:6" ht="30" customHeight="1">
      <c r="A39" t="s">
        <v>176</v>
      </c>
      <c r="B39" t="s">
        <v>162</v>
      </c>
      <c r="C39">
        <v>9.9999999392252903E-9</v>
      </c>
      <c r="D39" t="s">
        <v>65</v>
      </c>
    </row>
    <row r="40" spans="1:6" ht="30" customHeight="1">
      <c r="A40" t="s">
        <v>177</v>
      </c>
      <c r="B40" t="s">
        <v>162</v>
      </c>
      <c r="C40">
        <v>6.3576727704021258E-14</v>
      </c>
      <c r="D40" t="s">
        <v>65</v>
      </c>
    </row>
    <row r="41" spans="1:6" ht="30" customHeight="1">
      <c r="A41" t="s">
        <v>187</v>
      </c>
      <c r="B41" t="s">
        <v>188</v>
      </c>
      <c r="C41" t="s">
        <v>88</v>
      </c>
      <c r="D41">
        <v>1.049999952316284</v>
      </c>
      <c r="E41" t="s">
        <v>65</v>
      </c>
      <c r="F41" t="s">
        <v>82</v>
      </c>
    </row>
    <row r="42" spans="1:6" ht="30" customHeight="1">
      <c r="A42" t="s">
        <v>193</v>
      </c>
      <c r="B42" t="s">
        <v>194</v>
      </c>
      <c r="C42" t="s">
        <v>97</v>
      </c>
      <c r="D42">
        <v>-0.27500000596046448</v>
      </c>
      <c r="E42" t="s">
        <v>65</v>
      </c>
      <c r="F42" t="s">
        <v>82</v>
      </c>
    </row>
    <row r="43" spans="1:6" ht="30" customHeight="1"/>
    <row r="44" spans="1:6" ht="30" customHeight="1"/>
    <row r="45" spans="1:6" ht="30" customHeight="1"/>
    <row r="46" spans="1:6" ht="30" customHeight="1"/>
    <row r="47" spans="1:6" ht="30" customHeight="1">
      <c r="A47" s="17" t="s">
        <v>54</v>
      </c>
    </row>
    <row r="48" spans="1:6" ht="30" customHeight="1">
      <c r="A48" t="s">
        <v>553</v>
      </c>
    </row>
    <row r="49" spans="1:1024 1033:2048 2057:3072 3081:4096 4105:5120 5129:6144 6153:7168 7177:8192 8201:9216 9225:10240 10249:11264 11273:12288 12297:13312 13321:14336 14345:15360 15369:16384" ht="30" customHeight="1">
      <c r="A49" t="s">
        <v>56</v>
      </c>
    </row>
    <row r="50" spans="1:1024 1033:2048 2057:3072 3081:4096 4105:5120 5129:6144 6153:7168 7177:8192 8201:9216 9225:10240 10249:11264 11273:12288 12297:13312 13321:14336 14345:15360 15369:16384" ht="30" customHeight="1">
      <c r="A50" s="17" t="s">
        <v>57</v>
      </c>
      <c r="B50" s="17" t="s">
        <v>58</v>
      </c>
      <c r="C50" s="17" t="s">
        <v>59</v>
      </c>
      <c r="D50" s="17" t="s">
        <v>60</v>
      </c>
      <c r="E50" s="17" t="s">
        <v>61</v>
      </c>
      <c r="I50" s="17" t="s">
        <v>57</v>
      </c>
      <c r="J50" s="17" t="s">
        <v>58</v>
      </c>
      <c r="K50" s="17" t="s">
        <v>59</v>
      </c>
      <c r="L50" s="17" t="s">
        <v>60</v>
      </c>
      <c r="M50" s="17" t="s">
        <v>61</v>
      </c>
      <c r="N50" s="4" t="s">
        <v>62</v>
      </c>
    </row>
    <row r="51" spans="1:1024 1033:2048 2057:3072 3081:4096 4105:5120 5129:6144 6153:7168 7177:8192 8201:9216 9225:10240 10249:11264 11273:12288 12297:13312 13321:14336 14345:15360 15369:16384" ht="30" customHeight="1">
      <c r="A51" t="s">
        <v>526</v>
      </c>
      <c r="B51" t="s">
        <v>80</v>
      </c>
      <c r="C51">
        <v>1</v>
      </c>
      <c r="D51" t="s">
        <v>65</v>
      </c>
      <c r="E51" t="s">
        <v>66</v>
      </c>
      <c r="I51" t="s">
        <v>526</v>
      </c>
      <c r="J51" t="s">
        <v>80</v>
      </c>
      <c r="K51">
        <v>1</v>
      </c>
      <c r="L51" t="s">
        <v>65</v>
      </c>
      <c r="M51" t="s">
        <v>66</v>
      </c>
      <c r="N51">
        <f>SUM(N55:N69)</f>
        <v>0.28494851814969757</v>
      </c>
    </row>
    <row r="52" spans="1:1024 1033:2048 2057:3072 3081:4096 4105:5120 5129:6144 6153:7168 7177:8192 8201:9216 9225:10240 10249:11264 11273:12288 12297:13312 13321:14336 14345:15360 15369:16384" ht="30" customHeight="1"/>
    <row r="53" spans="1:1024 1033:2048 2057:3072 3081:4096 4105:5120 5129:6144 6153:7168 7177:8192 8201:9216 9225:10240 10249:11264 11273:12288 12297:13312 13321:14336 14345:15360 15369:16384" ht="30" customHeight="1">
      <c r="A53" t="s">
        <v>67</v>
      </c>
    </row>
    <row r="54" spans="1:1024 1033:2048 2057:3072 3081:4096 4105:5120 5129:6144 6153:7168 7177:8192 8201:9216 9225:10240 10249:11264 11273:12288 12297:13312 13321:14336 14345:15360 15369:16384" ht="30" customHeight="1">
      <c r="A54" s="17" t="s">
        <v>68</v>
      </c>
      <c r="B54" s="17" t="s">
        <v>69</v>
      </c>
      <c r="C54" s="17" t="s">
        <v>70</v>
      </c>
      <c r="D54" s="17" t="s">
        <v>59</v>
      </c>
      <c r="E54" s="17" t="s">
        <v>60</v>
      </c>
      <c r="F54" s="17" t="s">
        <v>71</v>
      </c>
      <c r="I54" s="1" t="s">
        <v>72</v>
      </c>
      <c r="J54" s="1" t="s">
        <v>73</v>
      </c>
      <c r="K54" s="1" t="s">
        <v>74</v>
      </c>
      <c r="L54" s="1" t="s">
        <v>75</v>
      </c>
      <c r="M54" s="1" t="s">
        <v>76</v>
      </c>
      <c r="N54" s="1" t="s">
        <v>62</v>
      </c>
      <c r="O54" s="1" t="s">
        <v>77</v>
      </c>
      <c r="P54" s="1" t="s">
        <v>78</v>
      </c>
    </row>
    <row r="55" spans="1:1024 1033:2048 2057:3072 3081:4096 4105:5120 5129:6144 6153:7168 7177:8192 8201:9216 9225:10240 10249:11264 11273:12288 12297:13312 13321:14336 14345:15360 15369:16384" ht="30" customHeight="1">
      <c r="A55" t="s">
        <v>179</v>
      </c>
      <c r="B55" t="s">
        <v>180</v>
      </c>
      <c r="C55" t="s">
        <v>102</v>
      </c>
      <c r="D55">
        <v>9.7239999771118164</v>
      </c>
      <c r="E55" t="s">
        <v>163</v>
      </c>
      <c r="F55" t="s">
        <v>82</v>
      </c>
      <c r="I55" s="2" t="s">
        <v>180</v>
      </c>
      <c r="J55" s="2" t="s">
        <v>102</v>
      </c>
      <c r="K55" s="2">
        <f>D55</f>
        <v>9.7239999771118164</v>
      </c>
      <c r="L55" s="2" t="s">
        <v>181</v>
      </c>
      <c r="M55" s="2">
        <v>8.5000000000000006E-3</v>
      </c>
      <c r="N55" s="18">
        <f>K55*M55</f>
        <v>8.2653999805450448E-2</v>
      </c>
      <c r="O55" s="19" t="s">
        <v>147</v>
      </c>
      <c r="P55" s="2" t="s">
        <v>182</v>
      </c>
    </row>
    <row r="56" spans="1:1024 1033:2048 2057:3072 3081:4096 4105:5120 5129:6144 6153:7168 7177:8192 8201:9216 9225:10240 10249:11264 11273:12288 12297:13312 13321:14336 14345:15360 15369:16384" ht="30" customHeight="1">
      <c r="A56" t="s">
        <v>183</v>
      </c>
      <c r="B56" t="s">
        <v>184</v>
      </c>
      <c r="C56" t="s">
        <v>97</v>
      </c>
      <c r="D56">
        <v>-2.0999999046325679</v>
      </c>
      <c r="E56" t="s">
        <v>163</v>
      </c>
      <c r="F56" t="s">
        <v>82</v>
      </c>
      <c r="I56" s="2" t="s">
        <v>184</v>
      </c>
      <c r="J56" s="2" t="s">
        <v>97</v>
      </c>
      <c r="K56" s="2">
        <f t="shared" ref="K56:K69" si="2">D56</f>
        <v>-2.0999999046325679</v>
      </c>
      <c r="L56" s="2" t="s">
        <v>181</v>
      </c>
      <c r="M56" s="2">
        <v>4.0000000000000001E-3</v>
      </c>
      <c r="N56" s="18"/>
      <c r="O56" s="19" t="s">
        <v>185</v>
      </c>
      <c r="P56" s="2" t="s">
        <v>186</v>
      </c>
    </row>
    <row r="57" spans="1:1024 1033:2048 2057:3072 3081:4096 4105:5120 5129:6144 6153:7168 7177:8192 8201:9216 9225:10240 10249:11264 11273:12288 12297:13312 13321:14336 14345:15360 15369:16384" ht="30" customHeight="1">
      <c r="A57" t="s">
        <v>187</v>
      </c>
      <c r="B57" t="s">
        <v>188</v>
      </c>
      <c r="C57" t="s">
        <v>88</v>
      </c>
      <c r="D57">
        <v>1.049999952316284</v>
      </c>
      <c r="E57" t="s">
        <v>65</v>
      </c>
      <c r="F57" t="s">
        <v>82</v>
      </c>
      <c r="I57" s="2" t="s">
        <v>188</v>
      </c>
      <c r="J57" s="2" t="s">
        <v>88</v>
      </c>
      <c r="K57" s="3">
        <f t="shared" si="2"/>
        <v>1.049999952316284</v>
      </c>
      <c r="L57" s="2" t="s">
        <v>83</v>
      </c>
      <c r="M57" s="2">
        <f>N98</f>
        <v>9.8459894346073287E-2</v>
      </c>
      <c r="N57" s="18">
        <f t="shared" ref="N57:N66" si="3">K57*M57</f>
        <v>0.10338288436844331</v>
      </c>
      <c r="O57" s="19" t="s">
        <v>108</v>
      </c>
      <c r="P57" s="2" t="s">
        <v>189</v>
      </c>
    </row>
    <row r="58" spans="1:1024 1033:2048 2057:3072 3081:4096 4105:5120 5129:6144 6153:7168 7177:8192 8201:9216 9225:10240 10249:11264 11273:12288 12297:13312 13321:14336 14345:15360 15369:16384" ht="30" customHeight="1">
      <c r="A58" t="s">
        <v>190</v>
      </c>
      <c r="B58" t="s">
        <v>191</v>
      </c>
      <c r="C58" t="s">
        <v>97</v>
      </c>
      <c r="D58">
        <v>0.40000000596046448</v>
      </c>
      <c r="E58" t="s">
        <v>65</v>
      </c>
      <c r="F58" t="s">
        <v>82</v>
      </c>
      <c r="I58" s="2" t="s">
        <v>191</v>
      </c>
      <c r="J58" s="2" t="s">
        <v>97</v>
      </c>
      <c r="K58" s="2">
        <f t="shared" si="2"/>
        <v>0.40000000596046448</v>
      </c>
      <c r="L58" s="2" t="s">
        <v>83</v>
      </c>
      <c r="M58" s="2">
        <v>0.16</v>
      </c>
      <c r="N58" s="18">
        <f t="shared" si="3"/>
        <v>6.4000000953674321E-2</v>
      </c>
      <c r="O58" s="19" t="s">
        <v>147</v>
      </c>
      <c r="P58" s="2" t="s">
        <v>192</v>
      </c>
    </row>
    <row r="59" spans="1:1024 1033:2048 2057:3072 3081:4096 4105:5120 5129:6144 6153:7168 7177:8192 8201:9216 9225:10240 10249:11264 11273:12288 12297:13312 13321:14336 14345:15360 15369:16384" ht="30" customHeight="1">
      <c r="A59" t="s">
        <v>193</v>
      </c>
      <c r="B59" t="s">
        <v>194</v>
      </c>
      <c r="C59" t="s">
        <v>97</v>
      </c>
      <c r="D59">
        <v>-0.27500000596046448</v>
      </c>
      <c r="E59" t="s">
        <v>65</v>
      </c>
      <c r="F59" t="s">
        <v>82</v>
      </c>
      <c r="I59" s="2" t="s">
        <v>194</v>
      </c>
      <c r="J59" s="2" t="s">
        <v>97</v>
      </c>
      <c r="K59" s="2">
        <f t="shared" si="2"/>
        <v>-0.27500000596046448</v>
      </c>
      <c r="L59" s="2" t="s">
        <v>83</v>
      </c>
      <c r="M59" s="2">
        <v>0.02</v>
      </c>
      <c r="N59" s="18"/>
      <c r="O59" s="19" t="s">
        <v>89</v>
      </c>
      <c r="P59" s="2" t="s">
        <v>195</v>
      </c>
    </row>
    <row r="60" spans="1:1024 1033:2048 2057:3072 3081:4096 4105:5120 5129:6144 6153:7168 7177:8192 8201:9216 9225:10240 10249:11264 11273:12288 12297:13312 13321:14336 14345:15360 15369:16384" ht="30" customHeight="1">
      <c r="A60" t="s">
        <v>196</v>
      </c>
      <c r="B60" t="s">
        <v>197</v>
      </c>
      <c r="C60" t="s">
        <v>88</v>
      </c>
      <c r="D60">
        <v>0.15000000596046451</v>
      </c>
      <c r="E60" t="s">
        <v>65</v>
      </c>
      <c r="F60" t="s">
        <v>82</v>
      </c>
      <c r="I60" s="2" t="s">
        <v>197</v>
      </c>
      <c r="J60" s="2" t="s">
        <v>88</v>
      </c>
      <c r="K60" s="2">
        <f t="shared" si="2"/>
        <v>0.15000000596046451</v>
      </c>
      <c r="L60" s="2" t="s">
        <v>83</v>
      </c>
      <c r="M60" s="2">
        <v>0.13</v>
      </c>
      <c r="N60" s="18">
        <f t="shared" si="3"/>
        <v>1.9500000774860388E-2</v>
      </c>
      <c r="O60" s="19" t="s">
        <v>198</v>
      </c>
      <c r="P60" s="2" t="s">
        <v>199</v>
      </c>
    </row>
    <row r="61" spans="1:1024 1033:2048 2057:3072 3081:4096 4105:5120 5129:6144 6153:7168 7177:8192 8201:9216 9225:10240 10249:11264 11273:12288 12297:13312 13321:14336 14345:15360 15369:16384" ht="30" customHeight="1">
      <c r="A61" t="s">
        <v>554</v>
      </c>
      <c r="B61" t="s">
        <v>555</v>
      </c>
      <c r="C61" t="s">
        <v>81</v>
      </c>
      <c r="D61">
        <v>0.70541501045227051</v>
      </c>
      <c r="E61" t="s">
        <v>65</v>
      </c>
      <c r="F61" t="s">
        <v>82</v>
      </c>
      <c r="I61" s="2" t="s">
        <v>555</v>
      </c>
      <c r="J61" s="2" t="s">
        <v>130</v>
      </c>
      <c r="K61" s="3">
        <f t="shared" si="2"/>
        <v>0.70541501045227051</v>
      </c>
      <c r="L61" s="2" t="s">
        <v>65</v>
      </c>
      <c r="M61" s="3"/>
      <c r="N61" s="3">
        <f t="shared" si="3"/>
        <v>0</v>
      </c>
      <c r="O61" s="5"/>
      <c r="P61" s="18" t="s">
        <v>189</v>
      </c>
      <c r="Y61" s="2"/>
      <c r="Z61" s="3"/>
      <c r="AA61" s="3"/>
      <c r="AB61" s="2"/>
      <c r="AC61" s="3"/>
      <c r="AD61" s="3"/>
      <c r="AE61" s="5"/>
      <c r="AF61" s="18"/>
      <c r="AO61" s="2"/>
      <c r="AP61" s="3"/>
      <c r="AQ61" s="3"/>
      <c r="AR61" s="2"/>
      <c r="AS61" s="3"/>
      <c r="AT61" s="3"/>
      <c r="AU61" s="5"/>
      <c r="AV61" s="18"/>
      <c r="BE61" s="2"/>
      <c r="BF61" s="3"/>
      <c r="BG61" s="3"/>
      <c r="BH61" s="2"/>
      <c r="BI61" s="3"/>
      <c r="BJ61" s="3"/>
      <c r="BK61" s="5"/>
      <c r="BL61" s="18"/>
      <c r="BU61" s="2"/>
      <c r="BV61" s="3"/>
      <c r="BW61" s="3"/>
      <c r="BX61" s="2"/>
      <c r="BY61" s="3"/>
      <c r="BZ61" s="3"/>
      <c r="CA61" s="5"/>
      <c r="CB61" s="18"/>
      <c r="CK61" s="2"/>
      <c r="CL61" s="3"/>
      <c r="CM61" s="3"/>
      <c r="CN61" s="2"/>
      <c r="CO61" s="3"/>
      <c r="CP61" s="3"/>
      <c r="CQ61" s="5"/>
      <c r="CR61" s="18"/>
      <c r="DA61" s="2"/>
      <c r="DB61" s="3"/>
      <c r="DC61" s="3"/>
      <c r="DD61" s="2"/>
      <c r="DE61" s="3"/>
      <c r="DF61" s="3"/>
      <c r="DG61" s="5"/>
      <c r="DH61" s="18"/>
      <c r="DQ61" s="2"/>
      <c r="DR61" s="3"/>
      <c r="DS61" s="3"/>
      <c r="DT61" s="2"/>
      <c r="DU61" s="3"/>
      <c r="DV61" s="3"/>
      <c r="DW61" s="5"/>
      <c r="DX61" s="18"/>
      <c r="EG61" s="2"/>
      <c r="EH61" s="3"/>
      <c r="EI61" s="3"/>
      <c r="EJ61" s="2"/>
      <c r="EK61" s="3"/>
      <c r="EL61" s="3"/>
      <c r="EM61" s="5"/>
      <c r="EN61" s="18"/>
      <c r="EW61" s="2"/>
      <c r="EX61" s="3"/>
      <c r="EY61" s="3"/>
      <c r="EZ61" s="2"/>
      <c r="FA61" s="3"/>
      <c r="FB61" s="3"/>
      <c r="FC61" s="5"/>
      <c r="FD61" s="18"/>
      <c r="FM61" s="2"/>
      <c r="FN61" s="3"/>
      <c r="FO61" s="3"/>
      <c r="FP61" s="2"/>
      <c r="FQ61" s="3"/>
      <c r="FR61" s="3"/>
      <c r="FS61" s="5"/>
      <c r="FT61" s="18"/>
      <c r="GC61" s="2"/>
      <c r="GD61" s="3"/>
      <c r="GE61" s="3"/>
      <c r="GF61" s="2"/>
      <c r="GG61" s="3"/>
      <c r="GH61" s="3"/>
      <c r="GI61" s="5"/>
      <c r="GJ61" s="18"/>
      <c r="GS61" s="2"/>
      <c r="GT61" s="3"/>
      <c r="GU61" s="3"/>
      <c r="GV61" s="2"/>
      <c r="GW61" s="3"/>
      <c r="GX61" s="3"/>
      <c r="GY61" s="5"/>
      <c r="GZ61" s="18"/>
      <c r="HI61" s="2"/>
      <c r="HJ61" s="3"/>
      <c r="HK61" s="3"/>
      <c r="HL61" s="2"/>
      <c r="HM61" s="3"/>
      <c r="HN61" s="3"/>
      <c r="HO61" s="5"/>
      <c r="HP61" s="18"/>
      <c r="HY61" s="2"/>
      <c r="HZ61" s="3"/>
      <c r="IA61" s="3"/>
      <c r="IB61" s="2"/>
      <c r="IC61" s="3"/>
      <c r="ID61" s="3"/>
      <c r="IE61" s="5"/>
      <c r="IF61" s="18"/>
      <c r="IO61" s="2"/>
      <c r="IP61" s="3"/>
      <c r="IQ61" s="3"/>
      <c r="IR61" s="2"/>
      <c r="IS61" s="3"/>
      <c r="IT61" s="3"/>
      <c r="IU61" s="5"/>
      <c r="IV61" s="18"/>
      <c r="JE61" s="2"/>
      <c r="JF61" s="3"/>
      <c r="JG61" s="3"/>
      <c r="JH61" s="2"/>
      <c r="JI61" s="3"/>
      <c r="JJ61" s="3"/>
      <c r="JK61" s="5"/>
      <c r="JL61" s="18"/>
      <c r="JU61" s="2"/>
      <c r="JV61" s="3"/>
      <c r="JW61" s="3"/>
      <c r="JX61" s="2"/>
      <c r="JY61" s="3"/>
      <c r="JZ61" s="3"/>
      <c r="KA61" s="5"/>
      <c r="KB61" s="18"/>
      <c r="KK61" s="2"/>
      <c r="KL61" s="3"/>
      <c r="KM61" s="3"/>
      <c r="KN61" s="2"/>
      <c r="KO61" s="3"/>
      <c r="KP61" s="3"/>
      <c r="KQ61" s="5"/>
      <c r="KR61" s="18"/>
      <c r="LA61" s="2"/>
      <c r="LB61" s="3"/>
      <c r="LC61" s="3"/>
      <c r="LD61" s="2"/>
      <c r="LE61" s="3"/>
      <c r="LF61" s="3"/>
      <c r="LG61" s="5"/>
      <c r="LH61" s="18"/>
      <c r="LQ61" s="2"/>
      <c r="LR61" s="3"/>
      <c r="LS61" s="3"/>
      <c r="LT61" s="2"/>
      <c r="LU61" s="3"/>
      <c r="LV61" s="3"/>
      <c r="LW61" s="5"/>
      <c r="LX61" s="18"/>
      <c r="MG61" s="2"/>
      <c r="MH61" s="3"/>
      <c r="MI61" s="3"/>
      <c r="MJ61" s="2"/>
      <c r="MK61" s="3"/>
      <c r="ML61" s="3"/>
      <c r="MM61" s="5"/>
      <c r="MN61" s="18"/>
      <c r="MW61" s="2"/>
      <c r="MX61" s="3"/>
      <c r="MY61" s="3"/>
      <c r="MZ61" s="2"/>
      <c r="NA61" s="3"/>
      <c r="NB61" s="3"/>
      <c r="NC61" s="5"/>
      <c r="ND61" s="18"/>
      <c r="NM61" s="2"/>
      <c r="NN61" s="3"/>
      <c r="NO61" s="3"/>
      <c r="NP61" s="2"/>
      <c r="NQ61" s="3"/>
      <c r="NR61" s="3"/>
      <c r="NS61" s="5"/>
      <c r="NT61" s="18"/>
      <c r="OC61" s="2"/>
      <c r="OD61" s="3"/>
      <c r="OE61" s="3"/>
      <c r="OF61" s="2"/>
      <c r="OG61" s="3"/>
      <c r="OH61" s="3"/>
      <c r="OI61" s="5"/>
      <c r="OJ61" s="18"/>
      <c r="OS61" s="2"/>
      <c r="OT61" s="3"/>
      <c r="OU61" s="3"/>
      <c r="OV61" s="2"/>
      <c r="OW61" s="3"/>
      <c r="OX61" s="3"/>
      <c r="OY61" s="5"/>
      <c r="OZ61" s="18"/>
      <c r="PI61" s="2"/>
      <c r="PJ61" s="3"/>
      <c r="PK61" s="3"/>
      <c r="PL61" s="2"/>
      <c r="PM61" s="3"/>
      <c r="PN61" s="3"/>
      <c r="PO61" s="5"/>
      <c r="PP61" s="18"/>
      <c r="PY61" s="2"/>
      <c r="PZ61" s="3"/>
      <c r="QA61" s="3"/>
      <c r="QB61" s="2"/>
      <c r="QC61" s="3"/>
      <c r="QD61" s="3"/>
      <c r="QE61" s="5"/>
      <c r="QF61" s="18"/>
      <c r="QO61" s="2"/>
      <c r="QP61" s="3"/>
      <c r="QQ61" s="3"/>
      <c r="QR61" s="2"/>
      <c r="QS61" s="3"/>
      <c r="QT61" s="3"/>
      <c r="QU61" s="5"/>
      <c r="QV61" s="18"/>
      <c r="RE61" s="2"/>
      <c r="RF61" s="3"/>
      <c r="RG61" s="3"/>
      <c r="RH61" s="2"/>
      <c r="RI61" s="3"/>
      <c r="RJ61" s="3"/>
      <c r="RK61" s="5"/>
      <c r="RL61" s="18"/>
      <c r="RU61" s="2"/>
      <c r="RV61" s="3"/>
      <c r="RW61" s="3"/>
      <c r="RX61" s="2"/>
      <c r="RY61" s="3"/>
      <c r="RZ61" s="3"/>
      <c r="SA61" s="5"/>
      <c r="SB61" s="18"/>
      <c r="SK61" s="2"/>
      <c r="SL61" s="3"/>
      <c r="SM61" s="3"/>
      <c r="SN61" s="2"/>
      <c r="SO61" s="3"/>
      <c r="SP61" s="3"/>
      <c r="SQ61" s="5"/>
      <c r="SR61" s="18"/>
      <c r="TA61" s="2"/>
      <c r="TB61" s="3"/>
      <c r="TC61" s="3"/>
      <c r="TD61" s="2"/>
      <c r="TE61" s="3"/>
      <c r="TF61" s="3"/>
      <c r="TG61" s="5"/>
      <c r="TH61" s="18"/>
      <c r="TQ61" s="2"/>
      <c r="TR61" s="3"/>
      <c r="TS61" s="3"/>
      <c r="TT61" s="2"/>
      <c r="TU61" s="3"/>
      <c r="TV61" s="3"/>
      <c r="TW61" s="5"/>
      <c r="TX61" s="18"/>
      <c r="UG61" s="2"/>
      <c r="UH61" s="3"/>
      <c r="UI61" s="3"/>
      <c r="UJ61" s="2"/>
      <c r="UK61" s="3"/>
      <c r="UL61" s="3"/>
      <c r="UM61" s="5"/>
      <c r="UN61" s="18"/>
      <c r="UW61" s="2"/>
      <c r="UX61" s="3"/>
      <c r="UY61" s="3"/>
      <c r="UZ61" s="2"/>
      <c r="VA61" s="3"/>
      <c r="VB61" s="3"/>
      <c r="VC61" s="5"/>
      <c r="VD61" s="18"/>
      <c r="VM61" s="2"/>
      <c r="VN61" s="3"/>
      <c r="VO61" s="3"/>
      <c r="VP61" s="2"/>
      <c r="VQ61" s="3"/>
      <c r="VR61" s="3"/>
      <c r="VS61" s="5"/>
      <c r="VT61" s="18"/>
      <c r="WC61" s="2"/>
      <c r="WD61" s="3"/>
      <c r="WE61" s="3"/>
      <c r="WF61" s="2"/>
      <c r="WG61" s="3"/>
      <c r="WH61" s="3"/>
      <c r="WI61" s="5"/>
      <c r="WJ61" s="18"/>
      <c r="WS61" s="2"/>
      <c r="WT61" s="3"/>
      <c r="WU61" s="3"/>
      <c r="WV61" s="2"/>
      <c r="WW61" s="3"/>
      <c r="WX61" s="3"/>
      <c r="WY61" s="5"/>
      <c r="WZ61" s="18"/>
      <c r="XI61" s="2"/>
      <c r="XJ61" s="3"/>
      <c r="XK61" s="3"/>
      <c r="XL61" s="2"/>
      <c r="XM61" s="3"/>
      <c r="XN61" s="3"/>
      <c r="XO61" s="5"/>
      <c r="XP61" s="18"/>
      <c r="XY61" s="2"/>
      <c r="XZ61" s="3"/>
      <c r="YA61" s="3"/>
      <c r="YB61" s="2"/>
      <c r="YC61" s="3"/>
      <c r="YD61" s="3"/>
      <c r="YE61" s="5"/>
      <c r="YF61" s="18"/>
      <c r="YO61" s="2"/>
      <c r="YP61" s="3"/>
      <c r="YQ61" s="3"/>
      <c r="YR61" s="2"/>
      <c r="YS61" s="3"/>
      <c r="YT61" s="3"/>
      <c r="YU61" s="5"/>
      <c r="YV61" s="18"/>
      <c r="ZE61" s="2"/>
      <c r="ZF61" s="3"/>
      <c r="ZG61" s="3"/>
      <c r="ZH61" s="2"/>
      <c r="ZI61" s="3"/>
      <c r="ZJ61" s="3"/>
      <c r="ZK61" s="5"/>
      <c r="ZL61" s="18"/>
      <c r="ZU61" s="2"/>
      <c r="ZV61" s="3"/>
      <c r="ZW61" s="3"/>
      <c r="ZX61" s="2"/>
      <c r="ZY61" s="3"/>
      <c r="ZZ61" s="3"/>
      <c r="AAA61" s="5"/>
      <c r="AAB61" s="18"/>
      <c r="AAK61" s="2"/>
      <c r="AAL61" s="3"/>
      <c r="AAM61" s="3"/>
      <c r="AAN61" s="2"/>
      <c r="AAO61" s="3"/>
      <c r="AAP61" s="3"/>
      <c r="AAQ61" s="5"/>
      <c r="AAR61" s="18"/>
      <c r="ABA61" s="2"/>
      <c r="ABB61" s="3"/>
      <c r="ABC61" s="3"/>
      <c r="ABD61" s="2"/>
      <c r="ABE61" s="3"/>
      <c r="ABF61" s="3"/>
      <c r="ABG61" s="5"/>
      <c r="ABH61" s="18"/>
      <c r="ABQ61" s="2"/>
      <c r="ABR61" s="3"/>
      <c r="ABS61" s="3"/>
      <c r="ABT61" s="2"/>
      <c r="ABU61" s="3"/>
      <c r="ABV61" s="3"/>
      <c r="ABW61" s="5"/>
      <c r="ABX61" s="18"/>
      <c r="ACG61" s="2"/>
      <c r="ACH61" s="3"/>
      <c r="ACI61" s="3"/>
      <c r="ACJ61" s="2"/>
      <c r="ACK61" s="3"/>
      <c r="ACL61" s="3"/>
      <c r="ACM61" s="5"/>
      <c r="ACN61" s="18"/>
      <c r="ACW61" s="2"/>
      <c r="ACX61" s="3"/>
      <c r="ACY61" s="3"/>
      <c r="ACZ61" s="2"/>
      <c r="ADA61" s="3"/>
      <c r="ADB61" s="3"/>
      <c r="ADC61" s="5"/>
      <c r="ADD61" s="18"/>
      <c r="ADM61" s="2"/>
      <c r="ADN61" s="3"/>
      <c r="ADO61" s="3"/>
      <c r="ADP61" s="2"/>
      <c r="ADQ61" s="3"/>
      <c r="ADR61" s="3"/>
      <c r="ADS61" s="5"/>
      <c r="ADT61" s="18"/>
      <c r="AEC61" s="2"/>
      <c r="AED61" s="3"/>
      <c r="AEE61" s="3"/>
      <c r="AEF61" s="2"/>
      <c r="AEG61" s="3"/>
      <c r="AEH61" s="3"/>
      <c r="AEI61" s="5"/>
      <c r="AEJ61" s="18"/>
      <c r="AES61" s="2"/>
      <c r="AET61" s="3"/>
      <c r="AEU61" s="3"/>
      <c r="AEV61" s="2"/>
      <c r="AEW61" s="3"/>
      <c r="AEX61" s="3"/>
      <c r="AEY61" s="5"/>
      <c r="AEZ61" s="18"/>
      <c r="AFI61" s="2"/>
      <c r="AFJ61" s="3"/>
      <c r="AFK61" s="3"/>
      <c r="AFL61" s="2"/>
      <c r="AFM61" s="3"/>
      <c r="AFN61" s="3"/>
      <c r="AFO61" s="5"/>
      <c r="AFP61" s="18"/>
      <c r="AFY61" s="2"/>
      <c r="AFZ61" s="3"/>
      <c r="AGA61" s="3"/>
      <c r="AGB61" s="2"/>
      <c r="AGC61" s="3"/>
      <c r="AGD61" s="3"/>
      <c r="AGE61" s="5"/>
      <c r="AGF61" s="18"/>
      <c r="AGO61" s="2"/>
      <c r="AGP61" s="3"/>
      <c r="AGQ61" s="3"/>
      <c r="AGR61" s="2"/>
      <c r="AGS61" s="3"/>
      <c r="AGT61" s="3"/>
      <c r="AGU61" s="5"/>
      <c r="AGV61" s="18"/>
      <c r="AHE61" s="2"/>
      <c r="AHF61" s="3"/>
      <c r="AHG61" s="3"/>
      <c r="AHH61" s="2"/>
      <c r="AHI61" s="3"/>
      <c r="AHJ61" s="3"/>
      <c r="AHK61" s="5"/>
      <c r="AHL61" s="18"/>
      <c r="AHU61" s="2"/>
      <c r="AHV61" s="3"/>
      <c r="AHW61" s="3"/>
      <c r="AHX61" s="2"/>
      <c r="AHY61" s="3"/>
      <c r="AHZ61" s="3"/>
      <c r="AIA61" s="5"/>
      <c r="AIB61" s="18"/>
      <c r="AIK61" s="2"/>
      <c r="AIL61" s="3"/>
      <c r="AIM61" s="3"/>
      <c r="AIN61" s="2"/>
      <c r="AIO61" s="3"/>
      <c r="AIP61" s="3"/>
      <c r="AIQ61" s="5"/>
      <c r="AIR61" s="18"/>
      <c r="AJA61" s="2"/>
      <c r="AJB61" s="3"/>
      <c r="AJC61" s="3"/>
      <c r="AJD61" s="2"/>
      <c r="AJE61" s="3"/>
      <c r="AJF61" s="3"/>
      <c r="AJG61" s="5"/>
      <c r="AJH61" s="18"/>
      <c r="AJQ61" s="2"/>
      <c r="AJR61" s="3"/>
      <c r="AJS61" s="3"/>
      <c r="AJT61" s="2"/>
      <c r="AJU61" s="3"/>
      <c r="AJV61" s="3"/>
      <c r="AJW61" s="5"/>
      <c r="AJX61" s="18"/>
      <c r="AKG61" s="2"/>
      <c r="AKH61" s="3"/>
      <c r="AKI61" s="3"/>
      <c r="AKJ61" s="2"/>
      <c r="AKK61" s="3"/>
      <c r="AKL61" s="3"/>
      <c r="AKM61" s="5"/>
      <c r="AKN61" s="18"/>
      <c r="AKW61" s="2"/>
      <c r="AKX61" s="3"/>
      <c r="AKY61" s="3"/>
      <c r="AKZ61" s="2"/>
      <c r="ALA61" s="3"/>
      <c r="ALB61" s="3"/>
      <c r="ALC61" s="5"/>
      <c r="ALD61" s="18"/>
      <c r="ALM61" s="2"/>
      <c r="ALN61" s="3"/>
      <c r="ALO61" s="3"/>
      <c r="ALP61" s="2"/>
      <c r="ALQ61" s="3"/>
      <c r="ALR61" s="3"/>
      <c r="ALS61" s="5"/>
      <c r="ALT61" s="18"/>
      <c r="AMC61" s="2"/>
      <c r="AMD61" s="3"/>
      <c r="AME61" s="3"/>
      <c r="AMF61" s="2"/>
      <c r="AMG61" s="3"/>
      <c r="AMH61" s="3"/>
      <c r="AMI61" s="5"/>
      <c r="AMJ61" s="18"/>
      <c r="AMS61" s="2"/>
      <c r="AMT61" s="3"/>
      <c r="AMU61" s="3"/>
      <c r="AMV61" s="2"/>
      <c r="AMW61" s="3"/>
      <c r="AMX61" s="3"/>
      <c r="AMY61" s="5"/>
      <c r="AMZ61" s="18"/>
      <c r="ANI61" s="2"/>
      <c r="ANJ61" s="3"/>
      <c r="ANK61" s="3"/>
      <c r="ANL61" s="2"/>
      <c r="ANM61" s="3"/>
      <c r="ANN61" s="3"/>
      <c r="ANO61" s="5"/>
      <c r="ANP61" s="18"/>
      <c r="ANY61" s="2"/>
      <c r="ANZ61" s="3"/>
      <c r="AOA61" s="3"/>
      <c r="AOB61" s="2"/>
      <c r="AOC61" s="3"/>
      <c r="AOD61" s="3"/>
      <c r="AOE61" s="5"/>
      <c r="AOF61" s="18"/>
      <c r="AOO61" s="2"/>
      <c r="AOP61" s="3"/>
      <c r="AOQ61" s="3"/>
      <c r="AOR61" s="2"/>
      <c r="AOS61" s="3"/>
      <c r="AOT61" s="3"/>
      <c r="AOU61" s="5"/>
      <c r="AOV61" s="18"/>
      <c r="APE61" s="2"/>
      <c r="APF61" s="3"/>
      <c r="APG61" s="3"/>
      <c r="APH61" s="2"/>
      <c r="API61" s="3"/>
      <c r="APJ61" s="3"/>
      <c r="APK61" s="5"/>
      <c r="APL61" s="18"/>
      <c r="APU61" s="2"/>
      <c r="APV61" s="3"/>
      <c r="APW61" s="3"/>
      <c r="APX61" s="2"/>
      <c r="APY61" s="3"/>
      <c r="APZ61" s="3"/>
      <c r="AQA61" s="5"/>
      <c r="AQB61" s="18"/>
      <c r="AQK61" s="2"/>
      <c r="AQL61" s="3"/>
      <c r="AQM61" s="3"/>
      <c r="AQN61" s="2"/>
      <c r="AQO61" s="3"/>
      <c r="AQP61" s="3"/>
      <c r="AQQ61" s="5"/>
      <c r="AQR61" s="18"/>
      <c r="ARA61" s="2"/>
      <c r="ARB61" s="3"/>
      <c r="ARC61" s="3"/>
      <c r="ARD61" s="2"/>
      <c r="ARE61" s="3"/>
      <c r="ARF61" s="3"/>
      <c r="ARG61" s="5"/>
      <c r="ARH61" s="18"/>
      <c r="ARQ61" s="2"/>
      <c r="ARR61" s="3"/>
      <c r="ARS61" s="3"/>
      <c r="ART61" s="2"/>
      <c r="ARU61" s="3"/>
      <c r="ARV61" s="3"/>
      <c r="ARW61" s="5"/>
      <c r="ARX61" s="18"/>
      <c r="ASG61" s="2"/>
      <c r="ASH61" s="3"/>
      <c r="ASI61" s="3"/>
      <c r="ASJ61" s="2"/>
      <c r="ASK61" s="3"/>
      <c r="ASL61" s="3"/>
      <c r="ASM61" s="5"/>
      <c r="ASN61" s="18"/>
      <c r="ASW61" s="2"/>
      <c r="ASX61" s="3"/>
      <c r="ASY61" s="3"/>
      <c r="ASZ61" s="2"/>
      <c r="ATA61" s="3"/>
      <c r="ATB61" s="3"/>
      <c r="ATC61" s="5"/>
      <c r="ATD61" s="18"/>
      <c r="ATM61" s="2"/>
      <c r="ATN61" s="3"/>
      <c r="ATO61" s="3"/>
      <c r="ATP61" s="2"/>
      <c r="ATQ61" s="3"/>
      <c r="ATR61" s="3"/>
      <c r="ATS61" s="5"/>
      <c r="ATT61" s="18"/>
      <c r="AUC61" s="2"/>
      <c r="AUD61" s="3"/>
      <c r="AUE61" s="3"/>
      <c r="AUF61" s="2"/>
      <c r="AUG61" s="3"/>
      <c r="AUH61" s="3"/>
      <c r="AUI61" s="5"/>
      <c r="AUJ61" s="18"/>
      <c r="AUS61" s="2"/>
      <c r="AUT61" s="3"/>
      <c r="AUU61" s="3"/>
      <c r="AUV61" s="2"/>
      <c r="AUW61" s="3"/>
      <c r="AUX61" s="3"/>
      <c r="AUY61" s="5"/>
      <c r="AUZ61" s="18"/>
      <c r="AVI61" s="2"/>
      <c r="AVJ61" s="3"/>
      <c r="AVK61" s="3"/>
      <c r="AVL61" s="2"/>
      <c r="AVM61" s="3"/>
      <c r="AVN61" s="3"/>
      <c r="AVO61" s="5"/>
      <c r="AVP61" s="18"/>
      <c r="AVY61" s="2"/>
      <c r="AVZ61" s="3"/>
      <c r="AWA61" s="3"/>
      <c r="AWB61" s="2"/>
      <c r="AWC61" s="3"/>
      <c r="AWD61" s="3"/>
      <c r="AWE61" s="5"/>
      <c r="AWF61" s="18"/>
      <c r="AWO61" s="2"/>
      <c r="AWP61" s="3"/>
      <c r="AWQ61" s="3"/>
      <c r="AWR61" s="2"/>
      <c r="AWS61" s="3"/>
      <c r="AWT61" s="3"/>
      <c r="AWU61" s="5"/>
      <c r="AWV61" s="18"/>
      <c r="AXE61" s="2"/>
      <c r="AXF61" s="3"/>
      <c r="AXG61" s="3"/>
      <c r="AXH61" s="2"/>
      <c r="AXI61" s="3"/>
      <c r="AXJ61" s="3"/>
      <c r="AXK61" s="5"/>
      <c r="AXL61" s="18"/>
      <c r="AXU61" s="2"/>
      <c r="AXV61" s="3"/>
      <c r="AXW61" s="3"/>
      <c r="AXX61" s="2"/>
      <c r="AXY61" s="3"/>
      <c r="AXZ61" s="3"/>
      <c r="AYA61" s="5"/>
      <c r="AYB61" s="18"/>
      <c r="AYK61" s="2"/>
      <c r="AYL61" s="3"/>
      <c r="AYM61" s="3"/>
      <c r="AYN61" s="2"/>
      <c r="AYO61" s="3"/>
      <c r="AYP61" s="3"/>
      <c r="AYQ61" s="5"/>
      <c r="AYR61" s="18"/>
      <c r="AZA61" s="2"/>
      <c r="AZB61" s="3"/>
      <c r="AZC61" s="3"/>
      <c r="AZD61" s="2"/>
      <c r="AZE61" s="3"/>
      <c r="AZF61" s="3"/>
      <c r="AZG61" s="5"/>
      <c r="AZH61" s="18"/>
      <c r="AZQ61" s="2"/>
      <c r="AZR61" s="3"/>
      <c r="AZS61" s="3"/>
      <c r="AZT61" s="2"/>
      <c r="AZU61" s="3"/>
      <c r="AZV61" s="3"/>
      <c r="AZW61" s="5"/>
      <c r="AZX61" s="18"/>
      <c r="BAG61" s="2"/>
      <c r="BAH61" s="3"/>
      <c r="BAI61" s="3"/>
      <c r="BAJ61" s="2"/>
      <c r="BAK61" s="3"/>
      <c r="BAL61" s="3"/>
      <c r="BAM61" s="5"/>
      <c r="BAN61" s="18"/>
      <c r="BAW61" s="2"/>
      <c r="BAX61" s="3"/>
      <c r="BAY61" s="3"/>
      <c r="BAZ61" s="2"/>
      <c r="BBA61" s="3"/>
      <c r="BBB61" s="3"/>
      <c r="BBC61" s="5"/>
      <c r="BBD61" s="18"/>
      <c r="BBM61" s="2"/>
      <c r="BBN61" s="3"/>
      <c r="BBO61" s="3"/>
      <c r="BBP61" s="2"/>
      <c r="BBQ61" s="3"/>
      <c r="BBR61" s="3"/>
      <c r="BBS61" s="5"/>
      <c r="BBT61" s="18"/>
      <c r="BCC61" s="2"/>
      <c r="BCD61" s="3"/>
      <c r="BCE61" s="3"/>
      <c r="BCF61" s="2"/>
      <c r="BCG61" s="3"/>
      <c r="BCH61" s="3"/>
      <c r="BCI61" s="5"/>
      <c r="BCJ61" s="18"/>
      <c r="BCS61" s="2"/>
      <c r="BCT61" s="3"/>
      <c r="BCU61" s="3"/>
      <c r="BCV61" s="2"/>
      <c r="BCW61" s="3"/>
      <c r="BCX61" s="3"/>
      <c r="BCY61" s="5"/>
      <c r="BCZ61" s="18"/>
      <c r="BDI61" s="2"/>
      <c r="BDJ61" s="3"/>
      <c r="BDK61" s="3"/>
      <c r="BDL61" s="2"/>
      <c r="BDM61" s="3"/>
      <c r="BDN61" s="3"/>
      <c r="BDO61" s="5"/>
      <c r="BDP61" s="18"/>
      <c r="BDY61" s="2"/>
      <c r="BDZ61" s="3"/>
      <c r="BEA61" s="3"/>
      <c r="BEB61" s="2"/>
      <c r="BEC61" s="3"/>
      <c r="BED61" s="3"/>
      <c r="BEE61" s="5"/>
      <c r="BEF61" s="18"/>
      <c r="BEO61" s="2"/>
      <c r="BEP61" s="3"/>
      <c r="BEQ61" s="3"/>
      <c r="BER61" s="2"/>
      <c r="BES61" s="3"/>
      <c r="BET61" s="3"/>
      <c r="BEU61" s="5"/>
      <c r="BEV61" s="18"/>
      <c r="BFE61" s="2"/>
      <c r="BFF61" s="3"/>
      <c r="BFG61" s="3"/>
      <c r="BFH61" s="2"/>
      <c r="BFI61" s="3"/>
      <c r="BFJ61" s="3"/>
      <c r="BFK61" s="5"/>
      <c r="BFL61" s="18"/>
      <c r="BFU61" s="2"/>
      <c r="BFV61" s="3"/>
      <c r="BFW61" s="3"/>
      <c r="BFX61" s="2"/>
      <c r="BFY61" s="3"/>
      <c r="BFZ61" s="3"/>
      <c r="BGA61" s="5"/>
      <c r="BGB61" s="18"/>
      <c r="BGK61" s="2"/>
      <c r="BGL61" s="3"/>
      <c r="BGM61" s="3"/>
      <c r="BGN61" s="2"/>
      <c r="BGO61" s="3"/>
      <c r="BGP61" s="3"/>
      <c r="BGQ61" s="5"/>
      <c r="BGR61" s="18"/>
      <c r="BHA61" s="2"/>
      <c r="BHB61" s="3"/>
      <c r="BHC61" s="3"/>
      <c r="BHD61" s="2"/>
      <c r="BHE61" s="3"/>
      <c r="BHF61" s="3"/>
      <c r="BHG61" s="5"/>
      <c r="BHH61" s="18"/>
      <c r="BHQ61" s="2"/>
      <c r="BHR61" s="3"/>
      <c r="BHS61" s="3"/>
      <c r="BHT61" s="2"/>
      <c r="BHU61" s="3"/>
      <c r="BHV61" s="3"/>
      <c r="BHW61" s="5"/>
      <c r="BHX61" s="18"/>
      <c r="BIG61" s="2"/>
      <c r="BIH61" s="3"/>
      <c r="BII61" s="3"/>
      <c r="BIJ61" s="2"/>
      <c r="BIK61" s="3"/>
      <c r="BIL61" s="3"/>
      <c r="BIM61" s="5"/>
      <c r="BIN61" s="18"/>
      <c r="BIW61" s="2"/>
      <c r="BIX61" s="3"/>
      <c r="BIY61" s="3"/>
      <c r="BIZ61" s="2"/>
      <c r="BJA61" s="3"/>
      <c r="BJB61" s="3"/>
      <c r="BJC61" s="5"/>
      <c r="BJD61" s="18"/>
      <c r="BJM61" s="2"/>
      <c r="BJN61" s="3"/>
      <c r="BJO61" s="3"/>
      <c r="BJP61" s="2"/>
      <c r="BJQ61" s="3"/>
      <c r="BJR61" s="3"/>
      <c r="BJS61" s="5"/>
      <c r="BJT61" s="18"/>
      <c r="BKC61" s="2"/>
      <c r="BKD61" s="3"/>
      <c r="BKE61" s="3"/>
      <c r="BKF61" s="2"/>
      <c r="BKG61" s="3"/>
      <c r="BKH61" s="3"/>
      <c r="BKI61" s="5"/>
      <c r="BKJ61" s="18"/>
      <c r="BKS61" s="2"/>
      <c r="BKT61" s="3"/>
      <c r="BKU61" s="3"/>
      <c r="BKV61" s="2"/>
      <c r="BKW61" s="3"/>
      <c r="BKX61" s="3"/>
      <c r="BKY61" s="5"/>
      <c r="BKZ61" s="18"/>
      <c r="BLI61" s="2"/>
      <c r="BLJ61" s="3"/>
      <c r="BLK61" s="3"/>
      <c r="BLL61" s="2"/>
      <c r="BLM61" s="3"/>
      <c r="BLN61" s="3"/>
      <c r="BLO61" s="5"/>
      <c r="BLP61" s="18"/>
      <c r="BLY61" s="2"/>
      <c r="BLZ61" s="3"/>
      <c r="BMA61" s="3"/>
      <c r="BMB61" s="2"/>
      <c r="BMC61" s="3"/>
      <c r="BMD61" s="3"/>
      <c r="BME61" s="5"/>
      <c r="BMF61" s="18"/>
      <c r="BMO61" s="2"/>
      <c r="BMP61" s="3"/>
      <c r="BMQ61" s="3"/>
      <c r="BMR61" s="2"/>
      <c r="BMS61" s="3"/>
      <c r="BMT61" s="3"/>
      <c r="BMU61" s="5"/>
      <c r="BMV61" s="18"/>
      <c r="BNE61" s="2"/>
      <c r="BNF61" s="3"/>
      <c r="BNG61" s="3"/>
      <c r="BNH61" s="2"/>
      <c r="BNI61" s="3"/>
      <c r="BNJ61" s="3"/>
      <c r="BNK61" s="5"/>
      <c r="BNL61" s="18"/>
      <c r="BNU61" s="2"/>
      <c r="BNV61" s="3"/>
      <c r="BNW61" s="3"/>
      <c r="BNX61" s="2"/>
      <c r="BNY61" s="3"/>
      <c r="BNZ61" s="3"/>
      <c r="BOA61" s="5"/>
      <c r="BOB61" s="18"/>
      <c r="BOK61" s="2"/>
      <c r="BOL61" s="3"/>
      <c r="BOM61" s="3"/>
      <c r="BON61" s="2"/>
      <c r="BOO61" s="3"/>
      <c r="BOP61" s="3"/>
      <c r="BOQ61" s="5"/>
      <c r="BOR61" s="18"/>
      <c r="BPA61" s="2"/>
      <c r="BPB61" s="3"/>
      <c r="BPC61" s="3"/>
      <c r="BPD61" s="2"/>
      <c r="BPE61" s="3"/>
      <c r="BPF61" s="3"/>
      <c r="BPG61" s="5"/>
      <c r="BPH61" s="18"/>
      <c r="BPQ61" s="2"/>
      <c r="BPR61" s="3"/>
      <c r="BPS61" s="3"/>
      <c r="BPT61" s="2"/>
      <c r="BPU61" s="3"/>
      <c r="BPV61" s="3"/>
      <c r="BPW61" s="5"/>
      <c r="BPX61" s="18"/>
      <c r="BQG61" s="2"/>
      <c r="BQH61" s="3"/>
      <c r="BQI61" s="3"/>
      <c r="BQJ61" s="2"/>
      <c r="BQK61" s="3"/>
      <c r="BQL61" s="3"/>
      <c r="BQM61" s="5"/>
      <c r="BQN61" s="18"/>
      <c r="BQW61" s="2"/>
      <c r="BQX61" s="3"/>
      <c r="BQY61" s="3"/>
      <c r="BQZ61" s="2"/>
      <c r="BRA61" s="3"/>
      <c r="BRB61" s="3"/>
      <c r="BRC61" s="5"/>
      <c r="BRD61" s="18"/>
      <c r="BRM61" s="2"/>
      <c r="BRN61" s="3"/>
      <c r="BRO61" s="3"/>
      <c r="BRP61" s="2"/>
      <c r="BRQ61" s="3"/>
      <c r="BRR61" s="3"/>
      <c r="BRS61" s="5"/>
      <c r="BRT61" s="18"/>
      <c r="BSC61" s="2"/>
      <c r="BSD61" s="3"/>
      <c r="BSE61" s="3"/>
      <c r="BSF61" s="2"/>
      <c r="BSG61" s="3"/>
      <c r="BSH61" s="3"/>
      <c r="BSI61" s="5"/>
      <c r="BSJ61" s="18"/>
      <c r="BSS61" s="2"/>
      <c r="BST61" s="3"/>
      <c r="BSU61" s="3"/>
      <c r="BSV61" s="2"/>
      <c r="BSW61" s="3"/>
      <c r="BSX61" s="3"/>
      <c r="BSY61" s="5"/>
      <c r="BSZ61" s="18"/>
      <c r="BTI61" s="2"/>
      <c r="BTJ61" s="3"/>
      <c r="BTK61" s="3"/>
      <c r="BTL61" s="2"/>
      <c r="BTM61" s="3"/>
      <c r="BTN61" s="3"/>
      <c r="BTO61" s="5"/>
      <c r="BTP61" s="18"/>
      <c r="BTY61" s="2"/>
      <c r="BTZ61" s="3"/>
      <c r="BUA61" s="3"/>
      <c r="BUB61" s="2"/>
      <c r="BUC61" s="3"/>
      <c r="BUD61" s="3"/>
      <c r="BUE61" s="5"/>
      <c r="BUF61" s="18"/>
      <c r="BUO61" s="2"/>
      <c r="BUP61" s="3"/>
      <c r="BUQ61" s="3"/>
      <c r="BUR61" s="2"/>
      <c r="BUS61" s="3"/>
      <c r="BUT61" s="3"/>
      <c r="BUU61" s="5"/>
      <c r="BUV61" s="18"/>
      <c r="BVE61" s="2"/>
      <c r="BVF61" s="3"/>
      <c r="BVG61" s="3"/>
      <c r="BVH61" s="2"/>
      <c r="BVI61" s="3"/>
      <c r="BVJ61" s="3"/>
      <c r="BVK61" s="5"/>
      <c r="BVL61" s="18"/>
      <c r="BVU61" s="2"/>
      <c r="BVV61" s="3"/>
      <c r="BVW61" s="3"/>
      <c r="BVX61" s="2"/>
      <c r="BVY61" s="3"/>
      <c r="BVZ61" s="3"/>
      <c r="BWA61" s="5"/>
      <c r="BWB61" s="18"/>
      <c r="BWK61" s="2"/>
      <c r="BWL61" s="3"/>
      <c r="BWM61" s="3"/>
      <c r="BWN61" s="2"/>
      <c r="BWO61" s="3"/>
      <c r="BWP61" s="3"/>
      <c r="BWQ61" s="5"/>
      <c r="BWR61" s="18"/>
      <c r="BXA61" s="2"/>
      <c r="BXB61" s="3"/>
      <c r="BXC61" s="3"/>
      <c r="BXD61" s="2"/>
      <c r="BXE61" s="3"/>
      <c r="BXF61" s="3"/>
      <c r="BXG61" s="5"/>
      <c r="BXH61" s="18"/>
      <c r="BXQ61" s="2"/>
      <c r="BXR61" s="3"/>
      <c r="BXS61" s="3"/>
      <c r="BXT61" s="2"/>
      <c r="BXU61" s="3"/>
      <c r="BXV61" s="3"/>
      <c r="BXW61" s="5"/>
      <c r="BXX61" s="18"/>
      <c r="BYG61" s="2"/>
      <c r="BYH61" s="3"/>
      <c r="BYI61" s="3"/>
      <c r="BYJ61" s="2"/>
      <c r="BYK61" s="3"/>
      <c r="BYL61" s="3"/>
      <c r="BYM61" s="5"/>
      <c r="BYN61" s="18"/>
      <c r="BYW61" s="2"/>
      <c r="BYX61" s="3"/>
      <c r="BYY61" s="3"/>
      <c r="BYZ61" s="2"/>
      <c r="BZA61" s="3"/>
      <c r="BZB61" s="3"/>
      <c r="BZC61" s="5"/>
      <c r="BZD61" s="18"/>
      <c r="BZM61" s="2"/>
      <c r="BZN61" s="3"/>
      <c r="BZO61" s="3"/>
      <c r="BZP61" s="2"/>
      <c r="BZQ61" s="3"/>
      <c r="BZR61" s="3"/>
      <c r="BZS61" s="5"/>
      <c r="BZT61" s="18"/>
      <c r="CAC61" s="2"/>
      <c r="CAD61" s="3"/>
      <c r="CAE61" s="3"/>
      <c r="CAF61" s="2"/>
      <c r="CAG61" s="3"/>
      <c r="CAH61" s="3"/>
      <c r="CAI61" s="5"/>
      <c r="CAJ61" s="18"/>
      <c r="CAS61" s="2"/>
      <c r="CAT61" s="3"/>
      <c r="CAU61" s="3"/>
      <c r="CAV61" s="2"/>
      <c r="CAW61" s="3"/>
      <c r="CAX61" s="3"/>
      <c r="CAY61" s="5"/>
      <c r="CAZ61" s="18"/>
      <c r="CBI61" s="2"/>
      <c r="CBJ61" s="3"/>
      <c r="CBK61" s="3"/>
      <c r="CBL61" s="2"/>
      <c r="CBM61" s="3"/>
      <c r="CBN61" s="3"/>
      <c r="CBO61" s="5"/>
      <c r="CBP61" s="18"/>
      <c r="CBY61" s="2"/>
      <c r="CBZ61" s="3"/>
      <c r="CCA61" s="3"/>
      <c r="CCB61" s="2"/>
      <c r="CCC61" s="3"/>
      <c r="CCD61" s="3"/>
      <c r="CCE61" s="5"/>
      <c r="CCF61" s="18"/>
      <c r="CCO61" s="2"/>
      <c r="CCP61" s="3"/>
      <c r="CCQ61" s="3"/>
      <c r="CCR61" s="2"/>
      <c r="CCS61" s="3"/>
      <c r="CCT61" s="3"/>
      <c r="CCU61" s="5"/>
      <c r="CCV61" s="18"/>
      <c r="CDE61" s="2"/>
      <c r="CDF61" s="3"/>
      <c r="CDG61" s="3"/>
      <c r="CDH61" s="2"/>
      <c r="CDI61" s="3"/>
      <c r="CDJ61" s="3"/>
      <c r="CDK61" s="5"/>
      <c r="CDL61" s="18"/>
      <c r="CDU61" s="2"/>
      <c r="CDV61" s="3"/>
      <c r="CDW61" s="3"/>
      <c r="CDX61" s="2"/>
      <c r="CDY61" s="3"/>
      <c r="CDZ61" s="3"/>
      <c r="CEA61" s="5"/>
      <c r="CEB61" s="18"/>
      <c r="CEK61" s="2"/>
      <c r="CEL61" s="3"/>
      <c r="CEM61" s="3"/>
      <c r="CEN61" s="2"/>
      <c r="CEO61" s="3"/>
      <c r="CEP61" s="3"/>
      <c r="CEQ61" s="5"/>
      <c r="CER61" s="18"/>
      <c r="CFA61" s="2"/>
      <c r="CFB61" s="3"/>
      <c r="CFC61" s="3"/>
      <c r="CFD61" s="2"/>
      <c r="CFE61" s="3"/>
      <c r="CFF61" s="3"/>
      <c r="CFG61" s="5"/>
      <c r="CFH61" s="18"/>
      <c r="CFQ61" s="2"/>
      <c r="CFR61" s="3"/>
      <c r="CFS61" s="3"/>
      <c r="CFT61" s="2"/>
      <c r="CFU61" s="3"/>
      <c r="CFV61" s="3"/>
      <c r="CFW61" s="5"/>
      <c r="CFX61" s="18"/>
      <c r="CGG61" s="2"/>
      <c r="CGH61" s="3"/>
      <c r="CGI61" s="3"/>
      <c r="CGJ61" s="2"/>
      <c r="CGK61" s="3"/>
      <c r="CGL61" s="3"/>
      <c r="CGM61" s="5"/>
      <c r="CGN61" s="18"/>
      <c r="CGW61" s="2"/>
      <c r="CGX61" s="3"/>
      <c r="CGY61" s="3"/>
      <c r="CGZ61" s="2"/>
      <c r="CHA61" s="3"/>
      <c r="CHB61" s="3"/>
      <c r="CHC61" s="5"/>
      <c r="CHD61" s="18"/>
      <c r="CHM61" s="2"/>
      <c r="CHN61" s="3"/>
      <c r="CHO61" s="3"/>
      <c r="CHP61" s="2"/>
      <c r="CHQ61" s="3"/>
      <c r="CHR61" s="3"/>
      <c r="CHS61" s="5"/>
      <c r="CHT61" s="18"/>
      <c r="CIC61" s="2"/>
      <c r="CID61" s="3"/>
      <c r="CIE61" s="3"/>
      <c r="CIF61" s="2"/>
      <c r="CIG61" s="3"/>
      <c r="CIH61" s="3"/>
      <c r="CII61" s="5"/>
      <c r="CIJ61" s="18"/>
      <c r="CIS61" s="2"/>
      <c r="CIT61" s="3"/>
      <c r="CIU61" s="3"/>
      <c r="CIV61" s="2"/>
      <c r="CIW61" s="3"/>
      <c r="CIX61" s="3"/>
      <c r="CIY61" s="5"/>
      <c r="CIZ61" s="18"/>
      <c r="CJI61" s="2"/>
      <c r="CJJ61" s="3"/>
      <c r="CJK61" s="3"/>
      <c r="CJL61" s="2"/>
      <c r="CJM61" s="3"/>
      <c r="CJN61" s="3"/>
      <c r="CJO61" s="5"/>
      <c r="CJP61" s="18"/>
      <c r="CJY61" s="2"/>
      <c r="CJZ61" s="3"/>
      <c r="CKA61" s="3"/>
      <c r="CKB61" s="2"/>
      <c r="CKC61" s="3"/>
      <c r="CKD61" s="3"/>
      <c r="CKE61" s="5"/>
      <c r="CKF61" s="18"/>
      <c r="CKO61" s="2"/>
      <c r="CKP61" s="3"/>
      <c r="CKQ61" s="3"/>
      <c r="CKR61" s="2"/>
      <c r="CKS61" s="3"/>
      <c r="CKT61" s="3"/>
      <c r="CKU61" s="5"/>
      <c r="CKV61" s="18"/>
      <c r="CLE61" s="2"/>
      <c r="CLF61" s="3"/>
      <c r="CLG61" s="3"/>
      <c r="CLH61" s="2"/>
      <c r="CLI61" s="3"/>
      <c r="CLJ61" s="3"/>
      <c r="CLK61" s="5"/>
      <c r="CLL61" s="18"/>
      <c r="CLU61" s="2"/>
      <c r="CLV61" s="3"/>
      <c r="CLW61" s="3"/>
      <c r="CLX61" s="2"/>
      <c r="CLY61" s="3"/>
      <c r="CLZ61" s="3"/>
      <c r="CMA61" s="5"/>
      <c r="CMB61" s="18"/>
      <c r="CMK61" s="2"/>
      <c r="CML61" s="3"/>
      <c r="CMM61" s="3"/>
      <c r="CMN61" s="2"/>
      <c r="CMO61" s="3"/>
      <c r="CMP61" s="3"/>
      <c r="CMQ61" s="5"/>
      <c r="CMR61" s="18"/>
      <c r="CNA61" s="2"/>
      <c r="CNB61" s="3"/>
      <c r="CNC61" s="3"/>
      <c r="CND61" s="2"/>
      <c r="CNE61" s="3"/>
      <c r="CNF61" s="3"/>
      <c r="CNG61" s="5"/>
      <c r="CNH61" s="18"/>
      <c r="CNQ61" s="2"/>
      <c r="CNR61" s="3"/>
      <c r="CNS61" s="3"/>
      <c r="CNT61" s="2"/>
      <c r="CNU61" s="3"/>
      <c r="CNV61" s="3"/>
      <c r="CNW61" s="5"/>
      <c r="CNX61" s="18"/>
      <c r="COG61" s="2"/>
      <c r="COH61" s="3"/>
      <c r="COI61" s="3"/>
      <c r="COJ61" s="2"/>
      <c r="COK61" s="3"/>
      <c r="COL61" s="3"/>
      <c r="COM61" s="5"/>
      <c r="CON61" s="18"/>
      <c r="COW61" s="2"/>
      <c r="COX61" s="3"/>
      <c r="COY61" s="3"/>
      <c r="COZ61" s="2"/>
      <c r="CPA61" s="3"/>
      <c r="CPB61" s="3"/>
      <c r="CPC61" s="5"/>
      <c r="CPD61" s="18"/>
      <c r="CPM61" s="2"/>
      <c r="CPN61" s="3"/>
      <c r="CPO61" s="3"/>
      <c r="CPP61" s="2"/>
      <c r="CPQ61" s="3"/>
      <c r="CPR61" s="3"/>
      <c r="CPS61" s="5"/>
      <c r="CPT61" s="18"/>
      <c r="CQC61" s="2"/>
      <c r="CQD61" s="3"/>
      <c r="CQE61" s="3"/>
      <c r="CQF61" s="2"/>
      <c r="CQG61" s="3"/>
      <c r="CQH61" s="3"/>
      <c r="CQI61" s="5"/>
      <c r="CQJ61" s="18"/>
      <c r="CQS61" s="2"/>
      <c r="CQT61" s="3"/>
      <c r="CQU61" s="3"/>
      <c r="CQV61" s="2"/>
      <c r="CQW61" s="3"/>
      <c r="CQX61" s="3"/>
      <c r="CQY61" s="5"/>
      <c r="CQZ61" s="18"/>
      <c r="CRI61" s="2"/>
      <c r="CRJ61" s="3"/>
      <c r="CRK61" s="3"/>
      <c r="CRL61" s="2"/>
      <c r="CRM61" s="3"/>
      <c r="CRN61" s="3"/>
      <c r="CRO61" s="5"/>
      <c r="CRP61" s="18"/>
      <c r="CRY61" s="2"/>
      <c r="CRZ61" s="3"/>
      <c r="CSA61" s="3"/>
      <c r="CSB61" s="2"/>
      <c r="CSC61" s="3"/>
      <c r="CSD61" s="3"/>
      <c r="CSE61" s="5"/>
      <c r="CSF61" s="18"/>
      <c r="CSO61" s="2"/>
      <c r="CSP61" s="3"/>
      <c r="CSQ61" s="3"/>
      <c r="CSR61" s="2"/>
      <c r="CSS61" s="3"/>
      <c r="CST61" s="3"/>
      <c r="CSU61" s="5"/>
      <c r="CSV61" s="18"/>
      <c r="CTE61" s="2"/>
      <c r="CTF61" s="3"/>
      <c r="CTG61" s="3"/>
      <c r="CTH61" s="2"/>
      <c r="CTI61" s="3"/>
      <c r="CTJ61" s="3"/>
      <c r="CTK61" s="5"/>
      <c r="CTL61" s="18"/>
      <c r="CTU61" s="2"/>
      <c r="CTV61" s="3"/>
      <c r="CTW61" s="3"/>
      <c r="CTX61" s="2"/>
      <c r="CTY61" s="3"/>
      <c r="CTZ61" s="3"/>
      <c r="CUA61" s="5"/>
      <c r="CUB61" s="18"/>
      <c r="CUK61" s="2"/>
      <c r="CUL61" s="3"/>
      <c r="CUM61" s="3"/>
      <c r="CUN61" s="2"/>
      <c r="CUO61" s="3"/>
      <c r="CUP61" s="3"/>
      <c r="CUQ61" s="5"/>
      <c r="CUR61" s="18"/>
      <c r="CVA61" s="2"/>
      <c r="CVB61" s="3"/>
      <c r="CVC61" s="3"/>
      <c r="CVD61" s="2"/>
      <c r="CVE61" s="3"/>
      <c r="CVF61" s="3"/>
      <c r="CVG61" s="5"/>
      <c r="CVH61" s="18"/>
      <c r="CVQ61" s="2"/>
      <c r="CVR61" s="3"/>
      <c r="CVS61" s="3"/>
      <c r="CVT61" s="2"/>
      <c r="CVU61" s="3"/>
      <c r="CVV61" s="3"/>
      <c r="CVW61" s="5"/>
      <c r="CVX61" s="18"/>
      <c r="CWG61" s="2"/>
      <c r="CWH61" s="3"/>
      <c r="CWI61" s="3"/>
      <c r="CWJ61" s="2"/>
      <c r="CWK61" s="3"/>
      <c r="CWL61" s="3"/>
      <c r="CWM61" s="5"/>
      <c r="CWN61" s="18"/>
      <c r="CWW61" s="2"/>
      <c r="CWX61" s="3"/>
      <c r="CWY61" s="3"/>
      <c r="CWZ61" s="2"/>
      <c r="CXA61" s="3"/>
      <c r="CXB61" s="3"/>
      <c r="CXC61" s="5"/>
      <c r="CXD61" s="18"/>
      <c r="CXM61" s="2"/>
      <c r="CXN61" s="3"/>
      <c r="CXO61" s="3"/>
      <c r="CXP61" s="2"/>
      <c r="CXQ61" s="3"/>
      <c r="CXR61" s="3"/>
      <c r="CXS61" s="5"/>
      <c r="CXT61" s="18"/>
      <c r="CYC61" s="2"/>
      <c r="CYD61" s="3"/>
      <c r="CYE61" s="3"/>
      <c r="CYF61" s="2"/>
      <c r="CYG61" s="3"/>
      <c r="CYH61" s="3"/>
      <c r="CYI61" s="5"/>
      <c r="CYJ61" s="18"/>
      <c r="CYS61" s="2"/>
      <c r="CYT61" s="3"/>
      <c r="CYU61" s="3"/>
      <c r="CYV61" s="2"/>
      <c r="CYW61" s="3"/>
      <c r="CYX61" s="3"/>
      <c r="CYY61" s="5"/>
      <c r="CYZ61" s="18"/>
      <c r="CZI61" s="2"/>
      <c r="CZJ61" s="3"/>
      <c r="CZK61" s="3"/>
      <c r="CZL61" s="2"/>
      <c r="CZM61" s="3"/>
      <c r="CZN61" s="3"/>
      <c r="CZO61" s="5"/>
      <c r="CZP61" s="18"/>
      <c r="CZY61" s="2"/>
      <c r="CZZ61" s="3"/>
      <c r="DAA61" s="3"/>
      <c r="DAB61" s="2"/>
      <c r="DAC61" s="3"/>
      <c r="DAD61" s="3"/>
      <c r="DAE61" s="5"/>
      <c r="DAF61" s="18"/>
      <c r="DAO61" s="2"/>
      <c r="DAP61" s="3"/>
      <c r="DAQ61" s="3"/>
      <c r="DAR61" s="2"/>
      <c r="DAS61" s="3"/>
      <c r="DAT61" s="3"/>
      <c r="DAU61" s="5"/>
      <c r="DAV61" s="18"/>
      <c r="DBE61" s="2"/>
      <c r="DBF61" s="3"/>
      <c r="DBG61" s="3"/>
      <c r="DBH61" s="2"/>
      <c r="DBI61" s="3"/>
      <c r="DBJ61" s="3"/>
      <c r="DBK61" s="5"/>
      <c r="DBL61" s="18"/>
      <c r="DBU61" s="2"/>
      <c r="DBV61" s="3"/>
      <c r="DBW61" s="3"/>
      <c r="DBX61" s="2"/>
      <c r="DBY61" s="3"/>
      <c r="DBZ61" s="3"/>
      <c r="DCA61" s="5"/>
      <c r="DCB61" s="18"/>
      <c r="DCK61" s="2"/>
      <c r="DCL61" s="3"/>
      <c r="DCM61" s="3"/>
      <c r="DCN61" s="2"/>
      <c r="DCO61" s="3"/>
      <c r="DCP61" s="3"/>
      <c r="DCQ61" s="5"/>
      <c r="DCR61" s="18"/>
      <c r="DDA61" s="2"/>
      <c r="DDB61" s="3"/>
      <c r="DDC61" s="3"/>
      <c r="DDD61" s="2"/>
      <c r="DDE61" s="3"/>
      <c r="DDF61" s="3"/>
      <c r="DDG61" s="5"/>
      <c r="DDH61" s="18"/>
      <c r="DDQ61" s="2"/>
      <c r="DDR61" s="3"/>
      <c r="DDS61" s="3"/>
      <c r="DDT61" s="2"/>
      <c r="DDU61" s="3"/>
      <c r="DDV61" s="3"/>
      <c r="DDW61" s="5"/>
      <c r="DDX61" s="18"/>
      <c r="DEG61" s="2"/>
      <c r="DEH61" s="3"/>
      <c r="DEI61" s="3"/>
      <c r="DEJ61" s="2"/>
      <c r="DEK61" s="3"/>
      <c r="DEL61" s="3"/>
      <c r="DEM61" s="5"/>
      <c r="DEN61" s="18"/>
      <c r="DEW61" s="2"/>
      <c r="DEX61" s="3"/>
      <c r="DEY61" s="3"/>
      <c r="DEZ61" s="2"/>
      <c r="DFA61" s="3"/>
      <c r="DFB61" s="3"/>
      <c r="DFC61" s="5"/>
      <c r="DFD61" s="18"/>
      <c r="DFM61" s="2"/>
      <c r="DFN61" s="3"/>
      <c r="DFO61" s="3"/>
      <c r="DFP61" s="2"/>
      <c r="DFQ61" s="3"/>
      <c r="DFR61" s="3"/>
      <c r="DFS61" s="5"/>
      <c r="DFT61" s="18"/>
      <c r="DGC61" s="2"/>
      <c r="DGD61" s="3"/>
      <c r="DGE61" s="3"/>
      <c r="DGF61" s="2"/>
      <c r="DGG61" s="3"/>
      <c r="DGH61" s="3"/>
      <c r="DGI61" s="5"/>
      <c r="DGJ61" s="18"/>
      <c r="DGS61" s="2"/>
      <c r="DGT61" s="3"/>
      <c r="DGU61" s="3"/>
      <c r="DGV61" s="2"/>
      <c r="DGW61" s="3"/>
      <c r="DGX61" s="3"/>
      <c r="DGY61" s="5"/>
      <c r="DGZ61" s="18"/>
      <c r="DHI61" s="2"/>
      <c r="DHJ61" s="3"/>
      <c r="DHK61" s="3"/>
      <c r="DHL61" s="2"/>
      <c r="DHM61" s="3"/>
      <c r="DHN61" s="3"/>
      <c r="DHO61" s="5"/>
      <c r="DHP61" s="18"/>
      <c r="DHY61" s="2"/>
      <c r="DHZ61" s="3"/>
      <c r="DIA61" s="3"/>
      <c r="DIB61" s="2"/>
      <c r="DIC61" s="3"/>
      <c r="DID61" s="3"/>
      <c r="DIE61" s="5"/>
      <c r="DIF61" s="18"/>
      <c r="DIO61" s="2"/>
      <c r="DIP61" s="3"/>
      <c r="DIQ61" s="3"/>
      <c r="DIR61" s="2"/>
      <c r="DIS61" s="3"/>
      <c r="DIT61" s="3"/>
      <c r="DIU61" s="5"/>
      <c r="DIV61" s="18"/>
      <c r="DJE61" s="2"/>
      <c r="DJF61" s="3"/>
      <c r="DJG61" s="3"/>
      <c r="DJH61" s="2"/>
      <c r="DJI61" s="3"/>
      <c r="DJJ61" s="3"/>
      <c r="DJK61" s="5"/>
      <c r="DJL61" s="18"/>
      <c r="DJU61" s="2"/>
      <c r="DJV61" s="3"/>
      <c r="DJW61" s="3"/>
      <c r="DJX61" s="2"/>
      <c r="DJY61" s="3"/>
      <c r="DJZ61" s="3"/>
      <c r="DKA61" s="5"/>
      <c r="DKB61" s="18"/>
      <c r="DKK61" s="2"/>
      <c r="DKL61" s="3"/>
      <c r="DKM61" s="3"/>
      <c r="DKN61" s="2"/>
      <c r="DKO61" s="3"/>
      <c r="DKP61" s="3"/>
      <c r="DKQ61" s="5"/>
      <c r="DKR61" s="18"/>
      <c r="DLA61" s="2"/>
      <c r="DLB61" s="3"/>
      <c r="DLC61" s="3"/>
      <c r="DLD61" s="2"/>
      <c r="DLE61" s="3"/>
      <c r="DLF61" s="3"/>
      <c r="DLG61" s="5"/>
      <c r="DLH61" s="18"/>
      <c r="DLQ61" s="2"/>
      <c r="DLR61" s="3"/>
      <c r="DLS61" s="3"/>
      <c r="DLT61" s="2"/>
      <c r="DLU61" s="3"/>
      <c r="DLV61" s="3"/>
      <c r="DLW61" s="5"/>
      <c r="DLX61" s="18"/>
      <c r="DMG61" s="2"/>
      <c r="DMH61" s="3"/>
      <c r="DMI61" s="3"/>
      <c r="DMJ61" s="2"/>
      <c r="DMK61" s="3"/>
      <c r="DML61" s="3"/>
      <c r="DMM61" s="5"/>
      <c r="DMN61" s="18"/>
      <c r="DMW61" s="2"/>
      <c r="DMX61" s="3"/>
      <c r="DMY61" s="3"/>
      <c r="DMZ61" s="2"/>
      <c r="DNA61" s="3"/>
      <c r="DNB61" s="3"/>
      <c r="DNC61" s="5"/>
      <c r="DND61" s="18"/>
      <c r="DNM61" s="2"/>
      <c r="DNN61" s="3"/>
      <c r="DNO61" s="3"/>
      <c r="DNP61" s="2"/>
      <c r="DNQ61" s="3"/>
      <c r="DNR61" s="3"/>
      <c r="DNS61" s="5"/>
      <c r="DNT61" s="18"/>
      <c r="DOC61" s="2"/>
      <c r="DOD61" s="3"/>
      <c r="DOE61" s="3"/>
      <c r="DOF61" s="2"/>
      <c r="DOG61" s="3"/>
      <c r="DOH61" s="3"/>
      <c r="DOI61" s="5"/>
      <c r="DOJ61" s="18"/>
      <c r="DOS61" s="2"/>
      <c r="DOT61" s="3"/>
      <c r="DOU61" s="3"/>
      <c r="DOV61" s="2"/>
      <c r="DOW61" s="3"/>
      <c r="DOX61" s="3"/>
      <c r="DOY61" s="5"/>
      <c r="DOZ61" s="18"/>
      <c r="DPI61" s="2"/>
      <c r="DPJ61" s="3"/>
      <c r="DPK61" s="3"/>
      <c r="DPL61" s="2"/>
      <c r="DPM61" s="3"/>
      <c r="DPN61" s="3"/>
      <c r="DPO61" s="5"/>
      <c r="DPP61" s="18"/>
      <c r="DPY61" s="2"/>
      <c r="DPZ61" s="3"/>
      <c r="DQA61" s="3"/>
      <c r="DQB61" s="2"/>
      <c r="DQC61" s="3"/>
      <c r="DQD61" s="3"/>
      <c r="DQE61" s="5"/>
      <c r="DQF61" s="18"/>
      <c r="DQO61" s="2"/>
      <c r="DQP61" s="3"/>
      <c r="DQQ61" s="3"/>
      <c r="DQR61" s="2"/>
      <c r="DQS61" s="3"/>
      <c r="DQT61" s="3"/>
      <c r="DQU61" s="5"/>
      <c r="DQV61" s="18"/>
      <c r="DRE61" s="2"/>
      <c r="DRF61" s="3"/>
      <c r="DRG61" s="3"/>
      <c r="DRH61" s="2"/>
      <c r="DRI61" s="3"/>
      <c r="DRJ61" s="3"/>
      <c r="DRK61" s="5"/>
      <c r="DRL61" s="18"/>
      <c r="DRU61" s="2"/>
      <c r="DRV61" s="3"/>
      <c r="DRW61" s="3"/>
      <c r="DRX61" s="2"/>
      <c r="DRY61" s="3"/>
      <c r="DRZ61" s="3"/>
      <c r="DSA61" s="5"/>
      <c r="DSB61" s="18"/>
      <c r="DSK61" s="2"/>
      <c r="DSL61" s="3"/>
      <c r="DSM61" s="3"/>
      <c r="DSN61" s="2"/>
      <c r="DSO61" s="3"/>
      <c r="DSP61" s="3"/>
      <c r="DSQ61" s="5"/>
      <c r="DSR61" s="18"/>
      <c r="DTA61" s="2"/>
      <c r="DTB61" s="3"/>
      <c r="DTC61" s="3"/>
      <c r="DTD61" s="2"/>
      <c r="DTE61" s="3"/>
      <c r="DTF61" s="3"/>
      <c r="DTG61" s="5"/>
      <c r="DTH61" s="18"/>
      <c r="DTQ61" s="2"/>
      <c r="DTR61" s="3"/>
      <c r="DTS61" s="3"/>
      <c r="DTT61" s="2"/>
      <c r="DTU61" s="3"/>
      <c r="DTV61" s="3"/>
      <c r="DTW61" s="5"/>
      <c r="DTX61" s="18"/>
      <c r="DUG61" s="2"/>
      <c r="DUH61" s="3"/>
      <c r="DUI61" s="3"/>
      <c r="DUJ61" s="2"/>
      <c r="DUK61" s="3"/>
      <c r="DUL61" s="3"/>
      <c r="DUM61" s="5"/>
      <c r="DUN61" s="18"/>
      <c r="DUW61" s="2"/>
      <c r="DUX61" s="3"/>
      <c r="DUY61" s="3"/>
      <c r="DUZ61" s="2"/>
      <c r="DVA61" s="3"/>
      <c r="DVB61" s="3"/>
      <c r="DVC61" s="5"/>
      <c r="DVD61" s="18"/>
      <c r="DVM61" s="2"/>
      <c r="DVN61" s="3"/>
      <c r="DVO61" s="3"/>
      <c r="DVP61" s="2"/>
      <c r="DVQ61" s="3"/>
      <c r="DVR61" s="3"/>
      <c r="DVS61" s="5"/>
      <c r="DVT61" s="18"/>
      <c r="DWC61" s="2"/>
      <c r="DWD61" s="3"/>
      <c r="DWE61" s="3"/>
      <c r="DWF61" s="2"/>
      <c r="DWG61" s="3"/>
      <c r="DWH61" s="3"/>
      <c r="DWI61" s="5"/>
      <c r="DWJ61" s="18"/>
      <c r="DWS61" s="2"/>
      <c r="DWT61" s="3"/>
      <c r="DWU61" s="3"/>
      <c r="DWV61" s="2"/>
      <c r="DWW61" s="3"/>
      <c r="DWX61" s="3"/>
      <c r="DWY61" s="5"/>
      <c r="DWZ61" s="18"/>
      <c r="DXI61" s="2"/>
      <c r="DXJ61" s="3"/>
      <c r="DXK61" s="3"/>
      <c r="DXL61" s="2"/>
      <c r="DXM61" s="3"/>
      <c r="DXN61" s="3"/>
      <c r="DXO61" s="5"/>
      <c r="DXP61" s="18"/>
      <c r="DXY61" s="2"/>
      <c r="DXZ61" s="3"/>
      <c r="DYA61" s="3"/>
      <c r="DYB61" s="2"/>
      <c r="DYC61" s="3"/>
      <c r="DYD61" s="3"/>
      <c r="DYE61" s="5"/>
      <c r="DYF61" s="18"/>
      <c r="DYO61" s="2"/>
      <c r="DYP61" s="3"/>
      <c r="DYQ61" s="3"/>
      <c r="DYR61" s="2"/>
      <c r="DYS61" s="3"/>
      <c r="DYT61" s="3"/>
      <c r="DYU61" s="5"/>
      <c r="DYV61" s="18"/>
      <c r="DZE61" s="2"/>
      <c r="DZF61" s="3"/>
      <c r="DZG61" s="3"/>
      <c r="DZH61" s="2"/>
      <c r="DZI61" s="3"/>
      <c r="DZJ61" s="3"/>
      <c r="DZK61" s="5"/>
      <c r="DZL61" s="18"/>
      <c r="DZU61" s="2"/>
      <c r="DZV61" s="3"/>
      <c r="DZW61" s="3"/>
      <c r="DZX61" s="2"/>
      <c r="DZY61" s="3"/>
      <c r="DZZ61" s="3"/>
      <c r="EAA61" s="5"/>
      <c r="EAB61" s="18"/>
      <c r="EAK61" s="2"/>
      <c r="EAL61" s="3"/>
      <c r="EAM61" s="3"/>
      <c r="EAN61" s="2"/>
      <c r="EAO61" s="3"/>
      <c r="EAP61" s="3"/>
      <c r="EAQ61" s="5"/>
      <c r="EAR61" s="18"/>
      <c r="EBA61" s="2"/>
      <c r="EBB61" s="3"/>
      <c r="EBC61" s="3"/>
      <c r="EBD61" s="2"/>
      <c r="EBE61" s="3"/>
      <c r="EBF61" s="3"/>
      <c r="EBG61" s="5"/>
      <c r="EBH61" s="18"/>
      <c r="EBQ61" s="2"/>
      <c r="EBR61" s="3"/>
      <c r="EBS61" s="3"/>
      <c r="EBT61" s="2"/>
      <c r="EBU61" s="3"/>
      <c r="EBV61" s="3"/>
      <c r="EBW61" s="5"/>
      <c r="EBX61" s="18"/>
      <c r="ECG61" s="2"/>
      <c r="ECH61" s="3"/>
      <c r="ECI61" s="3"/>
      <c r="ECJ61" s="2"/>
      <c r="ECK61" s="3"/>
      <c r="ECL61" s="3"/>
      <c r="ECM61" s="5"/>
      <c r="ECN61" s="18"/>
      <c r="ECW61" s="2"/>
      <c r="ECX61" s="3"/>
      <c r="ECY61" s="3"/>
      <c r="ECZ61" s="2"/>
      <c r="EDA61" s="3"/>
      <c r="EDB61" s="3"/>
      <c r="EDC61" s="5"/>
      <c r="EDD61" s="18"/>
      <c r="EDM61" s="2"/>
      <c r="EDN61" s="3"/>
      <c r="EDO61" s="3"/>
      <c r="EDP61" s="2"/>
      <c r="EDQ61" s="3"/>
      <c r="EDR61" s="3"/>
      <c r="EDS61" s="5"/>
      <c r="EDT61" s="18"/>
      <c r="EEC61" s="2"/>
      <c r="EED61" s="3"/>
      <c r="EEE61" s="3"/>
      <c r="EEF61" s="2"/>
      <c r="EEG61" s="3"/>
      <c r="EEH61" s="3"/>
      <c r="EEI61" s="5"/>
      <c r="EEJ61" s="18"/>
      <c r="EES61" s="2"/>
      <c r="EET61" s="3"/>
      <c r="EEU61" s="3"/>
      <c r="EEV61" s="2"/>
      <c r="EEW61" s="3"/>
      <c r="EEX61" s="3"/>
      <c r="EEY61" s="5"/>
      <c r="EEZ61" s="18"/>
      <c r="EFI61" s="2"/>
      <c r="EFJ61" s="3"/>
      <c r="EFK61" s="3"/>
      <c r="EFL61" s="2"/>
      <c r="EFM61" s="3"/>
      <c r="EFN61" s="3"/>
      <c r="EFO61" s="5"/>
      <c r="EFP61" s="18"/>
      <c r="EFY61" s="2"/>
      <c r="EFZ61" s="3"/>
      <c r="EGA61" s="3"/>
      <c r="EGB61" s="2"/>
      <c r="EGC61" s="3"/>
      <c r="EGD61" s="3"/>
      <c r="EGE61" s="5"/>
      <c r="EGF61" s="18"/>
      <c r="EGO61" s="2"/>
      <c r="EGP61" s="3"/>
      <c r="EGQ61" s="3"/>
      <c r="EGR61" s="2"/>
      <c r="EGS61" s="3"/>
      <c r="EGT61" s="3"/>
      <c r="EGU61" s="5"/>
      <c r="EGV61" s="18"/>
      <c r="EHE61" s="2"/>
      <c r="EHF61" s="3"/>
      <c r="EHG61" s="3"/>
      <c r="EHH61" s="2"/>
      <c r="EHI61" s="3"/>
      <c r="EHJ61" s="3"/>
      <c r="EHK61" s="5"/>
      <c r="EHL61" s="18"/>
      <c r="EHU61" s="2"/>
      <c r="EHV61" s="3"/>
      <c r="EHW61" s="3"/>
      <c r="EHX61" s="2"/>
      <c r="EHY61" s="3"/>
      <c r="EHZ61" s="3"/>
      <c r="EIA61" s="5"/>
      <c r="EIB61" s="18"/>
      <c r="EIK61" s="2"/>
      <c r="EIL61" s="3"/>
      <c r="EIM61" s="3"/>
      <c r="EIN61" s="2"/>
      <c r="EIO61" s="3"/>
      <c r="EIP61" s="3"/>
      <c r="EIQ61" s="5"/>
      <c r="EIR61" s="18"/>
      <c r="EJA61" s="2"/>
      <c r="EJB61" s="3"/>
      <c r="EJC61" s="3"/>
      <c r="EJD61" s="2"/>
      <c r="EJE61" s="3"/>
      <c r="EJF61" s="3"/>
      <c r="EJG61" s="5"/>
      <c r="EJH61" s="18"/>
      <c r="EJQ61" s="2"/>
      <c r="EJR61" s="3"/>
      <c r="EJS61" s="3"/>
      <c r="EJT61" s="2"/>
      <c r="EJU61" s="3"/>
      <c r="EJV61" s="3"/>
      <c r="EJW61" s="5"/>
      <c r="EJX61" s="18"/>
      <c r="EKG61" s="2"/>
      <c r="EKH61" s="3"/>
      <c r="EKI61" s="3"/>
      <c r="EKJ61" s="2"/>
      <c r="EKK61" s="3"/>
      <c r="EKL61" s="3"/>
      <c r="EKM61" s="5"/>
      <c r="EKN61" s="18"/>
      <c r="EKW61" s="2"/>
      <c r="EKX61" s="3"/>
      <c r="EKY61" s="3"/>
      <c r="EKZ61" s="2"/>
      <c r="ELA61" s="3"/>
      <c r="ELB61" s="3"/>
      <c r="ELC61" s="5"/>
      <c r="ELD61" s="18"/>
      <c r="ELM61" s="2"/>
      <c r="ELN61" s="3"/>
      <c r="ELO61" s="3"/>
      <c r="ELP61" s="2"/>
      <c r="ELQ61" s="3"/>
      <c r="ELR61" s="3"/>
      <c r="ELS61" s="5"/>
      <c r="ELT61" s="18"/>
      <c r="EMC61" s="2"/>
      <c r="EMD61" s="3"/>
      <c r="EME61" s="3"/>
      <c r="EMF61" s="2"/>
      <c r="EMG61" s="3"/>
      <c r="EMH61" s="3"/>
      <c r="EMI61" s="5"/>
      <c r="EMJ61" s="18"/>
      <c r="EMS61" s="2"/>
      <c r="EMT61" s="3"/>
      <c r="EMU61" s="3"/>
      <c r="EMV61" s="2"/>
      <c r="EMW61" s="3"/>
      <c r="EMX61" s="3"/>
      <c r="EMY61" s="5"/>
      <c r="EMZ61" s="18"/>
      <c r="ENI61" s="2"/>
      <c r="ENJ61" s="3"/>
      <c r="ENK61" s="3"/>
      <c r="ENL61" s="2"/>
      <c r="ENM61" s="3"/>
      <c r="ENN61" s="3"/>
      <c r="ENO61" s="5"/>
      <c r="ENP61" s="18"/>
      <c r="ENY61" s="2"/>
      <c r="ENZ61" s="3"/>
      <c r="EOA61" s="3"/>
      <c r="EOB61" s="2"/>
      <c r="EOC61" s="3"/>
      <c r="EOD61" s="3"/>
      <c r="EOE61" s="5"/>
      <c r="EOF61" s="18"/>
      <c r="EOO61" s="2"/>
      <c r="EOP61" s="3"/>
      <c r="EOQ61" s="3"/>
      <c r="EOR61" s="2"/>
      <c r="EOS61" s="3"/>
      <c r="EOT61" s="3"/>
      <c r="EOU61" s="5"/>
      <c r="EOV61" s="18"/>
      <c r="EPE61" s="2"/>
      <c r="EPF61" s="3"/>
      <c r="EPG61" s="3"/>
      <c r="EPH61" s="2"/>
      <c r="EPI61" s="3"/>
      <c r="EPJ61" s="3"/>
      <c r="EPK61" s="5"/>
      <c r="EPL61" s="18"/>
      <c r="EPU61" s="2"/>
      <c r="EPV61" s="3"/>
      <c r="EPW61" s="3"/>
      <c r="EPX61" s="2"/>
      <c r="EPY61" s="3"/>
      <c r="EPZ61" s="3"/>
      <c r="EQA61" s="5"/>
      <c r="EQB61" s="18"/>
      <c r="EQK61" s="2"/>
      <c r="EQL61" s="3"/>
      <c r="EQM61" s="3"/>
      <c r="EQN61" s="2"/>
      <c r="EQO61" s="3"/>
      <c r="EQP61" s="3"/>
      <c r="EQQ61" s="5"/>
      <c r="EQR61" s="18"/>
      <c r="ERA61" s="2"/>
      <c r="ERB61" s="3"/>
      <c r="ERC61" s="3"/>
      <c r="ERD61" s="2"/>
      <c r="ERE61" s="3"/>
      <c r="ERF61" s="3"/>
      <c r="ERG61" s="5"/>
      <c r="ERH61" s="18"/>
      <c r="ERQ61" s="2"/>
      <c r="ERR61" s="3"/>
      <c r="ERS61" s="3"/>
      <c r="ERT61" s="2"/>
      <c r="ERU61" s="3"/>
      <c r="ERV61" s="3"/>
      <c r="ERW61" s="5"/>
      <c r="ERX61" s="18"/>
      <c r="ESG61" s="2"/>
      <c r="ESH61" s="3"/>
      <c r="ESI61" s="3"/>
      <c r="ESJ61" s="2"/>
      <c r="ESK61" s="3"/>
      <c r="ESL61" s="3"/>
      <c r="ESM61" s="5"/>
      <c r="ESN61" s="18"/>
      <c r="ESW61" s="2"/>
      <c r="ESX61" s="3"/>
      <c r="ESY61" s="3"/>
      <c r="ESZ61" s="2"/>
      <c r="ETA61" s="3"/>
      <c r="ETB61" s="3"/>
      <c r="ETC61" s="5"/>
      <c r="ETD61" s="18"/>
      <c r="ETM61" s="2"/>
      <c r="ETN61" s="3"/>
      <c r="ETO61" s="3"/>
      <c r="ETP61" s="2"/>
      <c r="ETQ61" s="3"/>
      <c r="ETR61" s="3"/>
      <c r="ETS61" s="5"/>
      <c r="ETT61" s="18"/>
      <c r="EUC61" s="2"/>
      <c r="EUD61" s="3"/>
      <c r="EUE61" s="3"/>
      <c r="EUF61" s="2"/>
      <c r="EUG61" s="3"/>
      <c r="EUH61" s="3"/>
      <c r="EUI61" s="5"/>
      <c r="EUJ61" s="18"/>
      <c r="EUS61" s="2"/>
      <c r="EUT61" s="3"/>
      <c r="EUU61" s="3"/>
      <c r="EUV61" s="2"/>
      <c r="EUW61" s="3"/>
      <c r="EUX61" s="3"/>
      <c r="EUY61" s="5"/>
      <c r="EUZ61" s="18"/>
      <c r="EVI61" s="2"/>
      <c r="EVJ61" s="3"/>
      <c r="EVK61" s="3"/>
      <c r="EVL61" s="2"/>
      <c r="EVM61" s="3"/>
      <c r="EVN61" s="3"/>
      <c r="EVO61" s="5"/>
      <c r="EVP61" s="18"/>
      <c r="EVY61" s="2"/>
      <c r="EVZ61" s="3"/>
      <c r="EWA61" s="3"/>
      <c r="EWB61" s="2"/>
      <c r="EWC61" s="3"/>
      <c r="EWD61" s="3"/>
      <c r="EWE61" s="5"/>
      <c r="EWF61" s="18"/>
      <c r="EWO61" s="2"/>
      <c r="EWP61" s="3"/>
      <c r="EWQ61" s="3"/>
      <c r="EWR61" s="2"/>
      <c r="EWS61" s="3"/>
      <c r="EWT61" s="3"/>
      <c r="EWU61" s="5"/>
      <c r="EWV61" s="18"/>
      <c r="EXE61" s="2"/>
      <c r="EXF61" s="3"/>
      <c r="EXG61" s="3"/>
      <c r="EXH61" s="2"/>
      <c r="EXI61" s="3"/>
      <c r="EXJ61" s="3"/>
      <c r="EXK61" s="5"/>
      <c r="EXL61" s="18"/>
      <c r="EXU61" s="2"/>
      <c r="EXV61" s="3"/>
      <c r="EXW61" s="3"/>
      <c r="EXX61" s="2"/>
      <c r="EXY61" s="3"/>
      <c r="EXZ61" s="3"/>
      <c r="EYA61" s="5"/>
      <c r="EYB61" s="18"/>
      <c r="EYK61" s="2"/>
      <c r="EYL61" s="3"/>
      <c r="EYM61" s="3"/>
      <c r="EYN61" s="2"/>
      <c r="EYO61" s="3"/>
      <c r="EYP61" s="3"/>
      <c r="EYQ61" s="5"/>
      <c r="EYR61" s="18"/>
      <c r="EZA61" s="2"/>
      <c r="EZB61" s="3"/>
      <c r="EZC61" s="3"/>
      <c r="EZD61" s="2"/>
      <c r="EZE61" s="3"/>
      <c r="EZF61" s="3"/>
      <c r="EZG61" s="5"/>
      <c r="EZH61" s="18"/>
      <c r="EZQ61" s="2"/>
      <c r="EZR61" s="3"/>
      <c r="EZS61" s="3"/>
      <c r="EZT61" s="2"/>
      <c r="EZU61" s="3"/>
      <c r="EZV61" s="3"/>
      <c r="EZW61" s="5"/>
      <c r="EZX61" s="18"/>
      <c r="FAG61" s="2"/>
      <c r="FAH61" s="3"/>
      <c r="FAI61" s="3"/>
      <c r="FAJ61" s="2"/>
      <c r="FAK61" s="3"/>
      <c r="FAL61" s="3"/>
      <c r="FAM61" s="5"/>
      <c r="FAN61" s="18"/>
      <c r="FAW61" s="2"/>
      <c r="FAX61" s="3"/>
      <c r="FAY61" s="3"/>
      <c r="FAZ61" s="2"/>
      <c r="FBA61" s="3"/>
      <c r="FBB61" s="3"/>
      <c r="FBC61" s="5"/>
      <c r="FBD61" s="18"/>
      <c r="FBM61" s="2"/>
      <c r="FBN61" s="3"/>
      <c r="FBO61" s="3"/>
      <c r="FBP61" s="2"/>
      <c r="FBQ61" s="3"/>
      <c r="FBR61" s="3"/>
      <c r="FBS61" s="5"/>
      <c r="FBT61" s="18"/>
      <c r="FCC61" s="2"/>
      <c r="FCD61" s="3"/>
      <c r="FCE61" s="3"/>
      <c r="FCF61" s="2"/>
      <c r="FCG61" s="3"/>
      <c r="FCH61" s="3"/>
      <c r="FCI61" s="5"/>
      <c r="FCJ61" s="18"/>
      <c r="FCS61" s="2"/>
      <c r="FCT61" s="3"/>
      <c r="FCU61" s="3"/>
      <c r="FCV61" s="2"/>
      <c r="FCW61" s="3"/>
      <c r="FCX61" s="3"/>
      <c r="FCY61" s="5"/>
      <c r="FCZ61" s="18"/>
      <c r="FDI61" s="2"/>
      <c r="FDJ61" s="3"/>
      <c r="FDK61" s="3"/>
      <c r="FDL61" s="2"/>
      <c r="FDM61" s="3"/>
      <c r="FDN61" s="3"/>
      <c r="FDO61" s="5"/>
      <c r="FDP61" s="18"/>
      <c r="FDY61" s="2"/>
      <c r="FDZ61" s="3"/>
      <c r="FEA61" s="3"/>
      <c r="FEB61" s="2"/>
      <c r="FEC61" s="3"/>
      <c r="FED61" s="3"/>
      <c r="FEE61" s="5"/>
      <c r="FEF61" s="18"/>
      <c r="FEO61" s="2"/>
      <c r="FEP61" s="3"/>
      <c r="FEQ61" s="3"/>
      <c r="FER61" s="2"/>
      <c r="FES61" s="3"/>
      <c r="FET61" s="3"/>
      <c r="FEU61" s="5"/>
      <c r="FEV61" s="18"/>
      <c r="FFE61" s="2"/>
      <c r="FFF61" s="3"/>
      <c r="FFG61" s="3"/>
      <c r="FFH61" s="2"/>
      <c r="FFI61" s="3"/>
      <c r="FFJ61" s="3"/>
      <c r="FFK61" s="5"/>
      <c r="FFL61" s="18"/>
      <c r="FFU61" s="2"/>
      <c r="FFV61" s="3"/>
      <c r="FFW61" s="3"/>
      <c r="FFX61" s="2"/>
      <c r="FFY61" s="3"/>
      <c r="FFZ61" s="3"/>
      <c r="FGA61" s="5"/>
      <c r="FGB61" s="18"/>
      <c r="FGK61" s="2"/>
      <c r="FGL61" s="3"/>
      <c r="FGM61" s="3"/>
      <c r="FGN61" s="2"/>
      <c r="FGO61" s="3"/>
      <c r="FGP61" s="3"/>
      <c r="FGQ61" s="5"/>
      <c r="FGR61" s="18"/>
      <c r="FHA61" s="2"/>
      <c r="FHB61" s="3"/>
      <c r="FHC61" s="3"/>
      <c r="FHD61" s="2"/>
      <c r="FHE61" s="3"/>
      <c r="FHF61" s="3"/>
      <c r="FHG61" s="5"/>
      <c r="FHH61" s="18"/>
      <c r="FHQ61" s="2"/>
      <c r="FHR61" s="3"/>
      <c r="FHS61" s="3"/>
      <c r="FHT61" s="2"/>
      <c r="FHU61" s="3"/>
      <c r="FHV61" s="3"/>
      <c r="FHW61" s="5"/>
      <c r="FHX61" s="18"/>
      <c r="FIG61" s="2"/>
      <c r="FIH61" s="3"/>
      <c r="FII61" s="3"/>
      <c r="FIJ61" s="2"/>
      <c r="FIK61" s="3"/>
      <c r="FIL61" s="3"/>
      <c r="FIM61" s="5"/>
      <c r="FIN61" s="18"/>
      <c r="FIW61" s="2"/>
      <c r="FIX61" s="3"/>
      <c r="FIY61" s="3"/>
      <c r="FIZ61" s="2"/>
      <c r="FJA61" s="3"/>
      <c r="FJB61" s="3"/>
      <c r="FJC61" s="5"/>
      <c r="FJD61" s="18"/>
      <c r="FJM61" s="2"/>
      <c r="FJN61" s="3"/>
      <c r="FJO61" s="3"/>
      <c r="FJP61" s="2"/>
      <c r="FJQ61" s="3"/>
      <c r="FJR61" s="3"/>
      <c r="FJS61" s="5"/>
      <c r="FJT61" s="18"/>
      <c r="FKC61" s="2"/>
      <c r="FKD61" s="3"/>
      <c r="FKE61" s="3"/>
      <c r="FKF61" s="2"/>
      <c r="FKG61" s="3"/>
      <c r="FKH61" s="3"/>
      <c r="FKI61" s="5"/>
      <c r="FKJ61" s="18"/>
      <c r="FKS61" s="2"/>
      <c r="FKT61" s="3"/>
      <c r="FKU61" s="3"/>
      <c r="FKV61" s="2"/>
      <c r="FKW61" s="3"/>
      <c r="FKX61" s="3"/>
      <c r="FKY61" s="5"/>
      <c r="FKZ61" s="18"/>
      <c r="FLI61" s="2"/>
      <c r="FLJ61" s="3"/>
      <c r="FLK61" s="3"/>
      <c r="FLL61" s="2"/>
      <c r="FLM61" s="3"/>
      <c r="FLN61" s="3"/>
      <c r="FLO61" s="5"/>
      <c r="FLP61" s="18"/>
      <c r="FLY61" s="2"/>
      <c r="FLZ61" s="3"/>
      <c r="FMA61" s="3"/>
      <c r="FMB61" s="2"/>
      <c r="FMC61" s="3"/>
      <c r="FMD61" s="3"/>
      <c r="FME61" s="5"/>
      <c r="FMF61" s="18"/>
      <c r="FMO61" s="2"/>
      <c r="FMP61" s="3"/>
      <c r="FMQ61" s="3"/>
      <c r="FMR61" s="2"/>
      <c r="FMS61" s="3"/>
      <c r="FMT61" s="3"/>
      <c r="FMU61" s="5"/>
      <c r="FMV61" s="18"/>
      <c r="FNE61" s="2"/>
      <c r="FNF61" s="3"/>
      <c r="FNG61" s="3"/>
      <c r="FNH61" s="2"/>
      <c r="FNI61" s="3"/>
      <c r="FNJ61" s="3"/>
      <c r="FNK61" s="5"/>
      <c r="FNL61" s="18"/>
      <c r="FNU61" s="2"/>
      <c r="FNV61" s="3"/>
      <c r="FNW61" s="3"/>
      <c r="FNX61" s="2"/>
      <c r="FNY61" s="3"/>
      <c r="FNZ61" s="3"/>
      <c r="FOA61" s="5"/>
      <c r="FOB61" s="18"/>
      <c r="FOK61" s="2"/>
      <c r="FOL61" s="3"/>
      <c r="FOM61" s="3"/>
      <c r="FON61" s="2"/>
      <c r="FOO61" s="3"/>
      <c r="FOP61" s="3"/>
      <c r="FOQ61" s="5"/>
      <c r="FOR61" s="18"/>
      <c r="FPA61" s="2"/>
      <c r="FPB61" s="3"/>
      <c r="FPC61" s="3"/>
      <c r="FPD61" s="2"/>
      <c r="FPE61" s="3"/>
      <c r="FPF61" s="3"/>
      <c r="FPG61" s="5"/>
      <c r="FPH61" s="18"/>
      <c r="FPQ61" s="2"/>
      <c r="FPR61" s="3"/>
      <c r="FPS61" s="3"/>
      <c r="FPT61" s="2"/>
      <c r="FPU61" s="3"/>
      <c r="FPV61" s="3"/>
      <c r="FPW61" s="5"/>
      <c r="FPX61" s="18"/>
      <c r="FQG61" s="2"/>
      <c r="FQH61" s="3"/>
      <c r="FQI61" s="3"/>
      <c r="FQJ61" s="2"/>
      <c r="FQK61" s="3"/>
      <c r="FQL61" s="3"/>
      <c r="FQM61" s="5"/>
      <c r="FQN61" s="18"/>
      <c r="FQW61" s="2"/>
      <c r="FQX61" s="3"/>
      <c r="FQY61" s="3"/>
      <c r="FQZ61" s="2"/>
      <c r="FRA61" s="3"/>
      <c r="FRB61" s="3"/>
      <c r="FRC61" s="5"/>
      <c r="FRD61" s="18"/>
      <c r="FRM61" s="2"/>
      <c r="FRN61" s="3"/>
      <c r="FRO61" s="3"/>
      <c r="FRP61" s="2"/>
      <c r="FRQ61" s="3"/>
      <c r="FRR61" s="3"/>
      <c r="FRS61" s="5"/>
      <c r="FRT61" s="18"/>
      <c r="FSC61" s="2"/>
      <c r="FSD61" s="3"/>
      <c r="FSE61" s="3"/>
      <c r="FSF61" s="2"/>
      <c r="FSG61" s="3"/>
      <c r="FSH61" s="3"/>
      <c r="FSI61" s="5"/>
      <c r="FSJ61" s="18"/>
      <c r="FSS61" s="2"/>
      <c r="FST61" s="3"/>
      <c r="FSU61" s="3"/>
      <c r="FSV61" s="2"/>
      <c r="FSW61" s="3"/>
      <c r="FSX61" s="3"/>
      <c r="FSY61" s="5"/>
      <c r="FSZ61" s="18"/>
      <c r="FTI61" s="2"/>
      <c r="FTJ61" s="3"/>
      <c r="FTK61" s="3"/>
      <c r="FTL61" s="2"/>
      <c r="FTM61" s="3"/>
      <c r="FTN61" s="3"/>
      <c r="FTO61" s="5"/>
      <c r="FTP61" s="18"/>
      <c r="FTY61" s="2"/>
      <c r="FTZ61" s="3"/>
      <c r="FUA61" s="3"/>
      <c r="FUB61" s="2"/>
      <c r="FUC61" s="3"/>
      <c r="FUD61" s="3"/>
      <c r="FUE61" s="5"/>
      <c r="FUF61" s="18"/>
      <c r="FUO61" s="2"/>
      <c r="FUP61" s="3"/>
      <c r="FUQ61" s="3"/>
      <c r="FUR61" s="2"/>
      <c r="FUS61" s="3"/>
      <c r="FUT61" s="3"/>
      <c r="FUU61" s="5"/>
      <c r="FUV61" s="18"/>
      <c r="FVE61" s="2"/>
      <c r="FVF61" s="3"/>
      <c r="FVG61" s="3"/>
      <c r="FVH61" s="2"/>
      <c r="FVI61" s="3"/>
      <c r="FVJ61" s="3"/>
      <c r="FVK61" s="5"/>
      <c r="FVL61" s="18"/>
      <c r="FVU61" s="2"/>
      <c r="FVV61" s="3"/>
      <c r="FVW61" s="3"/>
      <c r="FVX61" s="2"/>
      <c r="FVY61" s="3"/>
      <c r="FVZ61" s="3"/>
      <c r="FWA61" s="5"/>
      <c r="FWB61" s="18"/>
      <c r="FWK61" s="2"/>
      <c r="FWL61" s="3"/>
      <c r="FWM61" s="3"/>
      <c r="FWN61" s="2"/>
      <c r="FWO61" s="3"/>
      <c r="FWP61" s="3"/>
      <c r="FWQ61" s="5"/>
      <c r="FWR61" s="18"/>
      <c r="FXA61" s="2"/>
      <c r="FXB61" s="3"/>
      <c r="FXC61" s="3"/>
      <c r="FXD61" s="2"/>
      <c r="FXE61" s="3"/>
      <c r="FXF61" s="3"/>
      <c r="FXG61" s="5"/>
      <c r="FXH61" s="18"/>
      <c r="FXQ61" s="2"/>
      <c r="FXR61" s="3"/>
      <c r="FXS61" s="3"/>
      <c r="FXT61" s="2"/>
      <c r="FXU61" s="3"/>
      <c r="FXV61" s="3"/>
      <c r="FXW61" s="5"/>
      <c r="FXX61" s="18"/>
      <c r="FYG61" s="2"/>
      <c r="FYH61" s="3"/>
      <c r="FYI61" s="3"/>
      <c r="FYJ61" s="2"/>
      <c r="FYK61" s="3"/>
      <c r="FYL61" s="3"/>
      <c r="FYM61" s="5"/>
      <c r="FYN61" s="18"/>
      <c r="FYW61" s="2"/>
      <c r="FYX61" s="3"/>
      <c r="FYY61" s="3"/>
      <c r="FYZ61" s="2"/>
      <c r="FZA61" s="3"/>
      <c r="FZB61" s="3"/>
      <c r="FZC61" s="5"/>
      <c r="FZD61" s="18"/>
      <c r="FZM61" s="2"/>
      <c r="FZN61" s="3"/>
      <c r="FZO61" s="3"/>
      <c r="FZP61" s="2"/>
      <c r="FZQ61" s="3"/>
      <c r="FZR61" s="3"/>
      <c r="FZS61" s="5"/>
      <c r="FZT61" s="18"/>
      <c r="GAC61" s="2"/>
      <c r="GAD61" s="3"/>
      <c r="GAE61" s="3"/>
      <c r="GAF61" s="2"/>
      <c r="GAG61" s="3"/>
      <c r="GAH61" s="3"/>
      <c r="GAI61" s="5"/>
      <c r="GAJ61" s="18"/>
      <c r="GAS61" s="2"/>
      <c r="GAT61" s="3"/>
      <c r="GAU61" s="3"/>
      <c r="GAV61" s="2"/>
      <c r="GAW61" s="3"/>
      <c r="GAX61" s="3"/>
      <c r="GAY61" s="5"/>
      <c r="GAZ61" s="18"/>
      <c r="GBI61" s="2"/>
      <c r="GBJ61" s="3"/>
      <c r="GBK61" s="3"/>
      <c r="GBL61" s="2"/>
      <c r="GBM61" s="3"/>
      <c r="GBN61" s="3"/>
      <c r="GBO61" s="5"/>
      <c r="GBP61" s="18"/>
      <c r="GBY61" s="2"/>
      <c r="GBZ61" s="3"/>
      <c r="GCA61" s="3"/>
      <c r="GCB61" s="2"/>
      <c r="GCC61" s="3"/>
      <c r="GCD61" s="3"/>
      <c r="GCE61" s="5"/>
      <c r="GCF61" s="18"/>
      <c r="GCO61" s="2"/>
      <c r="GCP61" s="3"/>
      <c r="GCQ61" s="3"/>
      <c r="GCR61" s="2"/>
      <c r="GCS61" s="3"/>
      <c r="GCT61" s="3"/>
      <c r="GCU61" s="5"/>
      <c r="GCV61" s="18"/>
      <c r="GDE61" s="2"/>
      <c r="GDF61" s="3"/>
      <c r="GDG61" s="3"/>
      <c r="GDH61" s="2"/>
      <c r="GDI61" s="3"/>
      <c r="GDJ61" s="3"/>
      <c r="GDK61" s="5"/>
      <c r="GDL61" s="18"/>
      <c r="GDU61" s="2"/>
      <c r="GDV61" s="3"/>
      <c r="GDW61" s="3"/>
      <c r="GDX61" s="2"/>
      <c r="GDY61" s="3"/>
      <c r="GDZ61" s="3"/>
      <c r="GEA61" s="5"/>
      <c r="GEB61" s="18"/>
      <c r="GEK61" s="2"/>
      <c r="GEL61" s="3"/>
      <c r="GEM61" s="3"/>
      <c r="GEN61" s="2"/>
      <c r="GEO61" s="3"/>
      <c r="GEP61" s="3"/>
      <c r="GEQ61" s="5"/>
      <c r="GER61" s="18"/>
      <c r="GFA61" s="2"/>
      <c r="GFB61" s="3"/>
      <c r="GFC61" s="3"/>
      <c r="GFD61" s="2"/>
      <c r="GFE61" s="3"/>
      <c r="GFF61" s="3"/>
      <c r="GFG61" s="5"/>
      <c r="GFH61" s="18"/>
      <c r="GFQ61" s="2"/>
      <c r="GFR61" s="3"/>
      <c r="GFS61" s="3"/>
      <c r="GFT61" s="2"/>
      <c r="GFU61" s="3"/>
      <c r="GFV61" s="3"/>
      <c r="GFW61" s="5"/>
      <c r="GFX61" s="18"/>
      <c r="GGG61" s="2"/>
      <c r="GGH61" s="3"/>
      <c r="GGI61" s="3"/>
      <c r="GGJ61" s="2"/>
      <c r="GGK61" s="3"/>
      <c r="GGL61" s="3"/>
      <c r="GGM61" s="5"/>
      <c r="GGN61" s="18"/>
      <c r="GGW61" s="2"/>
      <c r="GGX61" s="3"/>
      <c r="GGY61" s="3"/>
      <c r="GGZ61" s="2"/>
      <c r="GHA61" s="3"/>
      <c r="GHB61" s="3"/>
      <c r="GHC61" s="5"/>
      <c r="GHD61" s="18"/>
      <c r="GHM61" s="2"/>
      <c r="GHN61" s="3"/>
      <c r="GHO61" s="3"/>
      <c r="GHP61" s="2"/>
      <c r="GHQ61" s="3"/>
      <c r="GHR61" s="3"/>
      <c r="GHS61" s="5"/>
      <c r="GHT61" s="18"/>
      <c r="GIC61" s="2"/>
      <c r="GID61" s="3"/>
      <c r="GIE61" s="3"/>
      <c r="GIF61" s="2"/>
      <c r="GIG61" s="3"/>
      <c r="GIH61" s="3"/>
      <c r="GII61" s="5"/>
      <c r="GIJ61" s="18"/>
      <c r="GIS61" s="2"/>
      <c r="GIT61" s="3"/>
      <c r="GIU61" s="3"/>
      <c r="GIV61" s="2"/>
      <c r="GIW61" s="3"/>
      <c r="GIX61" s="3"/>
      <c r="GIY61" s="5"/>
      <c r="GIZ61" s="18"/>
      <c r="GJI61" s="2"/>
      <c r="GJJ61" s="3"/>
      <c r="GJK61" s="3"/>
      <c r="GJL61" s="2"/>
      <c r="GJM61" s="3"/>
      <c r="GJN61" s="3"/>
      <c r="GJO61" s="5"/>
      <c r="GJP61" s="18"/>
      <c r="GJY61" s="2"/>
      <c r="GJZ61" s="3"/>
      <c r="GKA61" s="3"/>
      <c r="GKB61" s="2"/>
      <c r="GKC61" s="3"/>
      <c r="GKD61" s="3"/>
      <c r="GKE61" s="5"/>
      <c r="GKF61" s="18"/>
      <c r="GKO61" s="2"/>
      <c r="GKP61" s="3"/>
      <c r="GKQ61" s="3"/>
      <c r="GKR61" s="2"/>
      <c r="GKS61" s="3"/>
      <c r="GKT61" s="3"/>
      <c r="GKU61" s="5"/>
      <c r="GKV61" s="18"/>
      <c r="GLE61" s="2"/>
      <c r="GLF61" s="3"/>
      <c r="GLG61" s="3"/>
      <c r="GLH61" s="2"/>
      <c r="GLI61" s="3"/>
      <c r="GLJ61" s="3"/>
      <c r="GLK61" s="5"/>
      <c r="GLL61" s="18"/>
      <c r="GLU61" s="2"/>
      <c r="GLV61" s="3"/>
      <c r="GLW61" s="3"/>
      <c r="GLX61" s="2"/>
      <c r="GLY61" s="3"/>
      <c r="GLZ61" s="3"/>
      <c r="GMA61" s="5"/>
      <c r="GMB61" s="18"/>
      <c r="GMK61" s="2"/>
      <c r="GML61" s="3"/>
      <c r="GMM61" s="3"/>
      <c r="GMN61" s="2"/>
      <c r="GMO61" s="3"/>
      <c r="GMP61" s="3"/>
      <c r="GMQ61" s="5"/>
      <c r="GMR61" s="18"/>
      <c r="GNA61" s="2"/>
      <c r="GNB61" s="3"/>
      <c r="GNC61" s="3"/>
      <c r="GND61" s="2"/>
      <c r="GNE61" s="3"/>
      <c r="GNF61" s="3"/>
      <c r="GNG61" s="5"/>
      <c r="GNH61" s="18"/>
      <c r="GNQ61" s="2"/>
      <c r="GNR61" s="3"/>
      <c r="GNS61" s="3"/>
      <c r="GNT61" s="2"/>
      <c r="GNU61" s="3"/>
      <c r="GNV61" s="3"/>
      <c r="GNW61" s="5"/>
      <c r="GNX61" s="18"/>
      <c r="GOG61" s="2"/>
      <c r="GOH61" s="3"/>
      <c r="GOI61" s="3"/>
      <c r="GOJ61" s="2"/>
      <c r="GOK61" s="3"/>
      <c r="GOL61" s="3"/>
      <c r="GOM61" s="5"/>
      <c r="GON61" s="18"/>
      <c r="GOW61" s="2"/>
      <c r="GOX61" s="3"/>
      <c r="GOY61" s="3"/>
      <c r="GOZ61" s="2"/>
      <c r="GPA61" s="3"/>
      <c r="GPB61" s="3"/>
      <c r="GPC61" s="5"/>
      <c r="GPD61" s="18"/>
      <c r="GPM61" s="2"/>
      <c r="GPN61" s="3"/>
      <c r="GPO61" s="3"/>
      <c r="GPP61" s="2"/>
      <c r="GPQ61" s="3"/>
      <c r="GPR61" s="3"/>
      <c r="GPS61" s="5"/>
      <c r="GPT61" s="18"/>
      <c r="GQC61" s="2"/>
      <c r="GQD61" s="3"/>
      <c r="GQE61" s="3"/>
      <c r="GQF61" s="2"/>
      <c r="GQG61" s="3"/>
      <c r="GQH61" s="3"/>
      <c r="GQI61" s="5"/>
      <c r="GQJ61" s="18"/>
      <c r="GQS61" s="2"/>
      <c r="GQT61" s="3"/>
      <c r="GQU61" s="3"/>
      <c r="GQV61" s="2"/>
      <c r="GQW61" s="3"/>
      <c r="GQX61" s="3"/>
      <c r="GQY61" s="5"/>
      <c r="GQZ61" s="18"/>
      <c r="GRI61" s="2"/>
      <c r="GRJ61" s="3"/>
      <c r="GRK61" s="3"/>
      <c r="GRL61" s="2"/>
      <c r="GRM61" s="3"/>
      <c r="GRN61" s="3"/>
      <c r="GRO61" s="5"/>
      <c r="GRP61" s="18"/>
      <c r="GRY61" s="2"/>
      <c r="GRZ61" s="3"/>
      <c r="GSA61" s="3"/>
      <c r="GSB61" s="2"/>
      <c r="GSC61" s="3"/>
      <c r="GSD61" s="3"/>
      <c r="GSE61" s="5"/>
      <c r="GSF61" s="18"/>
      <c r="GSO61" s="2"/>
      <c r="GSP61" s="3"/>
      <c r="GSQ61" s="3"/>
      <c r="GSR61" s="2"/>
      <c r="GSS61" s="3"/>
      <c r="GST61" s="3"/>
      <c r="GSU61" s="5"/>
      <c r="GSV61" s="18"/>
      <c r="GTE61" s="2"/>
      <c r="GTF61" s="3"/>
      <c r="GTG61" s="3"/>
      <c r="GTH61" s="2"/>
      <c r="GTI61" s="3"/>
      <c r="GTJ61" s="3"/>
      <c r="GTK61" s="5"/>
      <c r="GTL61" s="18"/>
      <c r="GTU61" s="2"/>
      <c r="GTV61" s="3"/>
      <c r="GTW61" s="3"/>
      <c r="GTX61" s="2"/>
      <c r="GTY61" s="3"/>
      <c r="GTZ61" s="3"/>
      <c r="GUA61" s="5"/>
      <c r="GUB61" s="18"/>
      <c r="GUK61" s="2"/>
      <c r="GUL61" s="3"/>
      <c r="GUM61" s="3"/>
      <c r="GUN61" s="2"/>
      <c r="GUO61" s="3"/>
      <c r="GUP61" s="3"/>
      <c r="GUQ61" s="5"/>
      <c r="GUR61" s="18"/>
      <c r="GVA61" s="2"/>
      <c r="GVB61" s="3"/>
      <c r="GVC61" s="3"/>
      <c r="GVD61" s="2"/>
      <c r="GVE61" s="3"/>
      <c r="GVF61" s="3"/>
      <c r="GVG61" s="5"/>
      <c r="GVH61" s="18"/>
      <c r="GVQ61" s="2"/>
      <c r="GVR61" s="3"/>
      <c r="GVS61" s="3"/>
      <c r="GVT61" s="2"/>
      <c r="GVU61" s="3"/>
      <c r="GVV61" s="3"/>
      <c r="GVW61" s="5"/>
      <c r="GVX61" s="18"/>
      <c r="GWG61" s="2"/>
      <c r="GWH61" s="3"/>
      <c r="GWI61" s="3"/>
      <c r="GWJ61" s="2"/>
      <c r="GWK61" s="3"/>
      <c r="GWL61" s="3"/>
      <c r="GWM61" s="5"/>
      <c r="GWN61" s="18"/>
      <c r="GWW61" s="2"/>
      <c r="GWX61" s="3"/>
      <c r="GWY61" s="3"/>
      <c r="GWZ61" s="2"/>
      <c r="GXA61" s="3"/>
      <c r="GXB61" s="3"/>
      <c r="GXC61" s="5"/>
      <c r="GXD61" s="18"/>
      <c r="GXM61" s="2"/>
      <c r="GXN61" s="3"/>
      <c r="GXO61" s="3"/>
      <c r="GXP61" s="2"/>
      <c r="GXQ61" s="3"/>
      <c r="GXR61" s="3"/>
      <c r="GXS61" s="5"/>
      <c r="GXT61" s="18"/>
      <c r="GYC61" s="2"/>
      <c r="GYD61" s="3"/>
      <c r="GYE61" s="3"/>
      <c r="GYF61" s="2"/>
      <c r="GYG61" s="3"/>
      <c r="GYH61" s="3"/>
      <c r="GYI61" s="5"/>
      <c r="GYJ61" s="18"/>
      <c r="GYS61" s="2"/>
      <c r="GYT61" s="3"/>
      <c r="GYU61" s="3"/>
      <c r="GYV61" s="2"/>
      <c r="GYW61" s="3"/>
      <c r="GYX61" s="3"/>
      <c r="GYY61" s="5"/>
      <c r="GYZ61" s="18"/>
      <c r="GZI61" s="2"/>
      <c r="GZJ61" s="3"/>
      <c r="GZK61" s="3"/>
      <c r="GZL61" s="2"/>
      <c r="GZM61" s="3"/>
      <c r="GZN61" s="3"/>
      <c r="GZO61" s="5"/>
      <c r="GZP61" s="18"/>
      <c r="GZY61" s="2"/>
      <c r="GZZ61" s="3"/>
      <c r="HAA61" s="3"/>
      <c r="HAB61" s="2"/>
      <c r="HAC61" s="3"/>
      <c r="HAD61" s="3"/>
      <c r="HAE61" s="5"/>
      <c r="HAF61" s="18"/>
      <c r="HAO61" s="2"/>
      <c r="HAP61" s="3"/>
      <c r="HAQ61" s="3"/>
      <c r="HAR61" s="2"/>
      <c r="HAS61" s="3"/>
      <c r="HAT61" s="3"/>
      <c r="HAU61" s="5"/>
      <c r="HAV61" s="18"/>
      <c r="HBE61" s="2"/>
      <c r="HBF61" s="3"/>
      <c r="HBG61" s="3"/>
      <c r="HBH61" s="2"/>
      <c r="HBI61" s="3"/>
      <c r="HBJ61" s="3"/>
      <c r="HBK61" s="5"/>
      <c r="HBL61" s="18"/>
      <c r="HBU61" s="2"/>
      <c r="HBV61" s="3"/>
      <c r="HBW61" s="3"/>
      <c r="HBX61" s="2"/>
      <c r="HBY61" s="3"/>
      <c r="HBZ61" s="3"/>
      <c r="HCA61" s="5"/>
      <c r="HCB61" s="18"/>
      <c r="HCK61" s="2"/>
      <c r="HCL61" s="3"/>
      <c r="HCM61" s="3"/>
      <c r="HCN61" s="2"/>
      <c r="HCO61" s="3"/>
      <c r="HCP61" s="3"/>
      <c r="HCQ61" s="5"/>
      <c r="HCR61" s="18"/>
      <c r="HDA61" s="2"/>
      <c r="HDB61" s="3"/>
      <c r="HDC61" s="3"/>
      <c r="HDD61" s="2"/>
      <c r="HDE61" s="3"/>
      <c r="HDF61" s="3"/>
      <c r="HDG61" s="5"/>
      <c r="HDH61" s="18"/>
      <c r="HDQ61" s="2"/>
      <c r="HDR61" s="3"/>
      <c r="HDS61" s="3"/>
      <c r="HDT61" s="2"/>
      <c r="HDU61" s="3"/>
      <c r="HDV61" s="3"/>
      <c r="HDW61" s="5"/>
      <c r="HDX61" s="18"/>
      <c r="HEG61" s="2"/>
      <c r="HEH61" s="3"/>
      <c r="HEI61" s="3"/>
      <c r="HEJ61" s="2"/>
      <c r="HEK61" s="3"/>
      <c r="HEL61" s="3"/>
      <c r="HEM61" s="5"/>
      <c r="HEN61" s="18"/>
      <c r="HEW61" s="2"/>
      <c r="HEX61" s="3"/>
      <c r="HEY61" s="3"/>
      <c r="HEZ61" s="2"/>
      <c r="HFA61" s="3"/>
      <c r="HFB61" s="3"/>
      <c r="HFC61" s="5"/>
      <c r="HFD61" s="18"/>
      <c r="HFM61" s="2"/>
      <c r="HFN61" s="3"/>
      <c r="HFO61" s="3"/>
      <c r="HFP61" s="2"/>
      <c r="HFQ61" s="3"/>
      <c r="HFR61" s="3"/>
      <c r="HFS61" s="5"/>
      <c r="HFT61" s="18"/>
      <c r="HGC61" s="2"/>
      <c r="HGD61" s="3"/>
      <c r="HGE61" s="3"/>
      <c r="HGF61" s="2"/>
      <c r="HGG61" s="3"/>
      <c r="HGH61" s="3"/>
      <c r="HGI61" s="5"/>
      <c r="HGJ61" s="18"/>
      <c r="HGS61" s="2"/>
      <c r="HGT61" s="3"/>
      <c r="HGU61" s="3"/>
      <c r="HGV61" s="2"/>
      <c r="HGW61" s="3"/>
      <c r="HGX61" s="3"/>
      <c r="HGY61" s="5"/>
      <c r="HGZ61" s="18"/>
      <c r="HHI61" s="2"/>
      <c r="HHJ61" s="3"/>
      <c r="HHK61" s="3"/>
      <c r="HHL61" s="2"/>
      <c r="HHM61" s="3"/>
      <c r="HHN61" s="3"/>
      <c r="HHO61" s="5"/>
      <c r="HHP61" s="18"/>
      <c r="HHY61" s="2"/>
      <c r="HHZ61" s="3"/>
      <c r="HIA61" s="3"/>
      <c r="HIB61" s="2"/>
      <c r="HIC61" s="3"/>
      <c r="HID61" s="3"/>
      <c r="HIE61" s="5"/>
      <c r="HIF61" s="18"/>
      <c r="HIO61" s="2"/>
      <c r="HIP61" s="3"/>
      <c r="HIQ61" s="3"/>
      <c r="HIR61" s="2"/>
      <c r="HIS61" s="3"/>
      <c r="HIT61" s="3"/>
      <c r="HIU61" s="5"/>
      <c r="HIV61" s="18"/>
      <c r="HJE61" s="2"/>
      <c r="HJF61" s="3"/>
      <c r="HJG61" s="3"/>
      <c r="HJH61" s="2"/>
      <c r="HJI61" s="3"/>
      <c r="HJJ61" s="3"/>
      <c r="HJK61" s="5"/>
      <c r="HJL61" s="18"/>
      <c r="HJU61" s="2"/>
      <c r="HJV61" s="3"/>
      <c r="HJW61" s="3"/>
      <c r="HJX61" s="2"/>
      <c r="HJY61" s="3"/>
      <c r="HJZ61" s="3"/>
      <c r="HKA61" s="5"/>
      <c r="HKB61" s="18"/>
      <c r="HKK61" s="2"/>
      <c r="HKL61" s="3"/>
      <c r="HKM61" s="3"/>
      <c r="HKN61" s="2"/>
      <c r="HKO61" s="3"/>
      <c r="HKP61" s="3"/>
      <c r="HKQ61" s="5"/>
      <c r="HKR61" s="18"/>
      <c r="HLA61" s="2"/>
      <c r="HLB61" s="3"/>
      <c r="HLC61" s="3"/>
      <c r="HLD61" s="2"/>
      <c r="HLE61" s="3"/>
      <c r="HLF61" s="3"/>
      <c r="HLG61" s="5"/>
      <c r="HLH61" s="18"/>
      <c r="HLQ61" s="2"/>
      <c r="HLR61" s="3"/>
      <c r="HLS61" s="3"/>
      <c r="HLT61" s="2"/>
      <c r="HLU61" s="3"/>
      <c r="HLV61" s="3"/>
      <c r="HLW61" s="5"/>
      <c r="HLX61" s="18"/>
      <c r="HMG61" s="2"/>
      <c r="HMH61" s="3"/>
      <c r="HMI61" s="3"/>
      <c r="HMJ61" s="2"/>
      <c r="HMK61" s="3"/>
      <c r="HML61" s="3"/>
      <c r="HMM61" s="5"/>
      <c r="HMN61" s="18"/>
      <c r="HMW61" s="2"/>
      <c r="HMX61" s="3"/>
      <c r="HMY61" s="3"/>
      <c r="HMZ61" s="2"/>
      <c r="HNA61" s="3"/>
      <c r="HNB61" s="3"/>
      <c r="HNC61" s="5"/>
      <c r="HND61" s="18"/>
      <c r="HNM61" s="2"/>
      <c r="HNN61" s="3"/>
      <c r="HNO61" s="3"/>
      <c r="HNP61" s="2"/>
      <c r="HNQ61" s="3"/>
      <c r="HNR61" s="3"/>
      <c r="HNS61" s="5"/>
      <c r="HNT61" s="18"/>
      <c r="HOC61" s="2"/>
      <c r="HOD61" s="3"/>
      <c r="HOE61" s="3"/>
      <c r="HOF61" s="2"/>
      <c r="HOG61" s="3"/>
      <c r="HOH61" s="3"/>
      <c r="HOI61" s="5"/>
      <c r="HOJ61" s="18"/>
      <c r="HOS61" s="2"/>
      <c r="HOT61" s="3"/>
      <c r="HOU61" s="3"/>
      <c r="HOV61" s="2"/>
      <c r="HOW61" s="3"/>
      <c r="HOX61" s="3"/>
      <c r="HOY61" s="5"/>
      <c r="HOZ61" s="18"/>
      <c r="HPI61" s="2"/>
      <c r="HPJ61" s="3"/>
      <c r="HPK61" s="3"/>
      <c r="HPL61" s="2"/>
      <c r="HPM61" s="3"/>
      <c r="HPN61" s="3"/>
      <c r="HPO61" s="5"/>
      <c r="HPP61" s="18"/>
      <c r="HPY61" s="2"/>
      <c r="HPZ61" s="3"/>
      <c r="HQA61" s="3"/>
      <c r="HQB61" s="2"/>
      <c r="HQC61" s="3"/>
      <c r="HQD61" s="3"/>
      <c r="HQE61" s="5"/>
      <c r="HQF61" s="18"/>
      <c r="HQO61" s="2"/>
      <c r="HQP61" s="3"/>
      <c r="HQQ61" s="3"/>
      <c r="HQR61" s="2"/>
      <c r="HQS61" s="3"/>
      <c r="HQT61" s="3"/>
      <c r="HQU61" s="5"/>
      <c r="HQV61" s="18"/>
      <c r="HRE61" s="2"/>
      <c r="HRF61" s="3"/>
      <c r="HRG61" s="3"/>
      <c r="HRH61" s="2"/>
      <c r="HRI61" s="3"/>
      <c r="HRJ61" s="3"/>
      <c r="HRK61" s="5"/>
      <c r="HRL61" s="18"/>
      <c r="HRU61" s="2"/>
      <c r="HRV61" s="3"/>
      <c r="HRW61" s="3"/>
      <c r="HRX61" s="2"/>
      <c r="HRY61" s="3"/>
      <c r="HRZ61" s="3"/>
      <c r="HSA61" s="5"/>
      <c r="HSB61" s="18"/>
      <c r="HSK61" s="2"/>
      <c r="HSL61" s="3"/>
      <c r="HSM61" s="3"/>
      <c r="HSN61" s="2"/>
      <c r="HSO61" s="3"/>
      <c r="HSP61" s="3"/>
      <c r="HSQ61" s="5"/>
      <c r="HSR61" s="18"/>
      <c r="HTA61" s="2"/>
      <c r="HTB61" s="3"/>
      <c r="HTC61" s="3"/>
      <c r="HTD61" s="2"/>
      <c r="HTE61" s="3"/>
      <c r="HTF61" s="3"/>
      <c r="HTG61" s="5"/>
      <c r="HTH61" s="18"/>
      <c r="HTQ61" s="2"/>
      <c r="HTR61" s="3"/>
      <c r="HTS61" s="3"/>
      <c r="HTT61" s="2"/>
      <c r="HTU61" s="3"/>
      <c r="HTV61" s="3"/>
      <c r="HTW61" s="5"/>
      <c r="HTX61" s="18"/>
      <c r="HUG61" s="2"/>
      <c r="HUH61" s="3"/>
      <c r="HUI61" s="3"/>
      <c r="HUJ61" s="2"/>
      <c r="HUK61" s="3"/>
      <c r="HUL61" s="3"/>
      <c r="HUM61" s="5"/>
      <c r="HUN61" s="18"/>
      <c r="HUW61" s="2"/>
      <c r="HUX61" s="3"/>
      <c r="HUY61" s="3"/>
      <c r="HUZ61" s="2"/>
      <c r="HVA61" s="3"/>
      <c r="HVB61" s="3"/>
      <c r="HVC61" s="5"/>
      <c r="HVD61" s="18"/>
      <c r="HVM61" s="2"/>
      <c r="HVN61" s="3"/>
      <c r="HVO61" s="3"/>
      <c r="HVP61" s="2"/>
      <c r="HVQ61" s="3"/>
      <c r="HVR61" s="3"/>
      <c r="HVS61" s="5"/>
      <c r="HVT61" s="18"/>
      <c r="HWC61" s="2"/>
      <c r="HWD61" s="3"/>
      <c r="HWE61" s="3"/>
      <c r="HWF61" s="2"/>
      <c r="HWG61" s="3"/>
      <c r="HWH61" s="3"/>
      <c r="HWI61" s="5"/>
      <c r="HWJ61" s="18"/>
      <c r="HWS61" s="2"/>
      <c r="HWT61" s="3"/>
      <c r="HWU61" s="3"/>
      <c r="HWV61" s="2"/>
      <c r="HWW61" s="3"/>
      <c r="HWX61" s="3"/>
      <c r="HWY61" s="5"/>
      <c r="HWZ61" s="18"/>
      <c r="HXI61" s="2"/>
      <c r="HXJ61" s="3"/>
      <c r="HXK61" s="3"/>
      <c r="HXL61" s="2"/>
      <c r="HXM61" s="3"/>
      <c r="HXN61" s="3"/>
      <c r="HXO61" s="5"/>
      <c r="HXP61" s="18"/>
      <c r="HXY61" s="2"/>
      <c r="HXZ61" s="3"/>
      <c r="HYA61" s="3"/>
      <c r="HYB61" s="2"/>
      <c r="HYC61" s="3"/>
      <c r="HYD61" s="3"/>
      <c r="HYE61" s="5"/>
      <c r="HYF61" s="18"/>
      <c r="HYO61" s="2"/>
      <c r="HYP61" s="3"/>
      <c r="HYQ61" s="3"/>
      <c r="HYR61" s="2"/>
      <c r="HYS61" s="3"/>
      <c r="HYT61" s="3"/>
      <c r="HYU61" s="5"/>
      <c r="HYV61" s="18"/>
      <c r="HZE61" s="2"/>
      <c r="HZF61" s="3"/>
      <c r="HZG61" s="3"/>
      <c r="HZH61" s="2"/>
      <c r="HZI61" s="3"/>
      <c r="HZJ61" s="3"/>
      <c r="HZK61" s="5"/>
      <c r="HZL61" s="18"/>
      <c r="HZU61" s="2"/>
      <c r="HZV61" s="3"/>
      <c r="HZW61" s="3"/>
      <c r="HZX61" s="2"/>
      <c r="HZY61" s="3"/>
      <c r="HZZ61" s="3"/>
      <c r="IAA61" s="5"/>
      <c r="IAB61" s="18"/>
      <c r="IAK61" s="2"/>
      <c r="IAL61" s="3"/>
      <c r="IAM61" s="3"/>
      <c r="IAN61" s="2"/>
      <c r="IAO61" s="3"/>
      <c r="IAP61" s="3"/>
      <c r="IAQ61" s="5"/>
      <c r="IAR61" s="18"/>
      <c r="IBA61" s="2"/>
      <c r="IBB61" s="3"/>
      <c r="IBC61" s="3"/>
      <c r="IBD61" s="2"/>
      <c r="IBE61" s="3"/>
      <c r="IBF61" s="3"/>
      <c r="IBG61" s="5"/>
      <c r="IBH61" s="18"/>
      <c r="IBQ61" s="2"/>
      <c r="IBR61" s="3"/>
      <c r="IBS61" s="3"/>
      <c r="IBT61" s="2"/>
      <c r="IBU61" s="3"/>
      <c r="IBV61" s="3"/>
      <c r="IBW61" s="5"/>
      <c r="IBX61" s="18"/>
      <c r="ICG61" s="2"/>
      <c r="ICH61" s="3"/>
      <c r="ICI61" s="3"/>
      <c r="ICJ61" s="2"/>
      <c r="ICK61" s="3"/>
      <c r="ICL61" s="3"/>
      <c r="ICM61" s="5"/>
      <c r="ICN61" s="18"/>
      <c r="ICW61" s="2"/>
      <c r="ICX61" s="3"/>
      <c r="ICY61" s="3"/>
      <c r="ICZ61" s="2"/>
      <c r="IDA61" s="3"/>
      <c r="IDB61" s="3"/>
      <c r="IDC61" s="5"/>
      <c r="IDD61" s="18"/>
      <c r="IDM61" s="2"/>
      <c r="IDN61" s="3"/>
      <c r="IDO61" s="3"/>
      <c r="IDP61" s="2"/>
      <c r="IDQ61" s="3"/>
      <c r="IDR61" s="3"/>
      <c r="IDS61" s="5"/>
      <c r="IDT61" s="18"/>
      <c r="IEC61" s="2"/>
      <c r="IED61" s="3"/>
      <c r="IEE61" s="3"/>
      <c r="IEF61" s="2"/>
      <c r="IEG61" s="3"/>
      <c r="IEH61" s="3"/>
      <c r="IEI61" s="5"/>
      <c r="IEJ61" s="18"/>
      <c r="IES61" s="2"/>
      <c r="IET61" s="3"/>
      <c r="IEU61" s="3"/>
      <c r="IEV61" s="2"/>
      <c r="IEW61" s="3"/>
      <c r="IEX61" s="3"/>
      <c r="IEY61" s="5"/>
      <c r="IEZ61" s="18"/>
      <c r="IFI61" s="2"/>
      <c r="IFJ61" s="3"/>
      <c r="IFK61" s="3"/>
      <c r="IFL61" s="2"/>
      <c r="IFM61" s="3"/>
      <c r="IFN61" s="3"/>
      <c r="IFO61" s="5"/>
      <c r="IFP61" s="18"/>
      <c r="IFY61" s="2"/>
      <c r="IFZ61" s="3"/>
      <c r="IGA61" s="3"/>
      <c r="IGB61" s="2"/>
      <c r="IGC61" s="3"/>
      <c r="IGD61" s="3"/>
      <c r="IGE61" s="5"/>
      <c r="IGF61" s="18"/>
      <c r="IGO61" s="2"/>
      <c r="IGP61" s="3"/>
      <c r="IGQ61" s="3"/>
      <c r="IGR61" s="2"/>
      <c r="IGS61" s="3"/>
      <c r="IGT61" s="3"/>
      <c r="IGU61" s="5"/>
      <c r="IGV61" s="18"/>
      <c r="IHE61" s="2"/>
      <c r="IHF61" s="3"/>
      <c r="IHG61" s="3"/>
      <c r="IHH61" s="2"/>
      <c r="IHI61" s="3"/>
      <c r="IHJ61" s="3"/>
      <c r="IHK61" s="5"/>
      <c r="IHL61" s="18"/>
      <c r="IHU61" s="2"/>
      <c r="IHV61" s="3"/>
      <c r="IHW61" s="3"/>
      <c r="IHX61" s="2"/>
      <c r="IHY61" s="3"/>
      <c r="IHZ61" s="3"/>
      <c r="IIA61" s="5"/>
      <c r="IIB61" s="18"/>
      <c r="IIK61" s="2"/>
      <c r="IIL61" s="3"/>
      <c r="IIM61" s="3"/>
      <c r="IIN61" s="2"/>
      <c r="IIO61" s="3"/>
      <c r="IIP61" s="3"/>
      <c r="IIQ61" s="5"/>
      <c r="IIR61" s="18"/>
      <c r="IJA61" s="2"/>
      <c r="IJB61" s="3"/>
      <c r="IJC61" s="3"/>
      <c r="IJD61" s="2"/>
      <c r="IJE61" s="3"/>
      <c r="IJF61" s="3"/>
      <c r="IJG61" s="5"/>
      <c r="IJH61" s="18"/>
      <c r="IJQ61" s="2"/>
      <c r="IJR61" s="3"/>
      <c r="IJS61" s="3"/>
      <c r="IJT61" s="2"/>
      <c r="IJU61" s="3"/>
      <c r="IJV61" s="3"/>
      <c r="IJW61" s="5"/>
      <c r="IJX61" s="18"/>
      <c r="IKG61" s="2"/>
      <c r="IKH61" s="3"/>
      <c r="IKI61" s="3"/>
      <c r="IKJ61" s="2"/>
      <c r="IKK61" s="3"/>
      <c r="IKL61" s="3"/>
      <c r="IKM61" s="5"/>
      <c r="IKN61" s="18"/>
      <c r="IKW61" s="2"/>
      <c r="IKX61" s="3"/>
      <c r="IKY61" s="3"/>
      <c r="IKZ61" s="2"/>
      <c r="ILA61" s="3"/>
      <c r="ILB61" s="3"/>
      <c r="ILC61" s="5"/>
      <c r="ILD61" s="18"/>
      <c r="ILM61" s="2"/>
      <c r="ILN61" s="3"/>
      <c r="ILO61" s="3"/>
      <c r="ILP61" s="2"/>
      <c r="ILQ61" s="3"/>
      <c r="ILR61" s="3"/>
      <c r="ILS61" s="5"/>
      <c r="ILT61" s="18"/>
      <c r="IMC61" s="2"/>
      <c r="IMD61" s="3"/>
      <c r="IME61" s="3"/>
      <c r="IMF61" s="2"/>
      <c r="IMG61" s="3"/>
      <c r="IMH61" s="3"/>
      <c r="IMI61" s="5"/>
      <c r="IMJ61" s="18"/>
      <c r="IMS61" s="2"/>
      <c r="IMT61" s="3"/>
      <c r="IMU61" s="3"/>
      <c r="IMV61" s="2"/>
      <c r="IMW61" s="3"/>
      <c r="IMX61" s="3"/>
      <c r="IMY61" s="5"/>
      <c r="IMZ61" s="18"/>
      <c r="INI61" s="2"/>
      <c r="INJ61" s="3"/>
      <c r="INK61" s="3"/>
      <c r="INL61" s="2"/>
      <c r="INM61" s="3"/>
      <c r="INN61" s="3"/>
      <c r="INO61" s="5"/>
      <c r="INP61" s="18"/>
      <c r="INY61" s="2"/>
      <c r="INZ61" s="3"/>
      <c r="IOA61" s="3"/>
      <c r="IOB61" s="2"/>
      <c r="IOC61" s="3"/>
      <c r="IOD61" s="3"/>
      <c r="IOE61" s="5"/>
      <c r="IOF61" s="18"/>
      <c r="IOO61" s="2"/>
      <c r="IOP61" s="3"/>
      <c r="IOQ61" s="3"/>
      <c r="IOR61" s="2"/>
      <c r="IOS61" s="3"/>
      <c r="IOT61" s="3"/>
      <c r="IOU61" s="5"/>
      <c r="IOV61" s="18"/>
      <c r="IPE61" s="2"/>
      <c r="IPF61" s="3"/>
      <c r="IPG61" s="3"/>
      <c r="IPH61" s="2"/>
      <c r="IPI61" s="3"/>
      <c r="IPJ61" s="3"/>
      <c r="IPK61" s="5"/>
      <c r="IPL61" s="18"/>
      <c r="IPU61" s="2"/>
      <c r="IPV61" s="3"/>
      <c r="IPW61" s="3"/>
      <c r="IPX61" s="2"/>
      <c r="IPY61" s="3"/>
      <c r="IPZ61" s="3"/>
      <c r="IQA61" s="5"/>
      <c r="IQB61" s="18"/>
      <c r="IQK61" s="2"/>
      <c r="IQL61" s="3"/>
      <c r="IQM61" s="3"/>
      <c r="IQN61" s="2"/>
      <c r="IQO61" s="3"/>
      <c r="IQP61" s="3"/>
      <c r="IQQ61" s="5"/>
      <c r="IQR61" s="18"/>
      <c r="IRA61" s="2"/>
      <c r="IRB61" s="3"/>
      <c r="IRC61" s="3"/>
      <c r="IRD61" s="2"/>
      <c r="IRE61" s="3"/>
      <c r="IRF61" s="3"/>
      <c r="IRG61" s="5"/>
      <c r="IRH61" s="18"/>
      <c r="IRQ61" s="2"/>
      <c r="IRR61" s="3"/>
      <c r="IRS61" s="3"/>
      <c r="IRT61" s="2"/>
      <c r="IRU61" s="3"/>
      <c r="IRV61" s="3"/>
      <c r="IRW61" s="5"/>
      <c r="IRX61" s="18"/>
      <c r="ISG61" s="2"/>
      <c r="ISH61" s="3"/>
      <c r="ISI61" s="3"/>
      <c r="ISJ61" s="2"/>
      <c r="ISK61" s="3"/>
      <c r="ISL61" s="3"/>
      <c r="ISM61" s="5"/>
      <c r="ISN61" s="18"/>
      <c r="ISW61" s="2"/>
      <c r="ISX61" s="3"/>
      <c r="ISY61" s="3"/>
      <c r="ISZ61" s="2"/>
      <c r="ITA61" s="3"/>
      <c r="ITB61" s="3"/>
      <c r="ITC61" s="5"/>
      <c r="ITD61" s="18"/>
      <c r="ITM61" s="2"/>
      <c r="ITN61" s="3"/>
      <c r="ITO61" s="3"/>
      <c r="ITP61" s="2"/>
      <c r="ITQ61" s="3"/>
      <c r="ITR61" s="3"/>
      <c r="ITS61" s="5"/>
      <c r="ITT61" s="18"/>
      <c r="IUC61" s="2"/>
      <c r="IUD61" s="3"/>
      <c r="IUE61" s="3"/>
      <c r="IUF61" s="2"/>
      <c r="IUG61" s="3"/>
      <c r="IUH61" s="3"/>
      <c r="IUI61" s="5"/>
      <c r="IUJ61" s="18"/>
      <c r="IUS61" s="2"/>
      <c r="IUT61" s="3"/>
      <c r="IUU61" s="3"/>
      <c r="IUV61" s="2"/>
      <c r="IUW61" s="3"/>
      <c r="IUX61" s="3"/>
      <c r="IUY61" s="5"/>
      <c r="IUZ61" s="18"/>
      <c r="IVI61" s="2"/>
      <c r="IVJ61" s="3"/>
      <c r="IVK61" s="3"/>
      <c r="IVL61" s="2"/>
      <c r="IVM61" s="3"/>
      <c r="IVN61" s="3"/>
      <c r="IVO61" s="5"/>
      <c r="IVP61" s="18"/>
      <c r="IVY61" s="2"/>
      <c r="IVZ61" s="3"/>
      <c r="IWA61" s="3"/>
      <c r="IWB61" s="2"/>
      <c r="IWC61" s="3"/>
      <c r="IWD61" s="3"/>
      <c r="IWE61" s="5"/>
      <c r="IWF61" s="18"/>
      <c r="IWO61" s="2"/>
      <c r="IWP61" s="3"/>
      <c r="IWQ61" s="3"/>
      <c r="IWR61" s="2"/>
      <c r="IWS61" s="3"/>
      <c r="IWT61" s="3"/>
      <c r="IWU61" s="5"/>
      <c r="IWV61" s="18"/>
      <c r="IXE61" s="2"/>
      <c r="IXF61" s="3"/>
      <c r="IXG61" s="3"/>
      <c r="IXH61" s="2"/>
      <c r="IXI61" s="3"/>
      <c r="IXJ61" s="3"/>
      <c r="IXK61" s="5"/>
      <c r="IXL61" s="18"/>
      <c r="IXU61" s="2"/>
      <c r="IXV61" s="3"/>
      <c r="IXW61" s="3"/>
      <c r="IXX61" s="2"/>
      <c r="IXY61" s="3"/>
      <c r="IXZ61" s="3"/>
      <c r="IYA61" s="5"/>
      <c r="IYB61" s="18"/>
      <c r="IYK61" s="2"/>
      <c r="IYL61" s="3"/>
      <c r="IYM61" s="3"/>
      <c r="IYN61" s="2"/>
      <c r="IYO61" s="3"/>
      <c r="IYP61" s="3"/>
      <c r="IYQ61" s="5"/>
      <c r="IYR61" s="18"/>
      <c r="IZA61" s="2"/>
      <c r="IZB61" s="3"/>
      <c r="IZC61" s="3"/>
      <c r="IZD61" s="2"/>
      <c r="IZE61" s="3"/>
      <c r="IZF61" s="3"/>
      <c r="IZG61" s="5"/>
      <c r="IZH61" s="18"/>
      <c r="IZQ61" s="2"/>
      <c r="IZR61" s="3"/>
      <c r="IZS61" s="3"/>
      <c r="IZT61" s="2"/>
      <c r="IZU61" s="3"/>
      <c r="IZV61" s="3"/>
      <c r="IZW61" s="5"/>
      <c r="IZX61" s="18"/>
      <c r="JAG61" s="2"/>
      <c r="JAH61" s="3"/>
      <c r="JAI61" s="3"/>
      <c r="JAJ61" s="2"/>
      <c r="JAK61" s="3"/>
      <c r="JAL61" s="3"/>
      <c r="JAM61" s="5"/>
      <c r="JAN61" s="18"/>
      <c r="JAW61" s="2"/>
      <c r="JAX61" s="3"/>
      <c r="JAY61" s="3"/>
      <c r="JAZ61" s="2"/>
      <c r="JBA61" s="3"/>
      <c r="JBB61" s="3"/>
      <c r="JBC61" s="5"/>
      <c r="JBD61" s="18"/>
      <c r="JBM61" s="2"/>
      <c r="JBN61" s="3"/>
      <c r="JBO61" s="3"/>
      <c r="JBP61" s="2"/>
      <c r="JBQ61" s="3"/>
      <c r="JBR61" s="3"/>
      <c r="JBS61" s="5"/>
      <c r="JBT61" s="18"/>
      <c r="JCC61" s="2"/>
      <c r="JCD61" s="3"/>
      <c r="JCE61" s="3"/>
      <c r="JCF61" s="2"/>
      <c r="JCG61" s="3"/>
      <c r="JCH61" s="3"/>
      <c r="JCI61" s="5"/>
      <c r="JCJ61" s="18"/>
      <c r="JCS61" s="2"/>
      <c r="JCT61" s="3"/>
      <c r="JCU61" s="3"/>
      <c r="JCV61" s="2"/>
      <c r="JCW61" s="3"/>
      <c r="JCX61" s="3"/>
      <c r="JCY61" s="5"/>
      <c r="JCZ61" s="18"/>
      <c r="JDI61" s="2"/>
      <c r="JDJ61" s="3"/>
      <c r="JDK61" s="3"/>
      <c r="JDL61" s="2"/>
      <c r="JDM61" s="3"/>
      <c r="JDN61" s="3"/>
      <c r="JDO61" s="5"/>
      <c r="JDP61" s="18"/>
      <c r="JDY61" s="2"/>
      <c r="JDZ61" s="3"/>
      <c r="JEA61" s="3"/>
      <c r="JEB61" s="2"/>
      <c r="JEC61" s="3"/>
      <c r="JED61" s="3"/>
      <c r="JEE61" s="5"/>
      <c r="JEF61" s="18"/>
      <c r="JEO61" s="2"/>
      <c r="JEP61" s="3"/>
      <c r="JEQ61" s="3"/>
      <c r="JER61" s="2"/>
      <c r="JES61" s="3"/>
      <c r="JET61" s="3"/>
      <c r="JEU61" s="5"/>
      <c r="JEV61" s="18"/>
      <c r="JFE61" s="2"/>
      <c r="JFF61" s="3"/>
      <c r="JFG61" s="3"/>
      <c r="JFH61" s="2"/>
      <c r="JFI61" s="3"/>
      <c r="JFJ61" s="3"/>
      <c r="JFK61" s="5"/>
      <c r="JFL61" s="18"/>
      <c r="JFU61" s="2"/>
      <c r="JFV61" s="3"/>
      <c r="JFW61" s="3"/>
      <c r="JFX61" s="2"/>
      <c r="JFY61" s="3"/>
      <c r="JFZ61" s="3"/>
      <c r="JGA61" s="5"/>
      <c r="JGB61" s="18"/>
      <c r="JGK61" s="2"/>
      <c r="JGL61" s="3"/>
      <c r="JGM61" s="3"/>
      <c r="JGN61" s="2"/>
      <c r="JGO61" s="3"/>
      <c r="JGP61" s="3"/>
      <c r="JGQ61" s="5"/>
      <c r="JGR61" s="18"/>
      <c r="JHA61" s="2"/>
      <c r="JHB61" s="3"/>
      <c r="JHC61" s="3"/>
      <c r="JHD61" s="2"/>
      <c r="JHE61" s="3"/>
      <c r="JHF61" s="3"/>
      <c r="JHG61" s="5"/>
      <c r="JHH61" s="18"/>
      <c r="JHQ61" s="2"/>
      <c r="JHR61" s="3"/>
      <c r="JHS61" s="3"/>
      <c r="JHT61" s="2"/>
      <c r="JHU61" s="3"/>
      <c r="JHV61" s="3"/>
      <c r="JHW61" s="5"/>
      <c r="JHX61" s="18"/>
      <c r="JIG61" s="2"/>
      <c r="JIH61" s="3"/>
      <c r="JII61" s="3"/>
      <c r="JIJ61" s="2"/>
      <c r="JIK61" s="3"/>
      <c r="JIL61" s="3"/>
      <c r="JIM61" s="5"/>
      <c r="JIN61" s="18"/>
      <c r="JIW61" s="2"/>
      <c r="JIX61" s="3"/>
      <c r="JIY61" s="3"/>
      <c r="JIZ61" s="2"/>
      <c r="JJA61" s="3"/>
      <c r="JJB61" s="3"/>
      <c r="JJC61" s="5"/>
      <c r="JJD61" s="18"/>
      <c r="JJM61" s="2"/>
      <c r="JJN61" s="3"/>
      <c r="JJO61" s="3"/>
      <c r="JJP61" s="2"/>
      <c r="JJQ61" s="3"/>
      <c r="JJR61" s="3"/>
      <c r="JJS61" s="5"/>
      <c r="JJT61" s="18"/>
      <c r="JKC61" s="2"/>
      <c r="JKD61" s="3"/>
      <c r="JKE61" s="3"/>
      <c r="JKF61" s="2"/>
      <c r="JKG61" s="3"/>
      <c r="JKH61" s="3"/>
      <c r="JKI61" s="5"/>
      <c r="JKJ61" s="18"/>
      <c r="JKS61" s="2"/>
      <c r="JKT61" s="3"/>
      <c r="JKU61" s="3"/>
      <c r="JKV61" s="2"/>
      <c r="JKW61" s="3"/>
      <c r="JKX61" s="3"/>
      <c r="JKY61" s="5"/>
      <c r="JKZ61" s="18"/>
      <c r="JLI61" s="2"/>
      <c r="JLJ61" s="3"/>
      <c r="JLK61" s="3"/>
      <c r="JLL61" s="2"/>
      <c r="JLM61" s="3"/>
      <c r="JLN61" s="3"/>
      <c r="JLO61" s="5"/>
      <c r="JLP61" s="18"/>
      <c r="JLY61" s="2"/>
      <c r="JLZ61" s="3"/>
      <c r="JMA61" s="3"/>
      <c r="JMB61" s="2"/>
      <c r="JMC61" s="3"/>
      <c r="JMD61" s="3"/>
      <c r="JME61" s="5"/>
      <c r="JMF61" s="18"/>
      <c r="JMO61" s="2"/>
      <c r="JMP61" s="3"/>
      <c r="JMQ61" s="3"/>
      <c r="JMR61" s="2"/>
      <c r="JMS61" s="3"/>
      <c r="JMT61" s="3"/>
      <c r="JMU61" s="5"/>
      <c r="JMV61" s="18"/>
      <c r="JNE61" s="2"/>
      <c r="JNF61" s="3"/>
      <c r="JNG61" s="3"/>
      <c r="JNH61" s="2"/>
      <c r="JNI61" s="3"/>
      <c r="JNJ61" s="3"/>
      <c r="JNK61" s="5"/>
      <c r="JNL61" s="18"/>
      <c r="JNU61" s="2"/>
      <c r="JNV61" s="3"/>
      <c r="JNW61" s="3"/>
      <c r="JNX61" s="2"/>
      <c r="JNY61" s="3"/>
      <c r="JNZ61" s="3"/>
      <c r="JOA61" s="5"/>
      <c r="JOB61" s="18"/>
      <c r="JOK61" s="2"/>
      <c r="JOL61" s="3"/>
      <c r="JOM61" s="3"/>
      <c r="JON61" s="2"/>
      <c r="JOO61" s="3"/>
      <c r="JOP61" s="3"/>
      <c r="JOQ61" s="5"/>
      <c r="JOR61" s="18"/>
      <c r="JPA61" s="2"/>
      <c r="JPB61" s="3"/>
      <c r="JPC61" s="3"/>
      <c r="JPD61" s="2"/>
      <c r="JPE61" s="3"/>
      <c r="JPF61" s="3"/>
      <c r="JPG61" s="5"/>
      <c r="JPH61" s="18"/>
      <c r="JPQ61" s="2"/>
      <c r="JPR61" s="3"/>
      <c r="JPS61" s="3"/>
      <c r="JPT61" s="2"/>
      <c r="JPU61" s="3"/>
      <c r="JPV61" s="3"/>
      <c r="JPW61" s="5"/>
      <c r="JPX61" s="18"/>
      <c r="JQG61" s="2"/>
      <c r="JQH61" s="3"/>
      <c r="JQI61" s="3"/>
      <c r="JQJ61" s="2"/>
      <c r="JQK61" s="3"/>
      <c r="JQL61" s="3"/>
      <c r="JQM61" s="5"/>
      <c r="JQN61" s="18"/>
      <c r="JQW61" s="2"/>
      <c r="JQX61" s="3"/>
      <c r="JQY61" s="3"/>
      <c r="JQZ61" s="2"/>
      <c r="JRA61" s="3"/>
      <c r="JRB61" s="3"/>
      <c r="JRC61" s="5"/>
      <c r="JRD61" s="18"/>
      <c r="JRM61" s="2"/>
      <c r="JRN61" s="3"/>
      <c r="JRO61" s="3"/>
      <c r="JRP61" s="2"/>
      <c r="JRQ61" s="3"/>
      <c r="JRR61" s="3"/>
      <c r="JRS61" s="5"/>
      <c r="JRT61" s="18"/>
      <c r="JSC61" s="2"/>
      <c r="JSD61" s="3"/>
      <c r="JSE61" s="3"/>
      <c r="JSF61" s="2"/>
      <c r="JSG61" s="3"/>
      <c r="JSH61" s="3"/>
      <c r="JSI61" s="5"/>
      <c r="JSJ61" s="18"/>
      <c r="JSS61" s="2"/>
      <c r="JST61" s="3"/>
      <c r="JSU61" s="3"/>
      <c r="JSV61" s="2"/>
      <c r="JSW61" s="3"/>
      <c r="JSX61" s="3"/>
      <c r="JSY61" s="5"/>
      <c r="JSZ61" s="18"/>
      <c r="JTI61" s="2"/>
      <c r="JTJ61" s="3"/>
      <c r="JTK61" s="3"/>
      <c r="JTL61" s="2"/>
      <c r="JTM61" s="3"/>
      <c r="JTN61" s="3"/>
      <c r="JTO61" s="5"/>
      <c r="JTP61" s="18"/>
      <c r="JTY61" s="2"/>
      <c r="JTZ61" s="3"/>
      <c r="JUA61" s="3"/>
      <c r="JUB61" s="2"/>
      <c r="JUC61" s="3"/>
      <c r="JUD61" s="3"/>
      <c r="JUE61" s="5"/>
      <c r="JUF61" s="18"/>
      <c r="JUO61" s="2"/>
      <c r="JUP61" s="3"/>
      <c r="JUQ61" s="3"/>
      <c r="JUR61" s="2"/>
      <c r="JUS61" s="3"/>
      <c r="JUT61" s="3"/>
      <c r="JUU61" s="5"/>
      <c r="JUV61" s="18"/>
      <c r="JVE61" s="2"/>
      <c r="JVF61" s="3"/>
      <c r="JVG61" s="3"/>
      <c r="JVH61" s="2"/>
      <c r="JVI61" s="3"/>
      <c r="JVJ61" s="3"/>
      <c r="JVK61" s="5"/>
      <c r="JVL61" s="18"/>
      <c r="JVU61" s="2"/>
      <c r="JVV61" s="3"/>
      <c r="JVW61" s="3"/>
      <c r="JVX61" s="2"/>
      <c r="JVY61" s="3"/>
      <c r="JVZ61" s="3"/>
      <c r="JWA61" s="5"/>
      <c r="JWB61" s="18"/>
      <c r="JWK61" s="2"/>
      <c r="JWL61" s="3"/>
      <c r="JWM61" s="3"/>
      <c r="JWN61" s="2"/>
      <c r="JWO61" s="3"/>
      <c r="JWP61" s="3"/>
      <c r="JWQ61" s="5"/>
      <c r="JWR61" s="18"/>
      <c r="JXA61" s="2"/>
      <c r="JXB61" s="3"/>
      <c r="JXC61" s="3"/>
      <c r="JXD61" s="2"/>
      <c r="JXE61" s="3"/>
      <c r="JXF61" s="3"/>
      <c r="JXG61" s="5"/>
      <c r="JXH61" s="18"/>
      <c r="JXQ61" s="2"/>
      <c r="JXR61" s="3"/>
      <c r="JXS61" s="3"/>
      <c r="JXT61" s="2"/>
      <c r="JXU61" s="3"/>
      <c r="JXV61" s="3"/>
      <c r="JXW61" s="5"/>
      <c r="JXX61" s="18"/>
      <c r="JYG61" s="2"/>
      <c r="JYH61" s="3"/>
      <c r="JYI61" s="3"/>
      <c r="JYJ61" s="2"/>
      <c r="JYK61" s="3"/>
      <c r="JYL61" s="3"/>
      <c r="JYM61" s="5"/>
      <c r="JYN61" s="18"/>
      <c r="JYW61" s="2"/>
      <c r="JYX61" s="3"/>
      <c r="JYY61" s="3"/>
      <c r="JYZ61" s="2"/>
      <c r="JZA61" s="3"/>
      <c r="JZB61" s="3"/>
      <c r="JZC61" s="5"/>
      <c r="JZD61" s="18"/>
      <c r="JZM61" s="2"/>
      <c r="JZN61" s="3"/>
      <c r="JZO61" s="3"/>
      <c r="JZP61" s="2"/>
      <c r="JZQ61" s="3"/>
      <c r="JZR61" s="3"/>
      <c r="JZS61" s="5"/>
      <c r="JZT61" s="18"/>
      <c r="KAC61" s="2"/>
      <c r="KAD61" s="3"/>
      <c r="KAE61" s="3"/>
      <c r="KAF61" s="2"/>
      <c r="KAG61" s="3"/>
      <c r="KAH61" s="3"/>
      <c r="KAI61" s="5"/>
      <c r="KAJ61" s="18"/>
      <c r="KAS61" s="2"/>
      <c r="KAT61" s="3"/>
      <c r="KAU61" s="3"/>
      <c r="KAV61" s="2"/>
      <c r="KAW61" s="3"/>
      <c r="KAX61" s="3"/>
      <c r="KAY61" s="5"/>
      <c r="KAZ61" s="18"/>
      <c r="KBI61" s="2"/>
      <c r="KBJ61" s="3"/>
      <c r="KBK61" s="3"/>
      <c r="KBL61" s="2"/>
      <c r="KBM61" s="3"/>
      <c r="KBN61" s="3"/>
      <c r="KBO61" s="5"/>
      <c r="KBP61" s="18"/>
      <c r="KBY61" s="2"/>
      <c r="KBZ61" s="3"/>
      <c r="KCA61" s="3"/>
      <c r="KCB61" s="2"/>
      <c r="KCC61" s="3"/>
      <c r="KCD61" s="3"/>
      <c r="KCE61" s="5"/>
      <c r="KCF61" s="18"/>
      <c r="KCO61" s="2"/>
      <c r="KCP61" s="3"/>
      <c r="KCQ61" s="3"/>
      <c r="KCR61" s="2"/>
      <c r="KCS61" s="3"/>
      <c r="KCT61" s="3"/>
      <c r="KCU61" s="5"/>
      <c r="KCV61" s="18"/>
      <c r="KDE61" s="2"/>
      <c r="KDF61" s="3"/>
      <c r="KDG61" s="3"/>
      <c r="KDH61" s="2"/>
      <c r="KDI61" s="3"/>
      <c r="KDJ61" s="3"/>
      <c r="KDK61" s="5"/>
      <c r="KDL61" s="18"/>
      <c r="KDU61" s="2"/>
      <c r="KDV61" s="3"/>
      <c r="KDW61" s="3"/>
      <c r="KDX61" s="2"/>
      <c r="KDY61" s="3"/>
      <c r="KDZ61" s="3"/>
      <c r="KEA61" s="5"/>
      <c r="KEB61" s="18"/>
      <c r="KEK61" s="2"/>
      <c r="KEL61" s="3"/>
      <c r="KEM61" s="3"/>
      <c r="KEN61" s="2"/>
      <c r="KEO61" s="3"/>
      <c r="KEP61" s="3"/>
      <c r="KEQ61" s="5"/>
      <c r="KER61" s="18"/>
      <c r="KFA61" s="2"/>
      <c r="KFB61" s="3"/>
      <c r="KFC61" s="3"/>
      <c r="KFD61" s="2"/>
      <c r="KFE61" s="3"/>
      <c r="KFF61" s="3"/>
      <c r="KFG61" s="5"/>
      <c r="KFH61" s="18"/>
      <c r="KFQ61" s="2"/>
      <c r="KFR61" s="3"/>
      <c r="KFS61" s="3"/>
      <c r="KFT61" s="2"/>
      <c r="KFU61" s="3"/>
      <c r="KFV61" s="3"/>
      <c r="KFW61" s="5"/>
      <c r="KFX61" s="18"/>
      <c r="KGG61" s="2"/>
      <c r="KGH61" s="3"/>
      <c r="KGI61" s="3"/>
      <c r="KGJ61" s="2"/>
      <c r="KGK61" s="3"/>
      <c r="KGL61" s="3"/>
      <c r="KGM61" s="5"/>
      <c r="KGN61" s="18"/>
      <c r="KGW61" s="2"/>
      <c r="KGX61" s="3"/>
      <c r="KGY61" s="3"/>
      <c r="KGZ61" s="2"/>
      <c r="KHA61" s="3"/>
      <c r="KHB61" s="3"/>
      <c r="KHC61" s="5"/>
      <c r="KHD61" s="18"/>
      <c r="KHM61" s="2"/>
      <c r="KHN61" s="3"/>
      <c r="KHO61" s="3"/>
      <c r="KHP61" s="2"/>
      <c r="KHQ61" s="3"/>
      <c r="KHR61" s="3"/>
      <c r="KHS61" s="5"/>
      <c r="KHT61" s="18"/>
      <c r="KIC61" s="2"/>
      <c r="KID61" s="3"/>
      <c r="KIE61" s="3"/>
      <c r="KIF61" s="2"/>
      <c r="KIG61" s="3"/>
      <c r="KIH61" s="3"/>
      <c r="KII61" s="5"/>
      <c r="KIJ61" s="18"/>
      <c r="KIS61" s="2"/>
      <c r="KIT61" s="3"/>
      <c r="KIU61" s="3"/>
      <c r="KIV61" s="2"/>
      <c r="KIW61" s="3"/>
      <c r="KIX61" s="3"/>
      <c r="KIY61" s="5"/>
      <c r="KIZ61" s="18"/>
      <c r="KJI61" s="2"/>
      <c r="KJJ61" s="3"/>
      <c r="KJK61" s="3"/>
      <c r="KJL61" s="2"/>
      <c r="KJM61" s="3"/>
      <c r="KJN61" s="3"/>
      <c r="KJO61" s="5"/>
      <c r="KJP61" s="18"/>
      <c r="KJY61" s="2"/>
      <c r="KJZ61" s="3"/>
      <c r="KKA61" s="3"/>
      <c r="KKB61" s="2"/>
      <c r="KKC61" s="3"/>
      <c r="KKD61" s="3"/>
      <c r="KKE61" s="5"/>
      <c r="KKF61" s="18"/>
      <c r="KKO61" s="2"/>
      <c r="KKP61" s="3"/>
      <c r="KKQ61" s="3"/>
      <c r="KKR61" s="2"/>
      <c r="KKS61" s="3"/>
      <c r="KKT61" s="3"/>
      <c r="KKU61" s="5"/>
      <c r="KKV61" s="18"/>
      <c r="KLE61" s="2"/>
      <c r="KLF61" s="3"/>
      <c r="KLG61" s="3"/>
      <c r="KLH61" s="2"/>
      <c r="KLI61" s="3"/>
      <c r="KLJ61" s="3"/>
      <c r="KLK61" s="5"/>
      <c r="KLL61" s="18"/>
      <c r="KLU61" s="2"/>
      <c r="KLV61" s="3"/>
      <c r="KLW61" s="3"/>
      <c r="KLX61" s="2"/>
      <c r="KLY61" s="3"/>
      <c r="KLZ61" s="3"/>
      <c r="KMA61" s="5"/>
      <c r="KMB61" s="18"/>
      <c r="KMK61" s="2"/>
      <c r="KML61" s="3"/>
      <c r="KMM61" s="3"/>
      <c r="KMN61" s="2"/>
      <c r="KMO61" s="3"/>
      <c r="KMP61" s="3"/>
      <c r="KMQ61" s="5"/>
      <c r="KMR61" s="18"/>
      <c r="KNA61" s="2"/>
      <c r="KNB61" s="3"/>
      <c r="KNC61" s="3"/>
      <c r="KND61" s="2"/>
      <c r="KNE61" s="3"/>
      <c r="KNF61" s="3"/>
      <c r="KNG61" s="5"/>
      <c r="KNH61" s="18"/>
      <c r="KNQ61" s="2"/>
      <c r="KNR61" s="3"/>
      <c r="KNS61" s="3"/>
      <c r="KNT61" s="2"/>
      <c r="KNU61" s="3"/>
      <c r="KNV61" s="3"/>
      <c r="KNW61" s="5"/>
      <c r="KNX61" s="18"/>
      <c r="KOG61" s="2"/>
      <c r="KOH61" s="3"/>
      <c r="KOI61" s="3"/>
      <c r="KOJ61" s="2"/>
      <c r="KOK61" s="3"/>
      <c r="KOL61" s="3"/>
      <c r="KOM61" s="5"/>
      <c r="KON61" s="18"/>
      <c r="KOW61" s="2"/>
      <c r="KOX61" s="3"/>
      <c r="KOY61" s="3"/>
      <c r="KOZ61" s="2"/>
      <c r="KPA61" s="3"/>
      <c r="KPB61" s="3"/>
      <c r="KPC61" s="5"/>
      <c r="KPD61" s="18"/>
      <c r="KPM61" s="2"/>
      <c r="KPN61" s="3"/>
      <c r="KPO61" s="3"/>
      <c r="KPP61" s="2"/>
      <c r="KPQ61" s="3"/>
      <c r="KPR61" s="3"/>
      <c r="KPS61" s="5"/>
      <c r="KPT61" s="18"/>
      <c r="KQC61" s="2"/>
      <c r="KQD61" s="3"/>
      <c r="KQE61" s="3"/>
      <c r="KQF61" s="2"/>
      <c r="KQG61" s="3"/>
      <c r="KQH61" s="3"/>
      <c r="KQI61" s="5"/>
      <c r="KQJ61" s="18"/>
      <c r="KQS61" s="2"/>
      <c r="KQT61" s="3"/>
      <c r="KQU61" s="3"/>
      <c r="KQV61" s="2"/>
      <c r="KQW61" s="3"/>
      <c r="KQX61" s="3"/>
      <c r="KQY61" s="5"/>
      <c r="KQZ61" s="18"/>
      <c r="KRI61" s="2"/>
      <c r="KRJ61" s="3"/>
      <c r="KRK61" s="3"/>
      <c r="KRL61" s="2"/>
      <c r="KRM61" s="3"/>
      <c r="KRN61" s="3"/>
      <c r="KRO61" s="5"/>
      <c r="KRP61" s="18"/>
      <c r="KRY61" s="2"/>
      <c r="KRZ61" s="3"/>
      <c r="KSA61" s="3"/>
      <c r="KSB61" s="2"/>
      <c r="KSC61" s="3"/>
      <c r="KSD61" s="3"/>
      <c r="KSE61" s="5"/>
      <c r="KSF61" s="18"/>
      <c r="KSO61" s="2"/>
      <c r="KSP61" s="3"/>
      <c r="KSQ61" s="3"/>
      <c r="KSR61" s="2"/>
      <c r="KSS61" s="3"/>
      <c r="KST61" s="3"/>
      <c r="KSU61" s="5"/>
      <c r="KSV61" s="18"/>
      <c r="KTE61" s="2"/>
      <c r="KTF61" s="3"/>
      <c r="KTG61" s="3"/>
      <c r="KTH61" s="2"/>
      <c r="KTI61" s="3"/>
      <c r="KTJ61" s="3"/>
      <c r="KTK61" s="5"/>
      <c r="KTL61" s="18"/>
      <c r="KTU61" s="2"/>
      <c r="KTV61" s="3"/>
      <c r="KTW61" s="3"/>
      <c r="KTX61" s="2"/>
      <c r="KTY61" s="3"/>
      <c r="KTZ61" s="3"/>
      <c r="KUA61" s="5"/>
      <c r="KUB61" s="18"/>
      <c r="KUK61" s="2"/>
      <c r="KUL61" s="3"/>
      <c r="KUM61" s="3"/>
      <c r="KUN61" s="2"/>
      <c r="KUO61" s="3"/>
      <c r="KUP61" s="3"/>
      <c r="KUQ61" s="5"/>
      <c r="KUR61" s="18"/>
      <c r="KVA61" s="2"/>
      <c r="KVB61" s="3"/>
      <c r="KVC61" s="3"/>
      <c r="KVD61" s="2"/>
      <c r="KVE61" s="3"/>
      <c r="KVF61" s="3"/>
      <c r="KVG61" s="5"/>
      <c r="KVH61" s="18"/>
      <c r="KVQ61" s="2"/>
      <c r="KVR61" s="3"/>
      <c r="KVS61" s="3"/>
      <c r="KVT61" s="2"/>
      <c r="KVU61" s="3"/>
      <c r="KVV61" s="3"/>
      <c r="KVW61" s="5"/>
      <c r="KVX61" s="18"/>
      <c r="KWG61" s="2"/>
      <c r="KWH61" s="3"/>
      <c r="KWI61" s="3"/>
      <c r="KWJ61" s="2"/>
      <c r="KWK61" s="3"/>
      <c r="KWL61" s="3"/>
      <c r="KWM61" s="5"/>
      <c r="KWN61" s="18"/>
      <c r="KWW61" s="2"/>
      <c r="KWX61" s="3"/>
      <c r="KWY61" s="3"/>
      <c r="KWZ61" s="2"/>
      <c r="KXA61" s="3"/>
      <c r="KXB61" s="3"/>
      <c r="KXC61" s="5"/>
      <c r="KXD61" s="18"/>
      <c r="KXM61" s="2"/>
      <c r="KXN61" s="3"/>
      <c r="KXO61" s="3"/>
      <c r="KXP61" s="2"/>
      <c r="KXQ61" s="3"/>
      <c r="KXR61" s="3"/>
      <c r="KXS61" s="5"/>
      <c r="KXT61" s="18"/>
      <c r="KYC61" s="2"/>
      <c r="KYD61" s="3"/>
      <c r="KYE61" s="3"/>
      <c r="KYF61" s="2"/>
      <c r="KYG61" s="3"/>
      <c r="KYH61" s="3"/>
      <c r="KYI61" s="5"/>
      <c r="KYJ61" s="18"/>
      <c r="KYS61" s="2"/>
      <c r="KYT61" s="3"/>
      <c r="KYU61" s="3"/>
      <c r="KYV61" s="2"/>
      <c r="KYW61" s="3"/>
      <c r="KYX61" s="3"/>
      <c r="KYY61" s="5"/>
      <c r="KYZ61" s="18"/>
      <c r="KZI61" s="2"/>
      <c r="KZJ61" s="3"/>
      <c r="KZK61" s="3"/>
      <c r="KZL61" s="2"/>
      <c r="KZM61" s="3"/>
      <c r="KZN61" s="3"/>
      <c r="KZO61" s="5"/>
      <c r="KZP61" s="18"/>
      <c r="KZY61" s="2"/>
      <c r="KZZ61" s="3"/>
      <c r="LAA61" s="3"/>
      <c r="LAB61" s="2"/>
      <c r="LAC61" s="3"/>
      <c r="LAD61" s="3"/>
      <c r="LAE61" s="5"/>
      <c r="LAF61" s="18"/>
      <c r="LAO61" s="2"/>
      <c r="LAP61" s="3"/>
      <c r="LAQ61" s="3"/>
      <c r="LAR61" s="2"/>
      <c r="LAS61" s="3"/>
      <c r="LAT61" s="3"/>
      <c r="LAU61" s="5"/>
      <c r="LAV61" s="18"/>
      <c r="LBE61" s="2"/>
      <c r="LBF61" s="3"/>
      <c r="LBG61" s="3"/>
      <c r="LBH61" s="2"/>
      <c r="LBI61" s="3"/>
      <c r="LBJ61" s="3"/>
      <c r="LBK61" s="5"/>
      <c r="LBL61" s="18"/>
      <c r="LBU61" s="2"/>
      <c r="LBV61" s="3"/>
      <c r="LBW61" s="3"/>
      <c r="LBX61" s="2"/>
      <c r="LBY61" s="3"/>
      <c r="LBZ61" s="3"/>
      <c r="LCA61" s="5"/>
      <c r="LCB61" s="18"/>
      <c r="LCK61" s="2"/>
      <c r="LCL61" s="3"/>
      <c r="LCM61" s="3"/>
      <c r="LCN61" s="2"/>
      <c r="LCO61" s="3"/>
      <c r="LCP61" s="3"/>
      <c r="LCQ61" s="5"/>
      <c r="LCR61" s="18"/>
      <c r="LDA61" s="2"/>
      <c r="LDB61" s="3"/>
      <c r="LDC61" s="3"/>
      <c r="LDD61" s="2"/>
      <c r="LDE61" s="3"/>
      <c r="LDF61" s="3"/>
      <c r="LDG61" s="5"/>
      <c r="LDH61" s="18"/>
      <c r="LDQ61" s="2"/>
      <c r="LDR61" s="3"/>
      <c r="LDS61" s="3"/>
      <c r="LDT61" s="2"/>
      <c r="LDU61" s="3"/>
      <c r="LDV61" s="3"/>
      <c r="LDW61" s="5"/>
      <c r="LDX61" s="18"/>
      <c r="LEG61" s="2"/>
      <c r="LEH61" s="3"/>
      <c r="LEI61" s="3"/>
      <c r="LEJ61" s="2"/>
      <c r="LEK61" s="3"/>
      <c r="LEL61" s="3"/>
      <c r="LEM61" s="5"/>
      <c r="LEN61" s="18"/>
      <c r="LEW61" s="2"/>
      <c r="LEX61" s="3"/>
      <c r="LEY61" s="3"/>
      <c r="LEZ61" s="2"/>
      <c r="LFA61" s="3"/>
      <c r="LFB61" s="3"/>
      <c r="LFC61" s="5"/>
      <c r="LFD61" s="18"/>
      <c r="LFM61" s="2"/>
      <c r="LFN61" s="3"/>
      <c r="LFO61" s="3"/>
      <c r="LFP61" s="2"/>
      <c r="LFQ61" s="3"/>
      <c r="LFR61" s="3"/>
      <c r="LFS61" s="5"/>
      <c r="LFT61" s="18"/>
      <c r="LGC61" s="2"/>
      <c r="LGD61" s="3"/>
      <c r="LGE61" s="3"/>
      <c r="LGF61" s="2"/>
      <c r="LGG61" s="3"/>
      <c r="LGH61" s="3"/>
      <c r="LGI61" s="5"/>
      <c r="LGJ61" s="18"/>
      <c r="LGS61" s="2"/>
      <c r="LGT61" s="3"/>
      <c r="LGU61" s="3"/>
      <c r="LGV61" s="2"/>
      <c r="LGW61" s="3"/>
      <c r="LGX61" s="3"/>
      <c r="LGY61" s="5"/>
      <c r="LGZ61" s="18"/>
      <c r="LHI61" s="2"/>
      <c r="LHJ61" s="3"/>
      <c r="LHK61" s="3"/>
      <c r="LHL61" s="2"/>
      <c r="LHM61" s="3"/>
      <c r="LHN61" s="3"/>
      <c r="LHO61" s="5"/>
      <c r="LHP61" s="18"/>
      <c r="LHY61" s="2"/>
      <c r="LHZ61" s="3"/>
      <c r="LIA61" s="3"/>
      <c r="LIB61" s="2"/>
      <c r="LIC61" s="3"/>
      <c r="LID61" s="3"/>
      <c r="LIE61" s="5"/>
      <c r="LIF61" s="18"/>
      <c r="LIO61" s="2"/>
      <c r="LIP61" s="3"/>
      <c r="LIQ61" s="3"/>
      <c r="LIR61" s="2"/>
      <c r="LIS61" s="3"/>
      <c r="LIT61" s="3"/>
      <c r="LIU61" s="5"/>
      <c r="LIV61" s="18"/>
      <c r="LJE61" s="2"/>
      <c r="LJF61" s="3"/>
      <c r="LJG61" s="3"/>
      <c r="LJH61" s="2"/>
      <c r="LJI61" s="3"/>
      <c r="LJJ61" s="3"/>
      <c r="LJK61" s="5"/>
      <c r="LJL61" s="18"/>
      <c r="LJU61" s="2"/>
      <c r="LJV61" s="3"/>
      <c r="LJW61" s="3"/>
      <c r="LJX61" s="2"/>
      <c r="LJY61" s="3"/>
      <c r="LJZ61" s="3"/>
      <c r="LKA61" s="5"/>
      <c r="LKB61" s="18"/>
      <c r="LKK61" s="2"/>
      <c r="LKL61" s="3"/>
      <c r="LKM61" s="3"/>
      <c r="LKN61" s="2"/>
      <c r="LKO61" s="3"/>
      <c r="LKP61" s="3"/>
      <c r="LKQ61" s="5"/>
      <c r="LKR61" s="18"/>
      <c r="LLA61" s="2"/>
      <c r="LLB61" s="3"/>
      <c r="LLC61" s="3"/>
      <c r="LLD61" s="2"/>
      <c r="LLE61" s="3"/>
      <c r="LLF61" s="3"/>
      <c r="LLG61" s="5"/>
      <c r="LLH61" s="18"/>
      <c r="LLQ61" s="2"/>
      <c r="LLR61" s="3"/>
      <c r="LLS61" s="3"/>
      <c r="LLT61" s="2"/>
      <c r="LLU61" s="3"/>
      <c r="LLV61" s="3"/>
      <c r="LLW61" s="5"/>
      <c r="LLX61" s="18"/>
      <c r="LMG61" s="2"/>
      <c r="LMH61" s="3"/>
      <c r="LMI61" s="3"/>
      <c r="LMJ61" s="2"/>
      <c r="LMK61" s="3"/>
      <c r="LML61" s="3"/>
      <c r="LMM61" s="5"/>
      <c r="LMN61" s="18"/>
      <c r="LMW61" s="2"/>
      <c r="LMX61" s="3"/>
      <c r="LMY61" s="3"/>
      <c r="LMZ61" s="2"/>
      <c r="LNA61" s="3"/>
      <c r="LNB61" s="3"/>
      <c r="LNC61" s="5"/>
      <c r="LND61" s="18"/>
      <c r="LNM61" s="2"/>
      <c r="LNN61" s="3"/>
      <c r="LNO61" s="3"/>
      <c r="LNP61" s="2"/>
      <c r="LNQ61" s="3"/>
      <c r="LNR61" s="3"/>
      <c r="LNS61" s="5"/>
      <c r="LNT61" s="18"/>
      <c r="LOC61" s="2"/>
      <c r="LOD61" s="3"/>
      <c r="LOE61" s="3"/>
      <c r="LOF61" s="2"/>
      <c r="LOG61" s="3"/>
      <c r="LOH61" s="3"/>
      <c r="LOI61" s="5"/>
      <c r="LOJ61" s="18"/>
      <c r="LOS61" s="2"/>
      <c r="LOT61" s="3"/>
      <c r="LOU61" s="3"/>
      <c r="LOV61" s="2"/>
      <c r="LOW61" s="3"/>
      <c r="LOX61" s="3"/>
      <c r="LOY61" s="5"/>
      <c r="LOZ61" s="18"/>
      <c r="LPI61" s="2"/>
      <c r="LPJ61" s="3"/>
      <c r="LPK61" s="3"/>
      <c r="LPL61" s="2"/>
      <c r="LPM61" s="3"/>
      <c r="LPN61" s="3"/>
      <c r="LPO61" s="5"/>
      <c r="LPP61" s="18"/>
      <c r="LPY61" s="2"/>
      <c r="LPZ61" s="3"/>
      <c r="LQA61" s="3"/>
      <c r="LQB61" s="2"/>
      <c r="LQC61" s="3"/>
      <c r="LQD61" s="3"/>
      <c r="LQE61" s="5"/>
      <c r="LQF61" s="18"/>
      <c r="LQO61" s="2"/>
      <c r="LQP61" s="3"/>
      <c r="LQQ61" s="3"/>
      <c r="LQR61" s="2"/>
      <c r="LQS61" s="3"/>
      <c r="LQT61" s="3"/>
      <c r="LQU61" s="5"/>
      <c r="LQV61" s="18"/>
      <c r="LRE61" s="2"/>
      <c r="LRF61" s="3"/>
      <c r="LRG61" s="3"/>
      <c r="LRH61" s="2"/>
      <c r="LRI61" s="3"/>
      <c r="LRJ61" s="3"/>
      <c r="LRK61" s="5"/>
      <c r="LRL61" s="18"/>
      <c r="LRU61" s="2"/>
      <c r="LRV61" s="3"/>
      <c r="LRW61" s="3"/>
      <c r="LRX61" s="2"/>
      <c r="LRY61" s="3"/>
      <c r="LRZ61" s="3"/>
      <c r="LSA61" s="5"/>
      <c r="LSB61" s="18"/>
      <c r="LSK61" s="2"/>
      <c r="LSL61" s="3"/>
      <c r="LSM61" s="3"/>
      <c r="LSN61" s="2"/>
      <c r="LSO61" s="3"/>
      <c r="LSP61" s="3"/>
      <c r="LSQ61" s="5"/>
      <c r="LSR61" s="18"/>
      <c r="LTA61" s="2"/>
      <c r="LTB61" s="3"/>
      <c r="LTC61" s="3"/>
      <c r="LTD61" s="2"/>
      <c r="LTE61" s="3"/>
      <c r="LTF61" s="3"/>
      <c r="LTG61" s="5"/>
      <c r="LTH61" s="18"/>
      <c r="LTQ61" s="2"/>
      <c r="LTR61" s="3"/>
      <c r="LTS61" s="3"/>
      <c r="LTT61" s="2"/>
      <c r="LTU61" s="3"/>
      <c r="LTV61" s="3"/>
      <c r="LTW61" s="5"/>
      <c r="LTX61" s="18"/>
      <c r="LUG61" s="2"/>
      <c r="LUH61" s="3"/>
      <c r="LUI61" s="3"/>
      <c r="LUJ61" s="2"/>
      <c r="LUK61" s="3"/>
      <c r="LUL61" s="3"/>
      <c r="LUM61" s="5"/>
      <c r="LUN61" s="18"/>
      <c r="LUW61" s="2"/>
      <c r="LUX61" s="3"/>
      <c r="LUY61" s="3"/>
      <c r="LUZ61" s="2"/>
      <c r="LVA61" s="3"/>
      <c r="LVB61" s="3"/>
      <c r="LVC61" s="5"/>
      <c r="LVD61" s="18"/>
      <c r="LVM61" s="2"/>
      <c r="LVN61" s="3"/>
      <c r="LVO61" s="3"/>
      <c r="LVP61" s="2"/>
      <c r="LVQ61" s="3"/>
      <c r="LVR61" s="3"/>
      <c r="LVS61" s="5"/>
      <c r="LVT61" s="18"/>
      <c r="LWC61" s="2"/>
      <c r="LWD61" s="3"/>
      <c r="LWE61" s="3"/>
      <c r="LWF61" s="2"/>
      <c r="LWG61" s="3"/>
      <c r="LWH61" s="3"/>
      <c r="LWI61" s="5"/>
      <c r="LWJ61" s="18"/>
      <c r="LWS61" s="2"/>
      <c r="LWT61" s="3"/>
      <c r="LWU61" s="3"/>
      <c r="LWV61" s="2"/>
      <c r="LWW61" s="3"/>
      <c r="LWX61" s="3"/>
      <c r="LWY61" s="5"/>
      <c r="LWZ61" s="18"/>
      <c r="LXI61" s="2"/>
      <c r="LXJ61" s="3"/>
      <c r="LXK61" s="3"/>
      <c r="LXL61" s="2"/>
      <c r="LXM61" s="3"/>
      <c r="LXN61" s="3"/>
      <c r="LXO61" s="5"/>
      <c r="LXP61" s="18"/>
      <c r="LXY61" s="2"/>
      <c r="LXZ61" s="3"/>
      <c r="LYA61" s="3"/>
      <c r="LYB61" s="2"/>
      <c r="LYC61" s="3"/>
      <c r="LYD61" s="3"/>
      <c r="LYE61" s="5"/>
      <c r="LYF61" s="18"/>
      <c r="LYO61" s="2"/>
      <c r="LYP61" s="3"/>
      <c r="LYQ61" s="3"/>
      <c r="LYR61" s="2"/>
      <c r="LYS61" s="3"/>
      <c r="LYT61" s="3"/>
      <c r="LYU61" s="5"/>
      <c r="LYV61" s="18"/>
      <c r="LZE61" s="2"/>
      <c r="LZF61" s="3"/>
      <c r="LZG61" s="3"/>
      <c r="LZH61" s="2"/>
      <c r="LZI61" s="3"/>
      <c r="LZJ61" s="3"/>
      <c r="LZK61" s="5"/>
      <c r="LZL61" s="18"/>
      <c r="LZU61" s="2"/>
      <c r="LZV61" s="3"/>
      <c r="LZW61" s="3"/>
      <c r="LZX61" s="2"/>
      <c r="LZY61" s="3"/>
      <c r="LZZ61" s="3"/>
      <c r="MAA61" s="5"/>
      <c r="MAB61" s="18"/>
      <c r="MAK61" s="2"/>
      <c r="MAL61" s="3"/>
      <c r="MAM61" s="3"/>
      <c r="MAN61" s="2"/>
      <c r="MAO61" s="3"/>
      <c r="MAP61" s="3"/>
      <c r="MAQ61" s="5"/>
      <c r="MAR61" s="18"/>
      <c r="MBA61" s="2"/>
      <c r="MBB61" s="3"/>
      <c r="MBC61" s="3"/>
      <c r="MBD61" s="2"/>
      <c r="MBE61" s="3"/>
      <c r="MBF61" s="3"/>
      <c r="MBG61" s="5"/>
      <c r="MBH61" s="18"/>
      <c r="MBQ61" s="2"/>
      <c r="MBR61" s="3"/>
      <c r="MBS61" s="3"/>
      <c r="MBT61" s="2"/>
      <c r="MBU61" s="3"/>
      <c r="MBV61" s="3"/>
      <c r="MBW61" s="5"/>
      <c r="MBX61" s="18"/>
      <c r="MCG61" s="2"/>
      <c r="MCH61" s="3"/>
      <c r="MCI61" s="3"/>
      <c r="MCJ61" s="2"/>
      <c r="MCK61" s="3"/>
      <c r="MCL61" s="3"/>
      <c r="MCM61" s="5"/>
      <c r="MCN61" s="18"/>
      <c r="MCW61" s="2"/>
      <c r="MCX61" s="3"/>
      <c r="MCY61" s="3"/>
      <c r="MCZ61" s="2"/>
      <c r="MDA61" s="3"/>
      <c r="MDB61" s="3"/>
      <c r="MDC61" s="5"/>
      <c r="MDD61" s="18"/>
      <c r="MDM61" s="2"/>
      <c r="MDN61" s="3"/>
      <c r="MDO61" s="3"/>
      <c r="MDP61" s="2"/>
      <c r="MDQ61" s="3"/>
      <c r="MDR61" s="3"/>
      <c r="MDS61" s="5"/>
      <c r="MDT61" s="18"/>
      <c r="MEC61" s="2"/>
      <c r="MED61" s="3"/>
      <c r="MEE61" s="3"/>
      <c r="MEF61" s="2"/>
      <c r="MEG61" s="3"/>
      <c r="MEH61" s="3"/>
      <c r="MEI61" s="5"/>
      <c r="MEJ61" s="18"/>
      <c r="MES61" s="2"/>
      <c r="MET61" s="3"/>
      <c r="MEU61" s="3"/>
      <c r="MEV61" s="2"/>
      <c r="MEW61" s="3"/>
      <c r="MEX61" s="3"/>
      <c r="MEY61" s="5"/>
      <c r="MEZ61" s="18"/>
      <c r="MFI61" s="2"/>
      <c r="MFJ61" s="3"/>
      <c r="MFK61" s="3"/>
      <c r="MFL61" s="2"/>
      <c r="MFM61" s="3"/>
      <c r="MFN61" s="3"/>
      <c r="MFO61" s="5"/>
      <c r="MFP61" s="18"/>
      <c r="MFY61" s="2"/>
      <c r="MFZ61" s="3"/>
      <c r="MGA61" s="3"/>
      <c r="MGB61" s="2"/>
      <c r="MGC61" s="3"/>
      <c r="MGD61" s="3"/>
      <c r="MGE61" s="5"/>
      <c r="MGF61" s="18"/>
      <c r="MGO61" s="2"/>
      <c r="MGP61" s="3"/>
      <c r="MGQ61" s="3"/>
      <c r="MGR61" s="2"/>
      <c r="MGS61" s="3"/>
      <c r="MGT61" s="3"/>
      <c r="MGU61" s="5"/>
      <c r="MGV61" s="18"/>
      <c r="MHE61" s="2"/>
      <c r="MHF61" s="3"/>
      <c r="MHG61" s="3"/>
      <c r="MHH61" s="2"/>
      <c r="MHI61" s="3"/>
      <c r="MHJ61" s="3"/>
      <c r="MHK61" s="5"/>
      <c r="MHL61" s="18"/>
      <c r="MHU61" s="2"/>
      <c r="MHV61" s="3"/>
      <c r="MHW61" s="3"/>
      <c r="MHX61" s="2"/>
      <c r="MHY61" s="3"/>
      <c r="MHZ61" s="3"/>
      <c r="MIA61" s="5"/>
      <c r="MIB61" s="18"/>
      <c r="MIK61" s="2"/>
      <c r="MIL61" s="3"/>
      <c r="MIM61" s="3"/>
      <c r="MIN61" s="2"/>
      <c r="MIO61" s="3"/>
      <c r="MIP61" s="3"/>
      <c r="MIQ61" s="5"/>
      <c r="MIR61" s="18"/>
      <c r="MJA61" s="2"/>
      <c r="MJB61" s="3"/>
      <c r="MJC61" s="3"/>
      <c r="MJD61" s="2"/>
      <c r="MJE61" s="3"/>
      <c r="MJF61" s="3"/>
      <c r="MJG61" s="5"/>
      <c r="MJH61" s="18"/>
      <c r="MJQ61" s="2"/>
      <c r="MJR61" s="3"/>
      <c r="MJS61" s="3"/>
      <c r="MJT61" s="2"/>
      <c r="MJU61" s="3"/>
      <c r="MJV61" s="3"/>
      <c r="MJW61" s="5"/>
      <c r="MJX61" s="18"/>
      <c r="MKG61" s="2"/>
      <c r="MKH61" s="3"/>
      <c r="MKI61" s="3"/>
      <c r="MKJ61" s="2"/>
      <c r="MKK61" s="3"/>
      <c r="MKL61" s="3"/>
      <c r="MKM61" s="5"/>
      <c r="MKN61" s="18"/>
      <c r="MKW61" s="2"/>
      <c r="MKX61" s="3"/>
      <c r="MKY61" s="3"/>
      <c r="MKZ61" s="2"/>
      <c r="MLA61" s="3"/>
      <c r="MLB61" s="3"/>
      <c r="MLC61" s="5"/>
      <c r="MLD61" s="18"/>
      <c r="MLM61" s="2"/>
      <c r="MLN61" s="3"/>
      <c r="MLO61" s="3"/>
      <c r="MLP61" s="2"/>
      <c r="MLQ61" s="3"/>
      <c r="MLR61" s="3"/>
      <c r="MLS61" s="5"/>
      <c r="MLT61" s="18"/>
      <c r="MMC61" s="2"/>
      <c r="MMD61" s="3"/>
      <c r="MME61" s="3"/>
      <c r="MMF61" s="2"/>
      <c r="MMG61" s="3"/>
      <c r="MMH61" s="3"/>
      <c r="MMI61" s="5"/>
      <c r="MMJ61" s="18"/>
      <c r="MMS61" s="2"/>
      <c r="MMT61" s="3"/>
      <c r="MMU61" s="3"/>
      <c r="MMV61" s="2"/>
      <c r="MMW61" s="3"/>
      <c r="MMX61" s="3"/>
      <c r="MMY61" s="5"/>
      <c r="MMZ61" s="18"/>
      <c r="MNI61" s="2"/>
      <c r="MNJ61" s="3"/>
      <c r="MNK61" s="3"/>
      <c r="MNL61" s="2"/>
      <c r="MNM61" s="3"/>
      <c r="MNN61" s="3"/>
      <c r="MNO61" s="5"/>
      <c r="MNP61" s="18"/>
      <c r="MNY61" s="2"/>
      <c r="MNZ61" s="3"/>
      <c r="MOA61" s="3"/>
      <c r="MOB61" s="2"/>
      <c r="MOC61" s="3"/>
      <c r="MOD61" s="3"/>
      <c r="MOE61" s="5"/>
      <c r="MOF61" s="18"/>
      <c r="MOO61" s="2"/>
      <c r="MOP61" s="3"/>
      <c r="MOQ61" s="3"/>
      <c r="MOR61" s="2"/>
      <c r="MOS61" s="3"/>
      <c r="MOT61" s="3"/>
      <c r="MOU61" s="5"/>
      <c r="MOV61" s="18"/>
      <c r="MPE61" s="2"/>
      <c r="MPF61" s="3"/>
      <c r="MPG61" s="3"/>
      <c r="MPH61" s="2"/>
      <c r="MPI61" s="3"/>
      <c r="MPJ61" s="3"/>
      <c r="MPK61" s="5"/>
      <c r="MPL61" s="18"/>
      <c r="MPU61" s="2"/>
      <c r="MPV61" s="3"/>
      <c r="MPW61" s="3"/>
      <c r="MPX61" s="2"/>
      <c r="MPY61" s="3"/>
      <c r="MPZ61" s="3"/>
      <c r="MQA61" s="5"/>
      <c r="MQB61" s="18"/>
      <c r="MQK61" s="2"/>
      <c r="MQL61" s="3"/>
      <c r="MQM61" s="3"/>
      <c r="MQN61" s="2"/>
      <c r="MQO61" s="3"/>
      <c r="MQP61" s="3"/>
      <c r="MQQ61" s="5"/>
      <c r="MQR61" s="18"/>
      <c r="MRA61" s="2"/>
      <c r="MRB61" s="3"/>
      <c r="MRC61" s="3"/>
      <c r="MRD61" s="2"/>
      <c r="MRE61" s="3"/>
      <c r="MRF61" s="3"/>
      <c r="MRG61" s="5"/>
      <c r="MRH61" s="18"/>
      <c r="MRQ61" s="2"/>
      <c r="MRR61" s="3"/>
      <c r="MRS61" s="3"/>
      <c r="MRT61" s="2"/>
      <c r="MRU61" s="3"/>
      <c r="MRV61" s="3"/>
      <c r="MRW61" s="5"/>
      <c r="MRX61" s="18"/>
      <c r="MSG61" s="2"/>
      <c r="MSH61" s="3"/>
      <c r="MSI61" s="3"/>
      <c r="MSJ61" s="2"/>
      <c r="MSK61" s="3"/>
      <c r="MSL61" s="3"/>
      <c r="MSM61" s="5"/>
      <c r="MSN61" s="18"/>
      <c r="MSW61" s="2"/>
      <c r="MSX61" s="3"/>
      <c r="MSY61" s="3"/>
      <c r="MSZ61" s="2"/>
      <c r="MTA61" s="3"/>
      <c r="MTB61" s="3"/>
      <c r="MTC61" s="5"/>
      <c r="MTD61" s="18"/>
      <c r="MTM61" s="2"/>
      <c r="MTN61" s="3"/>
      <c r="MTO61" s="3"/>
      <c r="MTP61" s="2"/>
      <c r="MTQ61" s="3"/>
      <c r="MTR61" s="3"/>
      <c r="MTS61" s="5"/>
      <c r="MTT61" s="18"/>
      <c r="MUC61" s="2"/>
      <c r="MUD61" s="3"/>
      <c r="MUE61" s="3"/>
      <c r="MUF61" s="2"/>
      <c r="MUG61" s="3"/>
      <c r="MUH61" s="3"/>
      <c r="MUI61" s="5"/>
      <c r="MUJ61" s="18"/>
      <c r="MUS61" s="2"/>
      <c r="MUT61" s="3"/>
      <c r="MUU61" s="3"/>
      <c r="MUV61" s="2"/>
      <c r="MUW61" s="3"/>
      <c r="MUX61" s="3"/>
      <c r="MUY61" s="5"/>
      <c r="MUZ61" s="18"/>
      <c r="MVI61" s="2"/>
      <c r="MVJ61" s="3"/>
      <c r="MVK61" s="3"/>
      <c r="MVL61" s="2"/>
      <c r="MVM61" s="3"/>
      <c r="MVN61" s="3"/>
      <c r="MVO61" s="5"/>
      <c r="MVP61" s="18"/>
      <c r="MVY61" s="2"/>
      <c r="MVZ61" s="3"/>
      <c r="MWA61" s="3"/>
      <c r="MWB61" s="2"/>
      <c r="MWC61" s="3"/>
      <c r="MWD61" s="3"/>
      <c r="MWE61" s="5"/>
      <c r="MWF61" s="18"/>
      <c r="MWO61" s="2"/>
      <c r="MWP61" s="3"/>
      <c r="MWQ61" s="3"/>
      <c r="MWR61" s="2"/>
      <c r="MWS61" s="3"/>
      <c r="MWT61" s="3"/>
      <c r="MWU61" s="5"/>
      <c r="MWV61" s="18"/>
      <c r="MXE61" s="2"/>
      <c r="MXF61" s="3"/>
      <c r="MXG61" s="3"/>
      <c r="MXH61" s="2"/>
      <c r="MXI61" s="3"/>
      <c r="MXJ61" s="3"/>
      <c r="MXK61" s="5"/>
      <c r="MXL61" s="18"/>
      <c r="MXU61" s="2"/>
      <c r="MXV61" s="3"/>
      <c r="MXW61" s="3"/>
      <c r="MXX61" s="2"/>
      <c r="MXY61" s="3"/>
      <c r="MXZ61" s="3"/>
      <c r="MYA61" s="5"/>
      <c r="MYB61" s="18"/>
      <c r="MYK61" s="2"/>
      <c r="MYL61" s="3"/>
      <c r="MYM61" s="3"/>
      <c r="MYN61" s="2"/>
      <c r="MYO61" s="3"/>
      <c r="MYP61" s="3"/>
      <c r="MYQ61" s="5"/>
      <c r="MYR61" s="18"/>
      <c r="MZA61" s="2"/>
      <c r="MZB61" s="3"/>
      <c r="MZC61" s="3"/>
      <c r="MZD61" s="2"/>
      <c r="MZE61" s="3"/>
      <c r="MZF61" s="3"/>
      <c r="MZG61" s="5"/>
      <c r="MZH61" s="18"/>
      <c r="MZQ61" s="2"/>
      <c r="MZR61" s="3"/>
      <c r="MZS61" s="3"/>
      <c r="MZT61" s="2"/>
      <c r="MZU61" s="3"/>
      <c r="MZV61" s="3"/>
      <c r="MZW61" s="5"/>
      <c r="MZX61" s="18"/>
      <c r="NAG61" s="2"/>
      <c r="NAH61" s="3"/>
      <c r="NAI61" s="3"/>
      <c r="NAJ61" s="2"/>
      <c r="NAK61" s="3"/>
      <c r="NAL61" s="3"/>
      <c r="NAM61" s="5"/>
      <c r="NAN61" s="18"/>
      <c r="NAW61" s="2"/>
      <c r="NAX61" s="3"/>
      <c r="NAY61" s="3"/>
      <c r="NAZ61" s="2"/>
      <c r="NBA61" s="3"/>
      <c r="NBB61" s="3"/>
      <c r="NBC61" s="5"/>
      <c r="NBD61" s="18"/>
      <c r="NBM61" s="2"/>
      <c r="NBN61" s="3"/>
      <c r="NBO61" s="3"/>
      <c r="NBP61" s="2"/>
      <c r="NBQ61" s="3"/>
      <c r="NBR61" s="3"/>
      <c r="NBS61" s="5"/>
      <c r="NBT61" s="18"/>
      <c r="NCC61" s="2"/>
      <c r="NCD61" s="3"/>
      <c r="NCE61" s="3"/>
      <c r="NCF61" s="2"/>
      <c r="NCG61" s="3"/>
      <c r="NCH61" s="3"/>
      <c r="NCI61" s="5"/>
      <c r="NCJ61" s="18"/>
      <c r="NCS61" s="2"/>
      <c r="NCT61" s="3"/>
      <c r="NCU61" s="3"/>
      <c r="NCV61" s="2"/>
      <c r="NCW61" s="3"/>
      <c r="NCX61" s="3"/>
      <c r="NCY61" s="5"/>
      <c r="NCZ61" s="18"/>
      <c r="NDI61" s="2"/>
      <c r="NDJ61" s="3"/>
      <c r="NDK61" s="3"/>
      <c r="NDL61" s="2"/>
      <c r="NDM61" s="3"/>
      <c r="NDN61" s="3"/>
      <c r="NDO61" s="5"/>
      <c r="NDP61" s="18"/>
      <c r="NDY61" s="2"/>
      <c r="NDZ61" s="3"/>
      <c r="NEA61" s="3"/>
      <c r="NEB61" s="2"/>
      <c r="NEC61" s="3"/>
      <c r="NED61" s="3"/>
      <c r="NEE61" s="5"/>
      <c r="NEF61" s="18"/>
      <c r="NEO61" s="2"/>
      <c r="NEP61" s="3"/>
      <c r="NEQ61" s="3"/>
      <c r="NER61" s="2"/>
      <c r="NES61" s="3"/>
      <c r="NET61" s="3"/>
      <c r="NEU61" s="5"/>
      <c r="NEV61" s="18"/>
      <c r="NFE61" s="2"/>
      <c r="NFF61" s="3"/>
      <c r="NFG61" s="3"/>
      <c r="NFH61" s="2"/>
      <c r="NFI61" s="3"/>
      <c r="NFJ61" s="3"/>
      <c r="NFK61" s="5"/>
      <c r="NFL61" s="18"/>
      <c r="NFU61" s="2"/>
      <c r="NFV61" s="3"/>
      <c r="NFW61" s="3"/>
      <c r="NFX61" s="2"/>
      <c r="NFY61" s="3"/>
      <c r="NFZ61" s="3"/>
      <c r="NGA61" s="5"/>
      <c r="NGB61" s="18"/>
      <c r="NGK61" s="2"/>
      <c r="NGL61" s="3"/>
      <c r="NGM61" s="3"/>
      <c r="NGN61" s="2"/>
      <c r="NGO61" s="3"/>
      <c r="NGP61" s="3"/>
      <c r="NGQ61" s="5"/>
      <c r="NGR61" s="18"/>
      <c r="NHA61" s="2"/>
      <c r="NHB61" s="3"/>
      <c r="NHC61" s="3"/>
      <c r="NHD61" s="2"/>
      <c r="NHE61" s="3"/>
      <c r="NHF61" s="3"/>
      <c r="NHG61" s="5"/>
      <c r="NHH61" s="18"/>
      <c r="NHQ61" s="2"/>
      <c r="NHR61" s="3"/>
      <c r="NHS61" s="3"/>
      <c r="NHT61" s="2"/>
      <c r="NHU61" s="3"/>
      <c r="NHV61" s="3"/>
      <c r="NHW61" s="5"/>
      <c r="NHX61" s="18"/>
      <c r="NIG61" s="2"/>
      <c r="NIH61" s="3"/>
      <c r="NII61" s="3"/>
      <c r="NIJ61" s="2"/>
      <c r="NIK61" s="3"/>
      <c r="NIL61" s="3"/>
      <c r="NIM61" s="5"/>
      <c r="NIN61" s="18"/>
      <c r="NIW61" s="2"/>
      <c r="NIX61" s="3"/>
      <c r="NIY61" s="3"/>
      <c r="NIZ61" s="2"/>
      <c r="NJA61" s="3"/>
      <c r="NJB61" s="3"/>
      <c r="NJC61" s="5"/>
      <c r="NJD61" s="18"/>
      <c r="NJM61" s="2"/>
      <c r="NJN61" s="3"/>
      <c r="NJO61" s="3"/>
      <c r="NJP61" s="2"/>
      <c r="NJQ61" s="3"/>
      <c r="NJR61" s="3"/>
      <c r="NJS61" s="5"/>
      <c r="NJT61" s="18"/>
      <c r="NKC61" s="2"/>
      <c r="NKD61" s="3"/>
      <c r="NKE61" s="3"/>
      <c r="NKF61" s="2"/>
      <c r="NKG61" s="3"/>
      <c r="NKH61" s="3"/>
      <c r="NKI61" s="5"/>
      <c r="NKJ61" s="18"/>
      <c r="NKS61" s="2"/>
      <c r="NKT61" s="3"/>
      <c r="NKU61" s="3"/>
      <c r="NKV61" s="2"/>
      <c r="NKW61" s="3"/>
      <c r="NKX61" s="3"/>
      <c r="NKY61" s="5"/>
      <c r="NKZ61" s="18"/>
      <c r="NLI61" s="2"/>
      <c r="NLJ61" s="3"/>
      <c r="NLK61" s="3"/>
      <c r="NLL61" s="2"/>
      <c r="NLM61" s="3"/>
      <c r="NLN61" s="3"/>
      <c r="NLO61" s="5"/>
      <c r="NLP61" s="18"/>
      <c r="NLY61" s="2"/>
      <c r="NLZ61" s="3"/>
      <c r="NMA61" s="3"/>
      <c r="NMB61" s="2"/>
      <c r="NMC61" s="3"/>
      <c r="NMD61" s="3"/>
      <c r="NME61" s="5"/>
      <c r="NMF61" s="18"/>
      <c r="NMO61" s="2"/>
      <c r="NMP61" s="3"/>
      <c r="NMQ61" s="3"/>
      <c r="NMR61" s="2"/>
      <c r="NMS61" s="3"/>
      <c r="NMT61" s="3"/>
      <c r="NMU61" s="5"/>
      <c r="NMV61" s="18"/>
      <c r="NNE61" s="2"/>
      <c r="NNF61" s="3"/>
      <c r="NNG61" s="3"/>
      <c r="NNH61" s="2"/>
      <c r="NNI61" s="3"/>
      <c r="NNJ61" s="3"/>
      <c r="NNK61" s="5"/>
      <c r="NNL61" s="18"/>
      <c r="NNU61" s="2"/>
      <c r="NNV61" s="3"/>
      <c r="NNW61" s="3"/>
      <c r="NNX61" s="2"/>
      <c r="NNY61" s="3"/>
      <c r="NNZ61" s="3"/>
      <c r="NOA61" s="5"/>
      <c r="NOB61" s="18"/>
      <c r="NOK61" s="2"/>
      <c r="NOL61" s="3"/>
      <c r="NOM61" s="3"/>
      <c r="NON61" s="2"/>
      <c r="NOO61" s="3"/>
      <c r="NOP61" s="3"/>
      <c r="NOQ61" s="5"/>
      <c r="NOR61" s="18"/>
      <c r="NPA61" s="2"/>
      <c r="NPB61" s="3"/>
      <c r="NPC61" s="3"/>
      <c r="NPD61" s="2"/>
      <c r="NPE61" s="3"/>
      <c r="NPF61" s="3"/>
      <c r="NPG61" s="5"/>
      <c r="NPH61" s="18"/>
      <c r="NPQ61" s="2"/>
      <c r="NPR61" s="3"/>
      <c r="NPS61" s="3"/>
      <c r="NPT61" s="2"/>
      <c r="NPU61" s="3"/>
      <c r="NPV61" s="3"/>
      <c r="NPW61" s="5"/>
      <c r="NPX61" s="18"/>
      <c r="NQG61" s="2"/>
      <c r="NQH61" s="3"/>
      <c r="NQI61" s="3"/>
      <c r="NQJ61" s="2"/>
      <c r="NQK61" s="3"/>
      <c r="NQL61" s="3"/>
      <c r="NQM61" s="5"/>
      <c r="NQN61" s="18"/>
      <c r="NQW61" s="2"/>
      <c r="NQX61" s="3"/>
      <c r="NQY61" s="3"/>
      <c r="NQZ61" s="2"/>
      <c r="NRA61" s="3"/>
      <c r="NRB61" s="3"/>
      <c r="NRC61" s="5"/>
      <c r="NRD61" s="18"/>
      <c r="NRM61" s="2"/>
      <c r="NRN61" s="3"/>
      <c r="NRO61" s="3"/>
      <c r="NRP61" s="2"/>
      <c r="NRQ61" s="3"/>
      <c r="NRR61" s="3"/>
      <c r="NRS61" s="5"/>
      <c r="NRT61" s="18"/>
      <c r="NSC61" s="2"/>
      <c r="NSD61" s="3"/>
      <c r="NSE61" s="3"/>
      <c r="NSF61" s="2"/>
      <c r="NSG61" s="3"/>
      <c r="NSH61" s="3"/>
      <c r="NSI61" s="5"/>
      <c r="NSJ61" s="18"/>
      <c r="NSS61" s="2"/>
      <c r="NST61" s="3"/>
      <c r="NSU61" s="3"/>
      <c r="NSV61" s="2"/>
      <c r="NSW61" s="3"/>
      <c r="NSX61" s="3"/>
      <c r="NSY61" s="5"/>
      <c r="NSZ61" s="18"/>
      <c r="NTI61" s="2"/>
      <c r="NTJ61" s="3"/>
      <c r="NTK61" s="3"/>
      <c r="NTL61" s="2"/>
      <c r="NTM61" s="3"/>
      <c r="NTN61" s="3"/>
      <c r="NTO61" s="5"/>
      <c r="NTP61" s="18"/>
      <c r="NTY61" s="2"/>
      <c r="NTZ61" s="3"/>
      <c r="NUA61" s="3"/>
      <c r="NUB61" s="2"/>
      <c r="NUC61" s="3"/>
      <c r="NUD61" s="3"/>
      <c r="NUE61" s="5"/>
      <c r="NUF61" s="18"/>
      <c r="NUO61" s="2"/>
      <c r="NUP61" s="3"/>
      <c r="NUQ61" s="3"/>
      <c r="NUR61" s="2"/>
      <c r="NUS61" s="3"/>
      <c r="NUT61" s="3"/>
      <c r="NUU61" s="5"/>
      <c r="NUV61" s="18"/>
      <c r="NVE61" s="2"/>
      <c r="NVF61" s="3"/>
      <c r="NVG61" s="3"/>
      <c r="NVH61" s="2"/>
      <c r="NVI61" s="3"/>
      <c r="NVJ61" s="3"/>
      <c r="NVK61" s="5"/>
      <c r="NVL61" s="18"/>
      <c r="NVU61" s="2"/>
      <c r="NVV61" s="3"/>
      <c r="NVW61" s="3"/>
      <c r="NVX61" s="2"/>
      <c r="NVY61" s="3"/>
      <c r="NVZ61" s="3"/>
      <c r="NWA61" s="5"/>
      <c r="NWB61" s="18"/>
      <c r="NWK61" s="2"/>
      <c r="NWL61" s="3"/>
      <c r="NWM61" s="3"/>
      <c r="NWN61" s="2"/>
      <c r="NWO61" s="3"/>
      <c r="NWP61" s="3"/>
      <c r="NWQ61" s="5"/>
      <c r="NWR61" s="18"/>
      <c r="NXA61" s="2"/>
      <c r="NXB61" s="3"/>
      <c r="NXC61" s="3"/>
      <c r="NXD61" s="2"/>
      <c r="NXE61" s="3"/>
      <c r="NXF61" s="3"/>
      <c r="NXG61" s="5"/>
      <c r="NXH61" s="18"/>
      <c r="NXQ61" s="2"/>
      <c r="NXR61" s="3"/>
      <c r="NXS61" s="3"/>
      <c r="NXT61" s="2"/>
      <c r="NXU61" s="3"/>
      <c r="NXV61" s="3"/>
      <c r="NXW61" s="5"/>
      <c r="NXX61" s="18"/>
      <c r="NYG61" s="2"/>
      <c r="NYH61" s="3"/>
      <c r="NYI61" s="3"/>
      <c r="NYJ61" s="2"/>
      <c r="NYK61" s="3"/>
      <c r="NYL61" s="3"/>
      <c r="NYM61" s="5"/>
      <c r="NYN61" s="18"/>
      <c r="NYW61" s="2"/>
      <c r="NYX61" s="3"/>
      <c r="NYY61" s="3"/>
      <c r="NYZ61" s="2"/>
      <c r="NZA61" s="3"/>
      <c r="NZB61" s="3"/>
      <c r="NZC61" s="5"/>
      <c r="NZD61" s="18"/>
      <c r="NZM61" s="2"/>
      <c r="NZN61" s="3"/>
      <c r="NZO61" s="3"/>
      <c r="NZP61" s="2"/>
      <c r="NZQ61" s="3"/>
      <c r="NZR61" s="3"/>
      <c r="NZS61" s="5"/>
      <c r="NZT61" s="18"/>
      <c r="OAC61" s="2"/>
      <c r="OAD61" s="3"/>
      <c r="OAE61" s="3"/>
      <c r="OAF61" s="2"/>
      <c r="OAG61" s="3"/>
      <c r="OAH61" s="3"/>
      <c r="OAI61" s="5"/>
      <c r="OAJ61" s="18"/>
      <c r="OAS61" s="2"/>
      <c r="OAT61" s="3"/>
      <c r="OAU61" s="3"/>
      <c r="OAV61" s="2"/>
      <c r="OAW61" s="3"/>
      <c r="OAX61" s="3"/>
      <c r="OAY61" s="5"/>
      <c r="OAZ61" s="18"/>
      <c r="OBI61" s="2"/>
      <c r="OBJ61" s="3"/>
      <c r="OBK61" s="3"/>
      <c r="OBL61" s="2"/>
      <c r="OBM61" s="3"/>
      <c r="OBN61" s="3"/>
      <c r="OBO61" s="5"/>
      <c r="OBP61" s="18"/>
      <c r="OBY61" s="2"/>
      <c r="OBZ61" s="3"/>
      <c r="OCA61" s="3"/>
      <c r="OCB61" s="2"/>
      <c r="OCC61" s="3"/>
      <c r="OCD61" s="3"/>
      <c r="OCE61" s="5"/>
      <c r="OCF61" s="18"/>
      <c r="OCO61" s="2"/>
      <c r="OCP61" s="3"/>
      <c r="OCQ61" s="3"/>
      <c r="OCR61" s="2"/>
      <c r="OCS61" s="3"/>
      <c r="OCT61" s="3"/>
      <c r="OCU61" s="5"/>
      <c r="OCV61" s="18"/>
      <c r="ODE61" s="2"/>
      <c r="ODF61" s="3"/>
      <c r="ODG61" s="3"/>
      <c r="ODH61" s="2"/>
      <c r="ODI61" s="3"/>
      <c r="ODJ61" s="3"/>
      <c r="ODK61" s="5"/>
      <c r="ODL61" s="18"/>
      <c r="ODU61" s="2"/>
      <c r="ODV61" s="3"/>
      <c r="ODW61" s="3"/>
      <c r="ODX61" s="2"/>
      <c r="ODY61" s="3"/>
      <c r="ODZ61" s="3"/>
      <c r="OEA61" s="5"/>
      <c r="OEB61" s="18"/>
      <c r="OEK61" s="2"/>
      <c r="OEL61" s="3"/>
      <c r="OEM61" s="3"/>
      <c r="OEN61" s="2"/>
      <c r="OEO61" s="3"/>
      <c r="OEP61" s="3"/>
      <c r="OEQ61" s="5"/>
      <c r="OER61" s="18"/>
      <c r="OFA61" s="2"/>
      <c r="OFB61" s="3"/>
      <c r="OFC61" s="3"/>
      <c r="OFD61" s="2"/>
      <c r="OFE61" s="3"/>
      <c r="OFF61" s="3"/>
      <c r="OFG61" s="5"/>
      <c r="OFH61" s="18"/>
      <c r="OFQ61" s="2"/>
      <c r="OFR61" s="3"/>
      <c r="OFS61" s="3"/>
      <c r="OFT61" s="2"/>
      <c r="OFU61" s="3"/>
      <c r="OFV61" s="3"/>
      <c r="OFW61" s="5"/>
      <c r="OFX61" s="18"/>
      <c r="OGG61" s="2"/>
      <c r="OGH61" s="3"/>
      <c r="OGI61" s="3"/>
      <c r="OGJ61" s="2"/>
      <c r="OGK61" s="3"/>
      <c r="OGL61" s="3"/>
      <c r="OGM61" s="5"/>
      <c r="OGN61" s="18"/>
      <c r="OGW61" s="2"/>
      <c r="OGX61" s="3"/>
      <c r="OGY61" s="3"/>
      <c r="OGZ61" s="2"/>
      <c r="OHA61" s="3"/>
      <c r="OHB61" s="3"/>
      <c r="OHC61" s="5"/>
      <c r="OHD61" s="18"/>
      <c r="OHM61" s="2"/>
      <c r="OHN61" s="3"/>
      <c r="OHO61" s="3"/>
      <c r="OHP61" s="2"/>
      <c r="OHQ61" s="3"/>
      <c r="OHR61" s="3"/>
      <c r="OHS61" s="5"/>
      <c r="OHT61" s="18"/>
      <c r="OIC61" s="2"/>
      <c r="OID61" s="3"/>
      <c r="OIE61" s="3"/>
      <c r="OIF61" s="2"/>
      <c r="OIG61" s="3"/>
      <c r="OIH61" s="3"/>
      <c r="OII61" s="5"/>
      <c r="OIJ61" s="18"/>
      <c r="OIS61" s="2"/>
      <c r="OIT61" s="3"/>
      <c r="OIU61" s="3"/>
      <c r="OIV61" s="2"/>
      <c r="OIW61" s="3"/>
      <c r="OIX61" s="3"/>
      <c r="OIY61" s="5"/>
      <c r="OIZ61" s="18"/>
      <c r="OJI61" s="2"/>
      <c r="OJJ61" s="3"/>
      <c r="OJK61" s="3"/>
      <c r="OJL61" s="2"/>
      <c r="OJM61" s="3"/>
      <c r="OJN61" s="3"/>
      <c r="OJO61" s="5"/>
      <c r="OJP61" s="18"/>
      <c r="OJY61" s="2"/>
      <c r="OJZ61" s="3"/>
      <c r="OKA61" s="3"/>
      <c r="OKB61" s="2"/>
      <c r="OKC61" s="3"/>
      <c r="OKD61" s="3"/>
      <c r="OKE61" s="5"/>
      <c r="OKF61" s="18"/>
      <c r="OKO61" s="2"/>
      <c r="OKP61" s="3"/>
      <c r="OKQ61" s="3"/>
      <c r="OKR61" s="2"/>
      <c r="OKS61" s="3"/>
      <c r="OKT61" s="3"/>
      <c r="OKU61" s="5"/>
      <c r="OKV61" s="18"/>
      <c r="OLE61" s="2"/>
      <c r="OLF61" s="3"/>
      <c r="OLG61" s="3"/>
      <c r="OLH61" s="2"/>
      <c r="OLI61" s="3"/>
      <c r="OLJ61" s="3"/>
      <c r="OLK61" s="5"/>
      <c r="OLL61" s="18"/>
      <c r="OLU61" s="2"/>
      <c r="OLV61" s="3"/>
      <c r="OLW61" s="3"/>
      <c r="OLX61" s="2"/>
      <c r="OLY61" s="3"/>
      <c r="OLZ61" s="3"/>
      <c r="OMA61" s="5"/>
      <c r="OMB61" s="18"/>
      <c r="OMK61" s="2"/>
      <c r="OML61" s="3"/>
      <c r="OMM61" s="3"/>
      <c r="OMN61" s="2"/>
      <c r="OMO61" s="3"/>
      <c r="OMP61" s="3"/>
      <c r="OMQ61" s="5"/>
      <c r="OMR61" s="18"/>
      <c r="ONA61" s="2"/>
      <c r="ONB61" s="3"/>
      <c r="ONC61" s="3"/>
      <c r="OND61" s="2"/>
      <c r="ONE61" s="3"/>
      <c r="ONF61" s="3"/>
      <c r="ONG61" s="5"/>
      <c r="ONH61" s="18"/>
      <c r="ONQ61" s="2"/>
      <c r="ONR61" s="3"/>
      <c r="ONS61" s="3"/>
      <c r="ONT61" s="2"/>
      <c r="ONU61" s="3"/>
      <c r="ONV61" s="3"/>
      <c r="ONW61" s="5"/>
      <c r="ONX61" s="18"/>
      <c r="OOG61" s="2"/>
      <c r="OOH61" s="3"/>
      <c r="OOI61" s="3"/>
      <c r="OOJ61" s="2"/>
      <c r="OOK61" s="3"/>
      <c r="OOL61" s="3"/>
      <c r="OOM61" s="5"/>
      <c r="OON61" s="18"/>
      <c r="OOW61" s="2"/>
      <c r="OOX61" s="3"/>
      <c r="OOY61" s="3"/>
      <c r="OOZ61" s="2"/>
      <c r="OPA61" s="3"/>
      <c r="OPB61" s="3"/>
      <c r="OPC61" s="5"/>
      <c r="OPD61" s="18"/>
      <c r="OPM61" s="2"/>
      <c r="OPN61" s="3"/>
      <c r="OPO61" s="3"/>
      <c r="OPP61" s="2"/>
      <c r="OPQ61" s="3"/>
      <c r="OPR61" s="3"/>
      <c r="OPS61" s="5"/>
      <c r="OPT61" s="18"/>
      <c r="OQC61" s="2"/>
      <c r="OQD61" s="3"/>
      <c r="OQE61" s="3"/>
      <c r="OQF61" s="2"/>
      <c r="OQG61" s="3"/>
      <c r="OQH61" s="3"/>
      <c r="OQI61" s="5"/>
      <c r="OQJ61" s="18"/>
      <c r="OQS61" s="2"/>
      <c r="OQT61" s="3"/>
      <c r="OQU61" s="3"/>
      <c r="OQV61" s="2"/>
      <c r="OQW61" s="3"/>
      <c r="OQX61" s="3"/>
      <c r="OQY61" s="5"/>
      <c r="OQZ61" s="18"/>
      <c r="ORI61" s="2"/>
      <c r="ORJ61" s="3"/>
      <c r="ORK61" s="3"/>
      <c r="ORL61" s="2"/>
      <c r="ORM61" s="3"/>
      <c r="ORN61" s="3"/>
      <c r="ORO61" s="5"/>
      <c r="ORP61" s="18"/>
      <c r="ORY61" s="2"/>
      <c r="ORZ61" s="3"/>
      <c r="OSA61" s="3"/>
      <c r="OSB61" s="2"/>
      <c r="OSC61" s="3"/>
      <c r="OSD61" s="3"/>
      <c r="OSE61" s="5"/>
      <c r="OSF61" s="18"/>
      <c r="OSO61" s="2"/>
      <c r="OSP61" s="3"/>
      <c r="OSQ61" s="3"/>
      <c r="OSR61" s="2"/>
      <c r="OSS61" s="3"/>
      <c r="OST61" s="3"/>
      <c r="OSU61" s="5"/>
      <c r="OSV61" s="18"/>
      <c r="OTE61" s="2"/>
      <c r="OTF61" s="3"/>
      <c r="OTG61" s="3"/>
      <c r="OTH61" s="2"/>
      <c r="OTI61" s="3"/>
      <c r="OTJ61" s="3"/>
      <c r="OTK61" s="5"/>
      <c r="OTL61" s="18"/>
      <c r="OTU61" s="2"/>
      <c r="OTV61" s="3"/>
      <c r="OTW61" s="3"/>
      <c r="OTX61" s="2"/>
      <c r="OTY61" s="3"/>
      <c r="OTZ61" s="3"/>
      <c r="OUA61" s="5"/>
      <c r="OUB61" s="18"/>
      <c r="OUK61" s="2"/>
      <c r="OUL61" s="3"/>
      <c r="OUM61" s="3"/>
      <c r="OUN61" s="2"/>
      <c r="OUO61" s="3"/>
      <c r="OUP61" s="3"/>
      <c r="OUQ61" s="5"/>
      <c r="OUR61" s="18"/>
      <c r="OVA61" s="2"/>
      <c r="OVB61" s="3"/>
      <c r="OVC61" s="3"/>
      <c r="OVD61" s="2"/>
      <c r="OVE61" s="3"/>
      <c r="OVF61" s="3"/>
      <c r="OVG61" s="5"/>
      <c r="OVH61" s="18"/>
      <c r="OVQ61" s="2"/>
      <c r="OVR61" s="3"/>
      <c r="OVS61" s="3"/>
      <c r="OVT61" s="2"/>
      <c r="OVU61" s="3"/>
      <c r="OVV61" s="3"/>
      <c r="OVW61" s="5"/>
      <c r="OVX61" s="18"/>
      <c r="OWG61" s="2"/>
      <c r="OWH61" s="3"/>
      <c r="OWI61" s="3"/>
      <c r="OWJ61" s="2"/>
      <c r="OWK61" s="3"/>
      <c r="OWL61" s="3"/>
      <c r="OWM61" s="5"/>
      <c r="OWN61" s="18"/>
      <c r="OWW61" s="2"/>
      <c r="OWX61" s="3"/>
      <c r="OWY61" s="3"/>
      <c r="OWZ61" s="2"/>
      <c r="OXA61" s="3"/>
      <c r="OXB61" s="3"/>
      <c r="OXC61" s="5"/>
      <c r="OXD61" s="18"/>
      <c r="OXM61" s="2"/>
      <c r="OXN61" s="3"/>
      <c r="OXO61" s="3"/>
      <c r="OXP61" s="2"/>
      <c r="OXQ61" s="3"/>
      <c r="OXR61" s="3"/>
      <c r="OXS61" s="5"/>
      <c r="OXT61" s="18"/>
      <c r="OYC61" s="2"/>
      <c r="OYD61" s="3"/>
      <c r="OYE61" s="3"/>
      <c r="OYF61" s="2"/>
      <c r="OYG61" s="3"/>
      <c r="OYH61" s="3"/>
      <c r="OYI61" s="5"/>
      <c r="OYJ61" s="18"/>
      <c r="OYS61" s="2"/>
      <c r="OYT61" s="3"/>
      <c r="OYU61" s="3"/>
      <c r="OYV61" s="2"/>
      <c r="OYW61" s="3"/>
      <c r="OYX61" s="3"/>
      <c r="OYY61" s="5"/>
      <c r="OYZ61" s="18"/>
      <c r="OZI61" s="2"/>
      <c r="OZJ61" s="3"/>
      <c r="OZK61" s="3"/>
      <c r="OZL61" s="2"/>
      <c r="OZM61" s="3"/>
      <c r="OZN61" s="3"/>
      <c r="OZO61" s="5"/>
      <c r="OZP61" s="18"/>
      <c r="OZY61" s="2"/>
      <c r="OZZ61" s="3"/>
      <c r="PAA61" s="3"/>
      <c r="PAB61" s="2"/>
      <c r="PAC61" s="3"/>
      <c r="PAD61" s="3"/>
      <c r="PAE61" s="5"/>
      <c r="PAF61" s="18"/>
      <c r="PAO61" s="2"/>
      <c r="PAP61" s="3"/>
      <c r="PAQ61" s="3"/>
      <c r="PAR61" s="2"/>
      <c r="PAS61" s="3"/>
      <c r="PAT61" s="3"/>
      <c r="PAU61" s="5"/>
      <c r="PAV61" s="18"/>
      <c r="PBE61" s="2"/>
      <c r="PBF61" s="3"/>
      <c r="PBG61" s="3"/>
      <c r="PBH61" s="2"/>
      <c r="PBI61" s="3"/>
      <c r="PBJ61" s="3"/>
      <c r="PBK61" s="5"/>
      <c r="PBL61" s="18"/>
      <c r="PBU61" s="2"/>
      <c r="PBV61" s="3"/>
      <c r="PBW61" s="3"/>
      <c r="PBX61" s="2"/>
      <c r="PBY61" s="3"/>
      <c r="PBZ61" s="3"/>
      <c r="PCA61" s="5"/>
      <c r="PCB61" s="18"/>
      <c r="PCK61" s="2"/>
      <c r="PCL61" s="3"/>
      <c r="PCM61" s="3"/>
      <c r="PCN61" s="2"/>
      <c r="PCO61" s="3"/>
      <c r="PCP61" s="3"/>
      <c r="PCQ61" s="5"/>
      <c r="PCR61" s="18"/>
      <c r="PDA61" s="2"/>
      <c r="PDB61" s="3"/>
      <c r="PDC61" s="3"/>
      <c r="PDD61" s="2"/>
      <c r="PDE61" s="3"/>
      <c r="PDF61" s="3"/>
      <c r="PDG61" s="5"/>
      <c r="PDH61" s="18"/>
      <c r="PDQ61" s="2"/>
      <c r="PDR61" s="3"/>
      <c r="PDS61" s="3"/>
      <c r="PDT61" s="2"/>
      <c r="PDU61" s="3"/>
      <c r="PDV61" s="3"/>
      <c r="PDW61" s="5"/>
      <c r="PDX61" s="18"/>
      <c r="PEG61" s="2"/>
      <c r="PEH61" s="3"/>
      <c r="PEI61" s="3"/>
      <c r="PEJ61" s="2"/>
      <c r="PEK61" s="3"/>
      <c r="PEL61" s="3"/>
      <c r="PEM61" s="5"/>
      <c r="PEN61" s="18"/>
      <c r="PEW61" s="2"/>
      <c r="PEX61" s="3"/>
      <c r="PEY61" s="3"/>
      <c r="PEZ61" s="2"/>
      <c r="PFA61" s="3"/>
      <c r="PFB61" s="3"/>
      <c r="PFC61" s="5"/>
      <c r="PFD61" s="18"/>
      <c r="PFM61" s="2"/>
      <c r="PFN61" s="3"/>
      <c r="PFO61" s="3"/>
      <c r="PFP61" s="2"/>
      <c r="PFQ61" s="3"/>
      <c r="PFR61" s="3"/>
      <c r="PFS61" s="5"/>
      <c r="PFT61" s="18"/>
      <c r="PGC61" s="2"/>
      <c r="PGD61" s="3"/>
      <c r="PGE61" s="3"/>
      <c r="PGF61" s="2"/>
      <c r="PGG61" s="3"/>
      <c r="PGH61" s="3"/>
      <c r="PGI61" s="5"/>
      <c r="PGJ61" s="18"/>
      <c r="PGS61" s="2"/>
      <c r="PGT61" s="3"/>
      <c r="PGU61" s="3"/>
      <c r="PGV61" s="2"/>
      <c r="PGW61" s="3"/>
      <c r="PGX61" s="3"/>
      <c r="PGY61" s="5"/>
      <c r="PGZ61" s="18"/>
      <c r="PHI61" s="2"/>
      <c r="PHJ61" s="3"/>
      <c r="PHK61" s="3"/>
      <c r="PHL61" s="2"/>
      <c r="PHM61" s="3"/>
      <c r="PHN61" s="3"/>
      <c r="PHO61" s="5"/>
      <c r="PHP61" s="18"/>
      <c r="PHY61" s="2"/>
      <c r="PHZ61" s="3"/>
      <c r="PIA61" s="3"/>
      <c r="PIB61" s="2"/>
      <c r="PIC61" s="3"/>
      <c r="PID61" s="3"/>
      <c r="PIE61" s="5"/>
      <c r="PIF61" s="18"/>
      <c r="PIO61" s="2"/>
      <c r="PIP61" s="3"/>
      <c r="PIQ61" s="3"/>
      <c r="PIR61" s="2"/>
      <c r="PIS61" s="3"/>
      <c r="PIT61" s="3"/>
      <c r="PIU61" s="5"/>
      <c r="PIV61" s="18"/>
      <c r="PJE61" s="2"/>
      <c r="PJF61" s="3"/>
      <c r="PJG61" s="3"/>
      <c r="PJH61" s="2"/>
      <c r="PJI61" s="3"/>
      <c r="PJJ61" s="3"/>
      <c r="PJK61" s="5"/>
      <c r="PJL61" s="18"/>
      <c r="PJU61" s="2"/>
      <c r="PJV61" s="3"/>
      <c r="PJW61" s="3"/>
      <c r="PJX61" s="2"/>
      <c r="PJY61" s="3"/>
      <c r="PJZ61" s="3"/>
      <c r="PKA61" s="5"/>
      <c r="PKB61" s="18"/>
      <c r="PKK61" s="2"/>
      <c r="PKL61" s="3"/>
      <c r="PKM61" s="3"/>
      <c r="PKN61" s="2"/>
      <c r="PKO61" s="3"/>
      <c r="PKP61" s="3"/>
      <c r="PKQ61" s="5"/>
      <c r="PKR61" s="18"/>
      <c r="PLA61" s="2"/>
      <c r="PLB61" s="3"/>
      <c r="PLC61" s="3"/>
      <c r="PLD61" s="2"/>
      <c r="PLE61" s="3"/>
      <c r="PLF61" s="3"/>
      <c r="PLG61" s="5"/>
      <c r="PLH61" s="18"/>
      <c r="PLQ61" s="2"/>
      <c r="PLR61" s="3"/>
      <c r="PLS61" s="3"/>
      <c r="PLT61" s="2"/>
      <c r="PLU61" s="3"/>
      <c r="PLV61" s="3"/>
      <c r="PLW61" s="5"/>
      <c r="PLX61" s="18"/>
      <c r="PMG61" s="2"/>
      <c r="PMH61" s="3"/>
      <c r="PMI61" s="3"/>
      <c r="PMJ61" s="2"/>
      <c r="PMK61" s="3"/>
      <c r="PML61" s="3"/>
      <c r="PMM61" s="5"/>
      <c r="PMN61" s="18"/>
      <c r="PMW61" s="2"/>
      <c r="PMX61" s="3"/>
      <c r="PMY61" s="3"/>
      <c r="PMZ61" s="2"/>
      <c r="PNA61" s="3"/>
      <c r="PNB61" s="3"/>
      <c r="PNC61" s="5"/>
      <c r="PND61" s="18"/>
      <c r="PNM61" s="2"/>
      <c r="PNN61" s="3"/>
      <c r="PNO61" s="3"/>
      <c r="PNP61" s="2"/>
      <c r="PNQ61" s="3"/>
      <c r="PNR61" s="3"/>
      <c r="PNS61" s="5"/>
      <c r="PNT61" s="18"/>
      <c r="POC61" s="2"/>
      <c r="POD61" s="3"/>
      <c r="POE61" s="3"/>
      <c r="POF61" s="2"/>
      <c r="POG61" s="3"/>
      <c r="POH61" s="3"/>
      <c r="POI61" s="5"/>
      <c r="POJ61" s="18"/>
      <c r="POS61" s="2"/>
      <c r="POT61" s="3"/>
      <c r="POU61" s="3"/>
      <c r="POV61" s="2"/>
      <c r="POW61" s="3"/>
      <c r="POX61" s="3"/>
      <c r="POY61" s="5"/>
      <c r="POZ61" s="18"/>
      <c r="PPI61" s="2"/>
      <c r="PPJ61" s="3"/>
      <c r="PPK61" s="3"/>
      <c r="PPL61" s="2"/>
      <c r="PPM61" s="3"/>
      <c r="PPN61" s="3"/>
      <c r="PPO61" s="5"/>
      <c r="PPP61" s="18"/>
      <c r="PPY61" s="2"/>
      <c r="PPZ61" s="3"/>
      <c r="PQA61" s="3"/>
      <c r="PQB61" s="2"/>
      <c r="PQC61" s="3"/>
      <c r="PQD61" s="3"/>
      <c r="PQE61" s="5"/>
      <c r="PQF61" s="18"/>
      <c r="PQO61" s="2"/>
      <c r="PQP61" s="3"/>
      <c r="PQQ61" s="3"/>
      <c r="PQR61" s="2"/>
      <c r="PQS61" s="3"/>
      <c r="PQT61" s="3"/>
      <c r="PQU61" s="5"/>
      <c r="PQV61" s="18"/>
      <c r="PRE61" s="2"/>
      <c r="PRF61" s="3"/>
      <c r="PRG61" s="3"/>
      <c r="PRH61" s="2"/>
      <c r="PRI61" s="3"/>
      <c r="PRJ61" s="3"/>
      <c r="PRK61" s="5"/>
      <c r="PRL61" s="18"/>
      <c r="PRU61" s="2"/>
      <c r="PRV61" s="3"/>
      <c r="PRW61" s="3"/>
      <c r="PRX61" s="2"/>
      <c r="PRY61" s="3"/>
      <c r="PRZ61" s="3"/>
      <c r="PSA61" s="5"/>
      <c r="PSB61" s="18"/>
      <c r="PSK61" s="2"/>
      <c r="PSL61" s="3"/>
      <c r="PSM61" s="3"/>
      <c r="PSN61" s="2"/>
      <c r="PSO61" s="3"/>
      <c r="PSP61" s="3"/>
      <c r="PSQ61" s="5"/>
      <c r="PSR61" s="18"/>
      <c r="PTA61" s="2"/>
      <c r="PTB61" s="3"/>
      <c r="PTC61" s="3"/>
      <c r="PTD61" s="2"/>
      <c r="PTE61" s="3"/>
      <c r="PTF61" s="3"/>
      <c r="PTG61" s="5"/>
      <c r="PTH61" s="18"/>
      <c r="PTQ61" s="2"/>
      <c r="PTR61" s="3"/>
      <c r="PTS61" s="3"/>
      <c r="PTT61" s="2"/>
      <c r="PTU61" s="3"/>
      <c r="PTV61" s="3"/>
      <c r="PTW61" s="5"/>
      <c r="PTX61" s="18"/>
      <c r="PUG61" s="2"/>
      <c r="PUH61" s="3"/>
      <c r="PUI61" s="3"/>
      <c r="PUJ61" s="2"/>
      <c r="PUK61" s="3"/>
      <c r="PUL61" s="3"/>
      <c r="PUM61" s="5"/>
      <c r="PUN61" s="18"/>
      <c r="PUW61" s="2"/>
      <c r="PUX61" s="3"/>
      <c r="PUY61" s="3"/>
      <c r="PUZ61" s="2"/>
      <c r="PVA61" s="3"/>
      <c r="PVB61" s="3"/>
      <c r="PVC61" s="5"/>
      <c r="PVD61" s="18"/>
      <c r="PVM61" s="2"/>
      <c r="PVN61" s="3"/>
      <c r="PVO61" s="3"/>
      <c r="PVP61" s="2"/>
      <c r="PVQ61" s="3"/>
      <c r="PVR61" s="3"/>
      <c r="PVS61" s="5"/>
      <c r="PVT61" s="18"/>
      <c r="PWC61" s="2"/>
      <c r="PWD61" s="3"/>
      <c r="PWE61" s="3"/>
      <c r="PWF61" s="2"/>
      <c r="PWG61" s="3"/>
      <c r="PWH61" s="3"/>
      <c r="PWI61" s="5"/>
      <c r="PWJ61" s="18"/>
      <c r="PWS61" s="2"/>
      <c r="PWT61" s="3"/>
      <c r="PWU61" s="3"/>
      <c r="PWV61" s="2"/>
      <c r="PWW61" s="3"/>
      <c r="PWX61" s="3"/>
      <c r="PWY61" s="5"/>
      <c r="PWZ61" s="18"/>
      <c r="PXI61" s="2"/>
      <c r="PXJ61" s="3"/>
      <c r="PXK61" s="3"/>
      <c r="PXL61" s="2"/>
      <c r="PXM61" s="3"/>
      <c r="PXN61" s="3"/>
      <c r="PXO61" s="5"/>
      <c r="PXP61" s="18"/>
      <c r="PXY61" s="2"/>
      <c r="PXZ61" s="3"/>
      <c r="PYA61" s="3"/>
      <c r="PYB61" s="2"/>
      <c r="PYC61" s="3"/>
      <c r="PYD61" s="3"/>
      <c r="PYE61" s="5"/>
      <c r="PYF61" s="18"/>
      <c r="PYO61" s="2"/>
      <c r="PYP61" s="3"/>
      <c r="PYQ61" s="3"/>
      <c r="PYR61" s="2"/>
      <c r="PYS61" s="3"/>
      <c r="PYT61" s="3"/>
      <c r="PYU61" s="5"/>
      <c r="PYV61" s="18"/>
      <c r="PZE61" s="2"/>
      <c r="PZF61" s="3"/>
      <c r="PZG61" s="3"/>
      <c r="PZH61" s="2"/>
      <c r="PZI61" s="3"/>
      <c r="PZJ61" s="3"/>
      <c r="PZK61" s="5"/>
      <c r="PZL61" s="18"/>
      <c r="PZU61" s="2"/>
      <c r="PZV61" s="3"/>
      <c r="PZW61" s="3"/>
      <c r="PZX61" s="2"/>
      <c r="PZY61" s="3"/>
      <c r="PZZ61" s="3"/>
      <c r="QAA61" s="5"/>
      <c r="QAB61" s="18"/>
      <c r="QAK61" s="2"/>
      <c r="QAL61" s="3"/>
      <c r="QAM61" s="3"/>
      <c r="QAN61" s="2"/>
      <c r="QAO61" s="3"/>
      <c r="QAP61" s="3"/>
      <c r="QAQ61" s="5"/>
      <c r="QAR61" s="18"/>
      <c r="QBA61" s="2"/>
      <c r="QBB61" s="3"/>
      <c r="QBC61" s="3"/>
      <c r="QBD61" s="2"/>
      <c r="QBE61" s="3"/>
      <c r="QBF61" s="3"/>
      <c r="QBG61" s="5"/>
      <c r="QBH61" s="18"/>
      <c r="QBQ61" s="2"/>
      <c r="QBR61" s="3"/>
      <c r="QBS61" s="3"/>
      <c r="QBT61" s="2"/>
      <c r="QBU61" s="3"/>
      <c r="QBV61" s="3"/>
      <c r="QBW61" s="5"/>
      <c r="QBX61" s="18"/>
      <c r="QCG61" s="2"/>
      <c r="QCH61" s="3"/>
      <c r="QCI61" s="3"/>
      <c r="QCJ61" s="2"/>
      <c r="QCK61" s="3"/>
      <c r="QCL61" s="3"/>
      <c r="QCM61" s="5"/>
      <c r="QCN61" s="18"/>
      <c r="QCW61" s="2"/>
      <c r="QCX61" s="3"/>
      <c r="QCY61" s="3"/>
      <c r="QCZ61" s="2"/>
      <c r="QDA61" s="3"/>
      <c r="QDB61" s="3"/>
      <c r="QDC61" s="5"/>
      <c r="QDD61" s="18"/>
      <c r="QDM61" s="2"/>
      <c r="QDN61" s="3"/>
      <c r="QDO61" s="3"/>
      <c r="QDP61" s="2"/>
      <c r="QDQ61" s="3"/>
      <c r="QDR61" s="3"/>
      <c r="QDS61" s="5"/>
      <c r="QDT61" s="18"/>
      <c r="QEC61" s="2"/>
      <c r="QED61" s="3"/>
      <c r="QEE61" s="3"/>
      <c r="QEF61" s="2"/>
      <c r="QEG61" s="3"/>
      <c r="QEH61" s="3"/>
      <c r="QEI61" s="5"/>
      <c r="QEJ61" s="18"/>
      <c r="QES61" s="2"/>
      <c r="QET61" s="3"/>
      <c r="QEU61" s="3"/>
      <c r="QEV61" s="2"/>
      <c r="QEW61" s="3"/>
      <c r="QEX61" s="3"/>
      <c r="QEY61" s="5"/>
      <c r="QEZ61" s="18"/>
      <c r="QFI61" s="2"/>
      <c r="QFJ61" s="3"/>
      <c r="QFK61" s="3"/>
      <c r="QFL61" s="2"/>
      <c r="QFM61" s="3"/>
      <c r="QFN61" s="3"/>
      <c r="QFO61" s="5"/>
      <c r="QFP61" s="18"/>
      <c r="QFY61" s="2"/>
      <c r="QFZ61" s="3"/>
      <c r="QGA61" s="3"/>
      <c r="QGB61" s="2"/>
      <c r="QGC61" s="3"/>
      <c r="QGD61" s="3"/>
      <c r="QGE61" s="5"/>
      <c r="QGF61" s="18"/>
      <c r="QGO61" s="2"/>
      <c r="QGP61" s="3"/>
      <c r="QGQ61" s="3"/>
      <c r="QGR61" s="2"/>
      <c r="QGS61" s="3"/>
      <c r="QGT61" s="3"/>
      <c r="QGU61" s="5"/>
      <c r="QGV61" s="18"/>
      <c r="QHE61" s="2"/>
      <c r="QHF61" s="3"/>
      <c r="QHG61" s="3"/>
      <c r="QHH61" s="2"/>
      <c r="QHI61" s="3"/>
      <c r="QHJ61" s="3"/>
      <c r="QHK61" s="5"/>
      <c r="QHL61" s="18"/>
      <c r="QHU61" s="2"/>
      <c r="QHV61" s="3"/>
      <c r="QHW61" s="3"/>
      <c r="QHX61" s="2"/>
      <c r="QHY61" s="3"/>
      <c r="QHZ61" s="3"/>
      <c r="QIA61" s="5"/>
      <c r="QIB61" s="18"/>
      <c r="QIK61" s="2"/>
      <c r="QIL61" s="3"/>
      <c r="QIM61" s="3"/>
      <c r="QIN61" s="2"/>
      <c r="QIO61" s="3"/>
      <c r="QIP61" s="3"/>
      <c r="QIQ61" s="5"/>
      <c r="QIR61" s="18"/>
      <c r="QJA61" s="2"/>
      <c r="QJB61" s="3"/>
      <c r="QJC61" s="3"/>
      <c r="QJD61" s="2"/>
      <c r="QJE61" s="3"/>
      <c r="QJF61" s="3"/>
      <c r="QJG61" s="5"/>
      <c r="QJH61" s="18"/>
      <c r="QJQ61" s="2"/>
      <c r="QJR61" s="3"/>
      <c r="QJS61" s="3"/>
      <c r="QJT61" s="2"/>
      <c r="QJU61" s="3"/>
      <c r="QJV61" s="3"/>
      <c r="QJW61" s="5"/>
      <c r="QJX61" s="18"/>
      <c r="QKG61" s="2"/>
      <c r="QKH61" s="3"/>
      <c r="QKI61" s="3"/>
      <c r="QKJ61" s="2"/>
      <c r="QKK61" s="3"/>
      <c r="QKL61" s="3"/>
      <c r="QKM61" s="5"/>
      <c r="QKN61" s="18"/>
      <c r="QKW61" s="2"/>
      <c r="QKX61" s="3"/>
      <c r="QKY61" s="3"/>
      <c r="QKZ61" s="2"/>
      <c r="QLA61" s="3"/>
      <c r="QLB61" s="3"/>
      <c r="QLC61" s="5"/>
      <c r="QLD61" s="18"/>
      <c r="QLM61" s="2"/>
      <c r="QLN61" s="3"/>
      <c r="QLO61" s="3"/>
      <c r="QLP61" s="2"/>
      <c r="QLQ61" s="3"/>
      <c r="QLR61" s="3"/>
      <c r="QLS61" s="5"/>
      <c r="QLT61" s="18"/>
      <c r="QMC61" s="2"/>
      <c r="QMD61" s="3"/>
      <c r="QME61" s="3"/>
      <c r="QMF61" s="2"/>
      <c r="QMG61" s="3"/>
      <c r="QMH61" s="3"/>
      <c r="QMI61" s="5"/>
      <c r="QMJ61" s="18"/>
      <c r="QMS61" s="2"/>
      <c r="QMT61" s="3"/>
      <c r="QMU61" s="3"/>
      <c r="QMV61" s="2"/>
      <c r="QMW61" s="3"/>
      <c r="QMX61" s="3"/>
      <c r="QMY61" s="5"/>
      <c r="QMZ61" s="18"/>
      <c r="QNI61" s="2"/>
      <c r="QNJ61" s="3"/>
      <c r="QNK61" s="3"/>
      <c r="QNL61" s="2"/>
      <c r="QNM61" s="3"/>
      <c r="QNN61" s="3"/>
      <c r="QNO61" s="5"/>
      <c r="QNP61" s="18"/>
      <c r="QNY61" s="2"/>
      <c r="QNZ61" s="3"/>
      <c r="QOA61" s="3"/>
      <c r="QOB61" s="2"/>
      <c r="QOC61" s="3"/>
      <c r="QOD61" s="3"/>
      <c r="QOE61" s="5"/>
      <c r="QOF61" s="18"/>
      <c r="QOO61" s="2"/>
      <c r="QOP61" s="3"/>
      <c r="QOQ61" s="3"/>
      <c r="QOR61" s="2"/>
      <c r="QOS61" s="3"/>
      <c r="QOT61" s="3"/>
      <c r="QOU61" s="5"/>
      <c r="QOV61" s="18"/>
      <c r="QPE61" s="2"/>
      <c r="QPF61" s="3"/>
      <c r="QPG61" s="3"/>
      <c r="QPH61" s="2"/>
      <c r="QPI61" s="3"/>
      <c r="QPJ61" s="3"/>
      <c r="QPK61" s="5"/>
      <c r="QPL61" s="18"/>
      <c r="QPU61" s="2"/>
      <c r="QPV61" s="3"/>
      <c r="QPW61" s="3"/>
      <c r="QPX61" s="2"/>
      <c r="QPY61" s="3"/>
      <c r="QPZ61" s="3"/>
      <c r="QQA61" s="5"/>
      <c r="QQB61" s="18"/>
      <c r="QQK61" s="2"/>
      <c r="QQL61" s="3"/>
      <c r="QQM61" s="3"/>
      <c r="QQN61" s="2"/>
      <c r="QQO61" s="3"/>
      <c r="QQP61" s="3"/>
      <c r="QQQ61" s="5"/>
      <c r="QQR61" s="18"/>
      <c r="QRA61" s="2"/>
      <c r="QRB61" s="3"/>
      <c r="QRC61" s="3"/>
      <c r="QRD61" s="2"/>
      <c r="QRE61" s="3"/>
      <c r="QRF61" s="3"/>
      <c r="QRG61" s="5"/>
      <c r="QRH61" s="18"/>
      <c r="QRQ61" s="2"/>
      <c r="QRR61" s="3"/>
      <c r="QRS61" s="3"/>
      <c r="QRT61" s="2"/>
      <c r="QRU61" s="3"/>
      <c r="QRV61" s="3"/>
      <c r="QRW61" s="5"/>
      <c r="QRX61" s="18"/>
      <c r="QSG61" s="2"/>
      <c r="QSH61" s="3"/>
      <c r="QSI61" s="3"/>
      <c r="QSJ61" s="2"/>
      <c r="QSK61" s="3"/>
      <c r="QSL61" s="3"/>
      <c r="QSM61" s="5"/>
      <c r="QSN61" s="18"/>
      <c r="QSW61" s="2"/>
      <c r="QSX61" s="3"/>
      <c r="QSY61" s="3"/>
      <c r="QSZ61" s="2"/>
      <c r="QTA61" s="3"/>
      <c r="QTB61" s="3"/>
      <c r="QTC61" s="5"/>
      <c r="QTD61" s="18"/>
      <c r="QTM61" s="2"/>
      <c r="QTN61" s="3"/>
      <c r="QTO61" s="3"/>
      <c r="QTP61" s="2"/>
      <c r="QTQ61" s="3"/>
      <c r="QTR61" s="3"/>
      <c r="QTS61" s="5"/>
      <c r="QTT61" s="18"/>
      <c r="QUC61" s="2"/>
      <c r="QUD61" s="3"/>
      <c r="QUE61" s="3"/>
      <c r="QUF61" s="2"/>
      <c r="QUG61" s="3"/>
      <c r="QUH61" s="3"/>
      <c r="QUI61" s="5"/>
      <c r="QUJ61" s="18"/>
      <c r="QUS61" s="2"/>
      <c r="QUT61" s="3"/>
      <c r="QUU61" s="3"/>
      <c r="QUV61" s="2"/>
      <c r="QUW61" s="3"/>
      <c r="QUX61" s="3"/>
      <c r="QUY61" s="5"/>
      <c r="QUZ61" s="18"/>
      <c r="QVI61" s="2"/>
      <c r="QVJ61" s="3"/>
      <c r="QVK61" s="3"/>
      <c r="QVL61" s="2"/>
      <c r="QVM61" s="3"/>
      <c r="QVN61" s="3"/>
      <c r="QVO61" s="5"/>
      <c r="QVP61" s="18"/>
      <c r="QVY61" s="2"/>
      <c r="QVZ61" s="3"/>
      <c r="QWA61" s="3"/>
      <c r="QWB61" s="2"/>
      <c r="QWC61" s="3"/>
      <c r="QWD61" s="3"/>
      <c r="QWE61" s="5"/>
      <c r="QWF61" s="18"/>
      <c r="QWO61" s="2"/>
      <c r="QWP61" s="3"/>
      <c r="QWQ61" s="3"/>
      <c r="QWR61" s="2"/>
      <c r="QWS61" s="3"/>
      <c r="QWT61" s="3"/>
      <c r="QWU61" s="5"/>
      <c r="QWV61" s="18"/>
      <c r="QXE61" s="2"/>
      <c r="QXF61" s="3"/>
      <c r="QXG61" s="3"/>
      <c r="QXH61" s="2"/>
      <c r="QXI61" s="3"/>
      <c r="QXJ61" s="3"/>
      <c r="QXK61" s="5"/>
      <c r="QXL61" s="18"/>
      <c r="QXU61" s="2"/>
      <c r="QXV61" s="3"/>
      <c r="QXW61" s="3"/>
      <c r="QXX61" s="2"/>
      <c r="QXY61" s="3"/>
      <c r="QXZ61" s="3"/>
      <c r="QYA61" s="5"/>
      <c r="QYB61" s="18"/>
      <c r="QYK61" s="2"/>
      <c r="QYL61" s="3"/>
      <c r="QYM61" s="3"/>
      <c r="QYN61" s="2"/>
      <c r="QYO61" s="3"/>
      <c r="QYP61" s="3"/>
      <c r="QYQ61" s="5"/>
      <c r="QYR61" s="18"/>
      <c r="QZA61" s="2"/>
      <c r="QZB61" s="3"/>
      <c r="QZC61" s="3"/>
      <c r="QZD61" s="2"/>
      <c r="QZE61" s="3"/>
      <c r="QZF61" s="3"/>
      <c r="QZG61" s="5"/>
      <c r="QZH61" s="18"/>
      <c r="QZQ61" s="2"/>
      <c r="QZR61" s="3"/>
      <c r="QZS61" s="3"/>
      <c r="QZT61" s="2"/>
      <c r="QZU61" s="3"/>
      <c r="QZV61" s="3"/>
      <c r="QZW61" s="5"/>
      <c r="QZX61" s="18"/>
      <c r="RAG61" s="2"/>
      <c r="RAH61" s="3"/>
      <c r="RAI61" s="3"/>
      <c r="RAJ61" s="2"/>
      <c r="RAK61" s="3"/>
      <c r="RAL61" s="3"/>
      <c r="RAM61" s="5"/>
      <c r="RAN61" s="18"/>
      <c r="RAW61" s="2"/>
      <c r="RAX61" s="3"/>
      <c r="RAY61" s="3"/>
      <c r="RAZ61" s="2"/>
      <c r="RBA61" s="3"/>
      <c r="RBB61" s="3"/>
      <c r="RBC61" s="5"/>
      <c r="RBD61" s="18"/>
      <c r="RBM61" s="2"/>
      <c r="RBN61" s="3"/>
      <c r="RBO61" s="3"/>
      <c r="RBP61" s="2"/>
      <c r="RBQ61" s="3"/>
      <c r="RBR61" s="3"/>
      <c r="RBS61" s="5"/>
      <c r="RBT61" s="18"/>
      <c r="RCC61" s="2"/>
      <c r="RCD61" s="3"/>
      <c r="RCE61" s="3"/>
      <c r="RCF61" s="2"/>
      <c r="RCG61" s="3"/>
      <c r="RCH61" s="3"/>
      <c r="RCI61" s="5"/>
      <c r="RCJ61" s="18"/>
      <c r="RCS61" s="2"/>
      <c r="RCT61" s="3"/>
      <c r="RCU61" s="3"/>
      <c r="RCV61" s="2"/>
      <c r="RCW61" s="3"/>
      <c r="RCX61" s="3"/>
      <c r="RCY61" s="5"/>
      <c r="RCZ61" s="18"/>
      <c r="RDI61" s="2"/>
      <c r="RDJ61" s="3"/>
      <c r="RDK61" s="3"/>
      <c r="RDL61" s="2"/>
      <c r="RDM61" s="3"/>
      <c r="RDN61" s="3"/>
      <c r="RDO61" s="5"/>
      <c r="RDP61" s="18"/>
      <c r="RDY61" s="2"/>
      <c r="RDZ61" s="3"/>
      <c r="REA61" s="3"/>
      <c r="REB61" s="2"/>
      <c r="REC61" s="3"/>
      <c r="RED61" s="3"/>
      <c r="REE61" s="5"/>
      <c r="REF61" s="18"/>
      <c r="REO61" s="2"/>
      <c r="REP61" s="3"/>
      <c r="REQ61" s="3"/>
      <c r="RER61" s="2"/>
      <c r="RES61" s="3"/>
      <c r="RET61" s="3"/>
      <c r="REU61" s="5"/>
      <c r="REV61" s="18"/>
      <c r="RFE61" s="2"/>
      <c r="RFF61" s="3"/>
      <c r="RFG61" s="3"/>
      <c r="RFH61" s="2"/>
      <c r="RFI61" s="3"/>
      <c r="RFJ61" s="3"/>
      <c r="RFK61" s="5"/>
      <c r="RFL61" s="18"/>
      <c r="RFU61" s="2"/>
      <c r="RFV61" s="3"/>
      <c r="RFW61" s="3"/>
      <c r="RFX61" s="2"/>
      <c r="RFY61" s="3"/>
      <c r="RFZ61" s="3"/>
      <c r="RGA61" s="5"/>
      <c r="RGB61" s="18"/>
      <c r="RGK61" s="2"/>
      <c r="RGL61" s="3"/>
      <c r="RGM61" s="3"/>
      <c r="RGN61" s="2"/>
      <c r="RGO61" s="3"/>
      <c r="RGP61" s="3"/>
      <c r="RGQ61" s="5"/>
      <c r="RGR61" s="18"/>
      <c r="RHA61" s="2"/>
      <c r="RHB61" s="3"/>
      <c r="RHC61" s="3"/>
      <c r="RHD61" s="2"/>
      <c r="RHE61" s="3"/>
      <c r="RHF61" s="3"/>
      <c r="RHG61" s="5"/>
      <c r="RHH61" s="18"/>
      <c r="RHQ61" s="2"/>
      <c r="RHR61" s="3"/>
      <c r="RHS61" s="3"/>
      <c r="RHT61" s="2"/>
      <c r="RHU61" s="3"/>
      <c r="RHV61" s="3"/>
      <c r="RHW61" s="5"/>
      <c r="RHX61" s="18"/>
      <c r="RIG61" s="2"/>
      <c r="RIH61" s="3"/>
      <c r="RII61" s="3"/>
      <c r="RIJ61" s="2"/>
      <c r="RIK61" s="3"/>
      <c r="RIL61" s="3"/>
      <c r="RIM61" s="5"/>
      <c r="RIN61" s="18"/>
      <c r="RIW61" s="2"/>
      <c r="RIX61" s="3"/>
      <c r="RIY61" s="3"/>
      <c r="RIZ61" s="2"/>
      <c r="RJA61" s="3"/>
      <c r="RJB61" s="3"/>
      <c r="RJC61" s="5"/>
      <c r="RJD61" s="18"/>
      <c r="RJM61" s="2"/>
      <c r="RJN61" s="3"/>
      <c r="RJO61" s="3"/>
      <c r="RJP61" s="2"/>
      <c r="RJQ61" s="3"/>
      <c r="RJR61" s="3"/>
      <c r="RJS61" s="5"/>
      <c r="RJT61" s="18"/>
      <c r="RKC61" s="2"/>
      <c r="RKD61" s="3"/>
      <c r="RKE61" s="3"/>
      <c r="RKF61" s="2"/>
      <c r="RKG61" s="3"/>
      <c r="RKH61" s="3"/>
      <c r="RKI61" s="5"/>
      <c r="RKJ61" s="18"/>
      <c r="RKS61" s="2"/>
      <c r="RKT61" s="3"/>
      <c r="RKU61" s="3"/>
      <c r="RKV61" s="2"/>
      <c r="RKW61" s="3"/>
      <c r="RKX61" s="3"/>
      <c r="RKY61" s="5"/>
      <c r="RKZ61" s="18"/>
      <c r="RLI61" s="2"/>
      <c r="RLJ61" s="3"/>
      <c r="RLK61" s="3"/>
      <c r="RLL61" s="2"/>
      <c r="RLM61" s="3"/>
      <c r="RLN61" s="3"/>
      <c r="RLO61" s="5"/>
      <c r="RLP61" s="18"/>
      <c r="RLY61" s="2"/>
      <c r="RLZ61" s="3"/>
      <c r="RMA61" s="3"/>
      <c r="RMB61" s="2"/>
      <c r="RMC61" s="3"/>
      <c r="RMD61" s="3"/>
      <c r="RME61" s="5"/>
      <c r="RMF61" s="18"/>
      <c r="RMO61" s="2"/>
      <c r="RMP61" s="3"/>
      <c r="RMQ61" s="3"/>
      <c r="RMR61" s="2"/>
      <c r="RMS61" s="3"/>
      <c r="RMT61" s="3"/>
      <c r="RMU61" s="5"/>
      <c r="RMV61" s="18"/>
      <c r="RNE61" s="2"/>
      <c r="RNF61" s="3"/>
      <c r="RNG61" s="3"/>
      <c r="RNH61" s="2"/>
      <c r="RNI61" s="3"/>
      <c r="RNJ61" s="3"/>
      <c r="RNK61" s="5"/>
      <c r="RNL61" s="18"/>
      <c r="RNU61" s="2"/>
      <c r="RNV61" s="3"/>
      <c r="RNW61" s="3"/>
      <c r="RNX61" s="2"/>
      <c r="RNY61" s="3"/>
      <c r="RNZ61" s="3"/>
      <c r="ROA61" s="5"/>
      <c r="ROB61" s="18"/>
      <c r="ROK61" s="2"/>
      <c r="ROL61" s="3"/>
      <c r="ROM61" s="3"/>
      <c r="RON61" s="2"/>
      <c r="ROO61" s="3"/>
      <c r="ROP61" s="3"/>
      <c r="ROQ61" s="5"/>
      <c r="ROR61" s="18"/>
      <c r="RPA61" s="2"/>
      <c r="RPB61" s="3"/>
      <c r="RPC61" s="3"/>
      <c r="RPD61" s="2"/>
      <c r="RPE61" s="3"/>
      <c r="RPF61" s="3"/>
      <c r="RPG61" s="5"/>
      <c r="RPH61" s="18"/>
      <c r="RPQ61" s="2"/>
      <c r="RPR61" s="3"/>
      <c r="RPS61" s="3"/>
      <c r="RPT61" s="2"/>
      <c r="RPU61" s="3"/>
      <c r="RPV61" s="3"/>
      <c r="RPW61" s="5"/>
      <c r="RPX61" s="18"/>
      <c r="RQG61" s="2"/>
      <c r="RQH61" s="3"/>
      <c r="RQI61" s="3"/>
      <c r="RQJ61" s="2"/>
      <c r="RQK61" s="3"/>
      <c r="RQL61" s="3"/>
      <c r="RQM61" s="5"/>
      <c r="RQN61" s="18"/>
      <c r="RQW61" s="2"/>
      <c r="RQX61" s="3"/>
      <c r="RQY61" s="3"/>
      <c r="RQZ61" s="2"/>
      <c r="RRA61" s="3"/>
      <c r="RRB61" s="3"/>
      <c r="RRC61" s="5"/>
      <c r="RRD61" s="18"/>
      <c r="RRM61" s="2"/>
      <c r="RRN61" s="3"/>
      <c r="RRO61" s="3"/>
      <c r="RRP61" s="2"/>
      <c r="RRQ61" s="3"/>
      <c r="RRR61" s="3"/>
      <c r="RRS61" s="5"/>
      <c r="RRT61" s="18"/>
      <c r="RSC61" s="2"/>
      <c r="RSD61" s="3"/>
      <c r="RSE61" s="3"/>
      <c r="RSF61" s="2"/>
      <c r="RSG61" s="3"/>
      <c r="RSH61" s="3"/>
      <c r="RSI61" s="5"/>
      <c r="RSJ61" s="18"/>
      <c r="RSS61" s="2"/>
      <c r="RST61" s="3"/>
      <c r="RSU61" s="3"/>
      <c r="RSV61" s="2"/>
      <c r="RSW61" s="3"/>
      <c r="RSX61" s="3"/>
      <c r="RSY61" s="5"/>
      <c r="RSZ61" s="18"/>
      <c r="RTI61" s="2"/>
      <c r="RTJ61" s="3"/>
      <c r="RTK61" s="3"/>
      <c r="RTL61" s="2"/>
      <c r="RTM61" s="3"/>
      <c r="RTN61" s="3"/>
      <c r="RTO61" s="5"/>
      <c r="RTP61" s="18"/>
      <c r="RTY61" s="2"/>
      <c r="RTZ61" s="3"/>
      <c r="RUA61" s="3"/>
      <c r="RUB61" s="2"/>
      <c r="RUC61" s="3"/>
      <c r="RUD61" s="3"/>
      <c r="RUE61" s="5"/>
      <c r="RUF61" s="18"/>
      <c r="RUO61" s="2"/>
      <c r="RUP61" s="3"/>
      <c r="RUQ61" s="3"/>
      <c r="RUR61" s="2"/>
      <c r="RUS61" s="3"/>
      <c r="RUT61" s="3"/>
      <c r="RUU61" s="5"/>
      <c r="RUV61" s="18"/>
      <c r="RVE61" s="2"/>
      <c r="RVF61" s="3"/>
      <c r="RVG61" s="3"/>
      <c r="RVH61" s="2"/>
      <c r="RVI61" s="3"/>
      <c r="RVJ61" s="3"/>
      <c r="RVK61" s="5"/>
      <c r="RVL61" s="18"/>
      <c r="RVU61" s="2"/>
      <c r="RVV61" s="3"/>
      <c r="RVW61" s="3"/>
      <c r="RVX61" s="2"/>
      <c r="RVY61" s="3"/>
      <c r="RVZ61" s="3"/>
      <c r="RWA61" s="5"/>
      <c r="RWB61" s="18"/>
      <c r="RWK61" s="2"/>
      <c r="RWL61" s="3"/>
      <c r="RWM61" s="3"/>
      <c r="RWN61" s="2"/>
      <c r="RWO61" s="3"/>
      <c r="RWP61" s="3"/>
      <c r="RWQ61" s="5"/>
      <c r="RWR61" s="18"/>
      <c r="RXA61" s="2"/>
      <c r="RXB61" s="3"/>
      <c r="RXC61" s="3"/>
      <c r="RXD61" s="2"/>
      <c r="RXE61" s="3"/>
      <c r="RXF61" s="3"/>
      <c r="RXG61" s="5"/>
      <c r="RXH61" s="18"/>
      <c r="RXQ61" s="2"/>
      <c r="RXR61" s="3"/>
      <c r="RXS61" s="3"/>
      <c r="RXT61" s="2"/>
      <c r="RXU61" s="3"/>
      <c r="RXV61" s="3"/>
      <c r="RXW61" s="5"/>
      <c r="RXX61" s="18"/>
      <c r="RYG61" s="2"/>
      <c r="RYH61" s="3"/>
      <c r="RYI61" s="3"/>
      <c r="RYJ61" s="2"/>
      <c r="RYK61" s="3"/>
      <c r="RYL61" s="3"/>
      <c r="RYM61" s="5"/>
      <c r="RYN61" s="18"/>
      <c r="RYW61" s="2"/>
      <c r="RYX61" s="3"/>
      <c r="RYY61" s="3"/>
      <c r="RYZ61" s="2"/>
      <c r="RZA61" s="3"/>
      <c r="RZB61" s="3"/>
      <c r="RZC61" s="5"/>
      <c r="RZD61" s="18"/>
      <c r="RZM61" s="2"/>
      <c r="RZN61" s="3"/>
      <c r="RZO61" s="3"/>
      <c r="RZP61" s="2"/>
      <c r="RZQ61" s="3"/>
      <c r="RZR61" s="3"/>
      <c r="RZS61" s="5"/>
      <c r="RZT61" s="18"/>
      <c r="SAC61" s="2"/>
      <c r="SAD61" s="3"/>
      <c r="SAE61" s="3"/>
      <c r="SAF61" s="2"/>
      <c r="SAG61" s="3"/>
      <c r="SAH61" s="3"/>
      <c r="SAI61" s="5"/>
      <c r="SAJ61" s="18"/>
      <c r="SAS61" s="2"/>
      <c r="SAT61" s="3"/>
      <c r="SAU61" s="3"/>
      <c r="SAV61" s="2"/>
      <c r="SAW61" s="3"/>
      <c r="SAX61" s="3"/>
      <c r="SAY61" s="5"/>
      <c r="SAZ61" s="18"/>
      <c r="SBI61" s="2"/>
      <c r="SBJ61" s="3"/>
      <c r="SBK61" s="3"/>
      <c r="SBL61" s="2"/>
      <c r="SBM61" s="3"/>
      <c r="SBN61" s="3"/>
      <c r="SBO61" s="5"/>
      <c r="SBP61" s="18"/>
      <c r="SBY61" s="2"/>
      <c r="SBZ61" s="3"/>
      <c r="SCA61" s="3"/>
      <c r="SCB61" s="2"/>
      <c r="SCC61" s="3"/>
      <c r="SCD61" s="3"/>
      <c r="SCE61" s="5"/>
      <c r="SCF61" s="18"/>
      <c r="SCO61" s="2"/>
      <c r="SCP61" s="3"/>
      <c r="SCQ61" s="3"/>
      <c r="SCR61" s="2"/>
      <c r="SCS61" s="3"/>
      <c r="SCT61" s="3"/>
      <c r="SCU61" s="5"/>
      <c r="SCV61" s="18"/>
      <c r="SDE61" s="2"/>
      <c r="SDF61" s="3"/>
      <c r="SDG61" s="3"/>
      <c r="SDH61" s="2"/>
      <c r="SDI61" s="3"/>
      <c r="SDJ61" s="3"/>
      <c r="SDK61" s="5"/>
      <c r="SDL61" s="18"/>
      <c r="SDU61" s="2"/>
      <c r="SDV61" s="3"/>
      <c r="SDW61" s="3"/>
      <c r="SDX61" s="2"/>
      <c r="SDY61" s="3"/>
      <c r="SDZ61" s="3"/>
      <c r="SEA61" s="5"/>
      <c r="SEB61" s="18"/>
      <c r="SEK61" s="2"/>
      <c r="SEL61" s="3"/>
      <c r="SEM61" s="3"/>
      <c r="SEN61" s="2"/>
      <c r="SEO61" s="3"/>
      <c r="SEP61" s="3"/>
      <c r="SEQ61" s="5"/>
      <c r="SER61" s="18"/>
      <c r="SFA61" s="2"/>
      <c r="SFB61" s="3"/>
      <c r="SFC61" s="3"/>
      <c r="SFD61" s="2"/>
      <c r="SFE61" s="3"/>
      <c r="SFF61" s="3"/>
      <c r="SFG61" s="5"/>
      <c r="SFH61" s="18"/>
      <c r="SFQ61" s="2"/>
      <c r="SFR61" s="3"/>
      <c r="SFS61" s="3"/>
      <c r="SFT61" s="2"/>
      <c r="SFU61" s="3"/>
      <c r="SFV61" s="3"/>
      <c r="SFW61" s="5"/>
      <c r="SFX61" s="18"/>
      <c r="SGG61" s="2"/>
      <c r="SGH61" s="3"/>
      <c r="SGI61" s="3"/>
      <c r="SGJ61" s="2"/>
      <c r="SGK61" s="3"/>
      <c r="SGL61" s="3"/>
      <c r="SGM61" s="5"/>
      <c r="SGN61" s="18"/>
      <c r="SGW61" s="2"/>
      <c r="SGX61" s="3"/>
      <c r="SGY61" s="3"/>
      <c r="SGZ61" s="2"/>
      <c r="SHA61" s="3"/>
      <c r="SHB61" s="3"/>
      <c r="SHC61" s="5"/>
      <c r="SHD61" s="18"/>
      <c r="SHM61" s="2"/>
      <c r="SHN61" s="3"/>
      <c r="SHO61" s="3"/>
      <c r="SHP61" s="2"/>
      <c r="SHQ61" s="3"/>
      <c r="SHR61" s="3"/>
      <c r="SHS61" s="5"/>
      <c r="SHT61" s="18"/>
      <c r="SIC61" s="2"/>
      <c r="SID61" s="3"/>
      <c r="SIE61" s="3"/>
      <c r="SIF61" s="2"/>
      <c r="SIG61" s="3"/>
      <c r="SIH61" s="3"/>
      <c r="SII61" s="5"/>
      <c r="SIJ61" s="18"/>
      <c r="SIS61" s="2"/>
      <c r="SIT61" s="3"/>
      <c r="SIU61" s="3"/>
      <c r="SIV61" s="2"/>
      <c r="SIW61" s="3"/>
      <c r="SIX61" s="3"/>
      <c r="SIY61" s="5"/>
      <c r="SIZ61" s="18"/>
      <c r="SJI61" s="2"/>
      <c r="SJJ61" s="3"/>
      <c r="SJK61" s="3"/>
      <c r="SJL61" s="2"/>
      <c r="SJM61" s="3"/>
      <c r="SJN61" s="3"/>
      <c r="SJO61" s="5"/>
      <c r="SJP61" s="18"/>
      <c r="SJY61" s="2"/>
      <c r="SJZ61" s="3"/>
      <c r="SKA61" s="3"/>
      <c r="SKB61" s="2"/>
      <c r="SKC61" s="3"/>
      <c r="SKD61" s="3"/>
      <c r="SKE61" s="5"/>
      <c r="SKF61" s="18"/>
      <c r="SKO61" s="2"/>
      <c r="SKP61" s="3"/>
      <c r="SKQ61" s="3"/>
      <c r="SKR61" s="2"/>
      <c r="SKS61" s="3"/>
      <c r="SKT61" s="3"/>
      <c r="SKU61" s="5"/>
      <c r="SKV61" s="18"/>
      <c r="SLE61" s="2"/>
      <c r="SLF61" s="3"/>
      <c r="SLG61" s="3"/>
      <c r="SLH61" s="2"/>
      <c r="SLI61" s="3"/>
      <c r="SLJ61" s="3"/>
      <c r="SLK61" s="5"/>
      <c r="SLL61" s="18"/>
      <c r="SLU61" s="2"/>
      <c r="SLV61" s="3"/>
      <c r="SLW61" s="3"/>
      <c r="SLX61" s="2"/>
      <c r="SLY61" s="3"/>
      <c r="SLZ61" s="3"/>
      <c r="SMA61" s="5"/>
      <c r="SMB61" s="18"/>
      <c r="SMK61" s="2"/>
      <c r="SML61" s="3"/>
      <c r="SMM61" s="3"/>
      <c r="SMN61" s="2"/>
      <c r="SMO61" s="3"/>
      <c r="SMP61" s="3"/>
      <c r="SMQ61" s="5"/>
      <c r="SMR61" s="18"/>
      <c r="SNA61" s="2"/>
      <c r="SNB61" s="3"/>
      <c r="SNC61" s="3"/>
      <c r="SND61" s="2"/>
      <c r="SNE61" s="3"/>
      <c r="SNF61" s="3"/>
      <c r="SNG61" s="5"/>
      <c r="SNH61" s="18"/>
      <c r="SNQ61" s="2"/>
      <c r="SNR61" s="3"/>
      <c r="SNS61" s="3"/>
      <c r="SNT61" s="2"/>
      <c r="SNU61" s="3"/>
      <c r="SNV61" s="3"/>
      <c r="SNW61" s="5"/>
      <c r="SNX61" s="18"/>
      <c r="SOG61" s="2"/>
      <c r="SOH61" s="3"/>
      <c r="SOI61" s="3"/>
      <c r="SOJ61" s="2"/>
      <c r="SOK61" s="3"/>
      <c r="SOL61" s="3"/>
      <c r="SOM61" s="5"/>
      <c r="SON61" s="18"/>
      <c r="SOW61" s="2"/>
      <c r="SOX61" s="3"/>
      <c r="SOY61" s="3"/>
      <c r="SOZ61" s="2"/>
      <c r="SPA61" s="3"/>
      <c r="SPB61" s="3"/>
      <c r="SPC61" s="5"/>
      <c r="SPD61" s="18"/>
      <c r="SPM61" s="2"/>
      <c r="SPN61" s="3"/>
      <c r="SPO61" s="3"/>
      <c r="SPP61" s="2"/>
      <c r="SPQ61" s="3"/>
      <c r="SPR61" s="3"/>
      <c r="SPS61" s="5"/>
      <c r="SPT61" s="18"/>
      <c r="SQC61" s="2"/>
      <c r="SQD61" s="3"/>
      <c r="SQE61" s="3"/>
      <c r="SQF61" s="2"/>
      <c r="SQG61" s="3"/>
      <c r="SQH61" s="3"/>
      <c r="SQI61" s="5"/>
      <c r="SQJ61" s="18"/>
      <c r="SQS61" s="2"/>
      <c r="SQT61" s="3"/>
      <c r="SQU61" s="3"/>
      <c r="SQV61" s="2"/>
      <c r="SQW61" s="3"/>
      <c r="SQX61" s="3"/>
      <c r="SQY61" s="5"/>
      <c r="SQZ61" s="18"/>
      <c r="SRI61" s="2"/>
      <c r="SRJ61" s="3"/>
      <c r="SRK61" s="3"/>
      <c r="SRL61" s="2"/>
      <c r="SRM61" s="3"/>
      <c r="SRN61" s="3"/>
      <c r="SRO61" s="5"/>
      <c r="SRP61" s="18"/>
      <c r="SRY61" s="2"/>
      <c r="SRZ61" s="3"/>
      <c r="SSA61" s="3"/>
      <c r="SSB61" s="2"/>
      <c r="SSC61" s="3"/>
      <c r="SSD61" s="3"/>
      <c r="SSE61" s="5"/>
      <c r="SSF61" s="18"/>
      <c r="SSO61" s="2"/>
      <c r="SSP61" s="3"/>
      <c r="SSQ61" s="3"/>
      <c r="SSR61" s="2"/>
      <c r="SSS61" s="3"/>
      <c r="SST61" s="3"/>
      <c r="SSU61" s="5"/>
      <c r="SSV61" s="18"/>
      <c r="STE61" s="2"/>
      <c r="STF61" s="3"/>
      <c r="STG61" s="3"/>
      <c r="STH61" s="2"/>
      <c r="STI61" s="3"/>
      <c r="STJ61" s="3"/>
      <c r="STK61" s="5"/>
      <c r="STL61" s="18"/>
      <c r="STU61" s="2"/>
      <c r="STV61" s="3"/>
      <c r="STW61" s="3"/>
      <c r="STX61" s="2"/>
      <c r="STY61" s="3"/>
      <c r="STZ61" s="3"/>
      <c r="SUA61" s="5"/>
      <c r="SUB61" s="18"/>
      <c r="SUK61" s="2"/>
      <c r="SUL61" s="3"/>
      <c r="SUM61" s="3"/>
      <c r="SUN61" s="2"/>
      <c r="SUO61" s="3"/>
      <c r="SUP61" s="3"/>
      <c r="SUQ61" s="5"/>
      <c r="SUR61" s="18"/>
      <c r="SVA61" s="2"/>
      <c r="SVB61" s="3"/>
      <c r="SVC61" s="3"/>
      <c r="SVD61" s="2"/>
      <c r="SVE61" s="3"/>
      <c r="SVF61" s="3"/>
      <c r="SVG61" s="5"/>
      <c r="SVH61" s="18"/>
      <c r="SVQ61" s="2"/>
      <c r="SVR61" s="3"/>
      <c r="SVS61" s="3"/>
      <c r="SVT61" s="2"/>
      <c r="SVU61" s="3"/>
      <c r="SVV61" s="3"/>
      <c r="SVW61" s="5"/>
      <c r="SVX61" s="18"/>
      <c r="SWG61" s="2"/>
      <c r="SWH61" s="3"/>
      <c r="SWI61" s="3"/>
      <c r="SWJ61" s="2"/>
      <c r="SWK61" s="3"/>
      <c r="SWL61" s="3"/>
      <c r="SWM61" s="5"/>
      <c r="SWN61" s="18"/>
      <c r="SWW61" s="2"/>
      <c r="SWX61" s="3"/>
      <c r="SWY61" s="3"/>
      <c r="SWZ61" s="2"/>
      <c r="SXA61" s="3"/>
      <c r="SXB61" s="3"/>
      <c r="SXC61" s="5"/>
      <c r="SXD61" s="18"/>
      <c r="SXM61" s="2"/>
      <c r="SXN61" s="3"/>
      <c r="SXO61" s="3"/>
      <c r="SXP61" s="2"/>
      <c r="SXQ61" s="3"/>
      <c r="SXR61" s="3"/>
      <c r="SXS61" s="5"/>
      <c r="SXT61" s="18"/>
      <c r="SYC61" s="2"/>
      <c r="SYD61" s="3"/>
      <c r="SYE61" s="3"/>
      <c r="SYF61" s="2"/>
      <c r="SYG61" s="3"/>
      <c r="SYH61" s="3"/>
      <c r="SYI61" s="5"/>
      <c r="SYJ61" s="18"/>
      <c r="SYS61" s="2"/>
      <c r="SYT61" s="3"/>
      <c r="SYU61" s="3"/>
      <c r="SYV61" s="2"/>
      <c r="SYW61" s="3"/>
      <c r="SYX61" s="3"/>
      <c r="SYY61" s="5"/>
      <c r="SYZ61" s="18"/>
      <c r="SZI61" s="2"/>
      <c r="SZJ61" s="3"/>
      <c r="SZK61" s="3"/>
      <c r="SZL61" s="2"/>
      <c r="SZM61" s="3"/>
      <c r="SZN61" s="3"/>
      <c r="SZO61" s="5"/>
      <c r="SZP61" s="18"/>
      <c r="SZY61" s="2"/>
      <c r="SZZ61" s="3"/>
      <c r="TAA61" s="3"/>
      <c r="TAB61" s="2"/>
      <c r="TAC61" s="3"/>
      <c r="TAD61" s="3"/>
      <c r="TAE61" s="5"/>
      <c r="TAF61" s="18"/>
      <c r="TAO61" s="2"/>
      <c r="TAP61" s="3"/>
      <c r="TAQ61" s="3"/>
      <c r="TAR61" s="2"/>
      <c r="TAS61" s="3"/>
      <c r="TAT61" s="3"/>
      <c r="TAU61" s="5"/>
      <c r="TAV61" s="18"/>
      <c r="TBE61" s="2"/>
      <c r="TBF61" s="3"/>
      <c r="TBG61" s="3"/>
      <c r="TBH61" s="2"/>
      <c r="TBI61" s="3"/>
      <c r="TBJ61" s="3"/>
      <c r="TBK61" s="5"/>
      <c r="TBL61" s="18"/>
      <c r="TBU61" s="2"/>
      <c r="TBV61" s="3"/>
      <c r="TBW61" s="3"/>
      <c r="TBX61" s="2"/>
      <c r="TBY61" s="3"/>
      <c r="TBZ61" s="3"/>
      <c r="TCA61" s="5"/>
      <c r="TCB61" s="18"/>
      <c r="TCK61" s="2"/>
      <c r="TCL61" s="3"/>
      <c r="TCM61" s="3"/>
      <c r="TCN61" s="2"/>
      <c r="TCO61" s="3"/>
      <c r="TCP61" s="3"/>
      <c r="TCQ61" s="5"/>
      <c r="TCR61" s="18"/>
      <c r="TDA61" s="2"/>
      <c r="TDB61" s="3"/>
      <c r="TDC61" s="3"/>
      <c r="TDD61" s="2"/>
      <c r="TDE61" s="3"/>
      <c r="TDF61" s="3"/>
      <c r="TDG61" s="5"/>
      <c r="TDH61" s="18"/>
      <c r="TDQ61" s="2"/>
      <c r="TDR61" s="3"/>
      <c r="TDS61" s="3"/>
      <c r="TDT61" s="2"/>
      <c r="TDU61" s="3"/>
      <c r="TDV61" s="3"/>
      <c r="TDW61" s="5"/>
      <c r="TDX61" s="18"/>
      <c r="TEG61" s="2"/>
      <c r="TEH61" s="3"/>
      <c r="TEI61" s="3"/>
      <c r="TEJ61" s="2"/>
      <c r="TEK61" s="3"/>
      <c r="TEL61" s="3"/>
      <c r="TEM61" s="5"/>
      <c r="TEN61" s="18"/>
      <c r="TEW61" s="2"/>
      <c r="TEX61" s="3"/>
      <c r="TEY61" s="3"/>
      <c r="TEZ61" s="2"/>
      <c r="TFA61" s="3"/>
      <c r="TFB61" s="3"/>
      <c r="TFC61" s="5"/>
      <c r="TFD61" s="18"/>
      <c r="TFM61" s="2"/>
      <c r="TFN61" s="3"/>
      <c r="TFO61" s="3"/>
      <c r="TFP61" s="2"/>
      <c r="TFQ61" s="3"/>
      <c r="TFR61" s="3"/>
      <c r="TFS61" s="5"/>
      <c r="TFT61" s="18"/>
      <c r="TGC61" s="2"/>
      <c r="TGD61" s="3"/>
      <c r="TGE61" s="3"/>
      <c r="TGF61" s="2"/>
      <c r="TGG61" s="3"/>
      <c r="TGH61" s="3"/>
      <c r="TGI61" s="5"/>
      <c r="TGJ61" s="18"/>
      <c r="TGS61" s="2"/>
      <c r="TGT61" s="3"/>
      <c r="TGU61" s="3"/>
      <c r="TGV61" s="2"/>
      <c r="TGW61" s="3"/>
      <c r="TGX61" s="3"/>
      <c r="TGY61" s="5"/>
      <c r="TGZ61" s="18"/>
      <c r="THI61" s="2"/>
      <c r="THJ61" s="3"/>
      <c r="THK61" s="3"/>
      <c r="THL61" s="2"/>
      <c r="THM61" s="3"/>
      <c r="THN61" s="3"/>
      <c r="THO61" s="5"/>
      <c r="THP61" s="18"/>
      <c r="THY61" s="2"/>
      <c r="THZ61" s="3"/>
      <c r="TIA61" s="3"/>
      <c r="TIB61" s="2"/>
      <c r="TIC61" s="3"/>
      <c r="TID61" s="3"/>
      <c r="TIE61" s="5"/>
      <c r="TIF61" s="18"/>
      <c r="TIO61" s="2"/>
      <c r="TIP61" s="3"/>
      <c r="TIQ61" s="3"/>
      <c r="TIR61" s="2"/>
      <c r="TIS61" s="3"/>
      <c r="TIT61" s="3"/>
      <c r="TIU61" s="5"/>
      <c r="TIV61" s="18"/>
      <c r="TJE61" s="2"/>
      <c r="TJF61" s="3"/>
      <c r="TJG61" s="3"/>
      <c r="TJH61" s="2"/>
      <c r="TJI61" s="3"/>
      <c r="TJJ61" s="3"/>
      <c r="TJK61" s="5"/>
      <c r="TJL61" s="18"/>
      <c r="TJU61" s="2"/>
      <c r="TJV61" s="3"/>
      <c r="TJW61" s="3"/>
      <c r="TJX61" s="2"/>
      <c r="TJY61" s="3"/>
      <c r="TJZ61" s="3"/>
      <c r="TKA61" s="5"/>
      <c r="TKB61" s="18"/>
      <c r="TKK61" s="2"/>
      <c r="TKL61" s="3"/>
      <c r="TKM61" s="3"/>
      <c r="TKN61" s="2"/>
      <c r="TKO61" s="3"/>
      <c r="TKP61" s="3"/>
      <c r="TKQ61" s="5"/>
      <c r="TKR61" s="18"/>
      <c r="TLA61" s="2"/>
      <c r="TLB61" s="3"/>
      <c r="TLC61" s="3"/>
      <c r="TLD61" s="2"/>
      <c r="TLE61" s="3"/>
      <c r="TLF61" s="3"/>
      <c r="TLG61" s="5"/>
      <c r="TLH61" s="18"/>
      <c r="TLQ61" s="2"/>
      <c r="TLR61" s="3"/>
      <c r="TLS61" s="3"/>
      <c r="TLT61" s="2"/>
      <c r="TLU61" s="3"/>
      <c r="TLV61" s="3"/>
      <c r="TLW61" s="5"/>
      <c r="TLX61" s="18"/>
      <c r="TMG61" s="2"/>
      <c r="TMH61" s="3"/>
      <c r="TMI61" s="3"/>
      <c r="TMJ61" s="2"/>
      <c r="TMK61" s="3"/>
      <c r="TML61" s="3"/>
      <c r="TMM61" s="5"/>
      <c r="TMN61" s="18"/>
      <c r="TMW61" s="2"/>
      <c r="TMX61" s="3"/>
      <c r="TMY61" s="3"/>
      <c r="TMZ61" s="2"/>
      <c r="TNA61" s="3"/>
      <c r="TNB61" s="3"/>
      <c r="TNC61" s="5"/>
      <c r="TND61" s="18"/>
      <c r="TNM61" s="2"/>
      <c r="TNN61" s="3"/>
      <c r="TNO61" s="3"/>
      <c r="TNP61" s="2"/>
      <c r="TNQ61" s="3"/>
      <c r="TNR61" s="3"/>
      <c r="TNS61" s="5"/>
      <c r="TNT61" s="18"/>
      <c r="TOC61" s="2"/>
      <c r="TOD61" s="3"/>
      <c r="TOE61" s="3"/>
      <c r="TOF61" s="2"/>
      <c r="TOG61" s="3"/>
      <c r="TOH61" s="3"/>
      <c r="TOI61" s="5"/>
      <c r="TOJ61" s="18"/>
      <c r="TOS61" s="2"/>
      <c r="TOT61" s="3"/>
      <c r="TOU61" s="3"/>
      <c r="TOV61" s="2"/>
      <c r="TOW61" s="3"/>
      <c r="TOX61" s="3"/>
      <c r="TOY61" s="5"/>
      <c r="TOZ61" s="18"/>
      <c r="TPI61" s="2"/>
      <c r="TPJ61" s="3"/>
      <c r="TPK61" s="3"/>
      <c r="TPL61" s="2"/>
      <c r="TPM61" s="3"/>
      <c r="TPN61" s="3"/>
      <c r="TPO61" s="5"/>
      <c r="TPP61" s="18"/>
      <c r="TPY61" s="2"/>
      <c r="TPZ61" s="3"/>
      <c r="TQA61" s="3"/>
      <c r="TQB61" s="2"/>
      <c r="TQC61" s="3"/>
      <c r="TQD61" s="3"/>
      <c r="TQE61" s="5"/>
      <c r="TQF61" s="18"/>
      <c r="TQO61" s="2"/>
      <c r="TQP61" s="3"/>
      <c r="TQQ61" s="3"/>
      <c r="TQR61" s="2"/>
      <c r="TQS61" s="3"/>
      <c r="TQT61" s="3"/>
      <c r="TQU61" s="5"/>
      <c r="TQV61" s="18"/>
      <c r="TRE61" s="2"/>
      <c r="TRF61" s="3"/>
      <c r="TRG61" s="3"/>
      <c r="TRH61" s="2"/>
      <c r="TRI61" s="3"/>
      <c r="TRJ61" s="3"/>
      <c r="TRK61" s="5"/>
      <c r="TRL61" s="18"/>
      <c r="TRU61" s="2"/>
      <c r="TRV61" s="3"/>
      <c r="TRW61" s="3"/>
      <c r="TRX61" s="2"/>
      <c r="TRY61" s="3"/>
      <c r="TRZ61" s="3"/>
      <c r="TSA61" s="5"/>
      <c r="TSB61" s="18"/>
      <c r="TSK61" s="2"/>
      <c r="TSL61" s="3"/>
      <c r="TSM61" s="3"/>
      <c r="TSN61" s="2"/>
      <c r="TSO61" s="3"/>
      <c r="TSP61" s="3"/>
      <c r="TSQ61" s="5"/>
      <c r="TSR61" s="18"/>
      <c r="TTA61" s="2"/>
      <c r="TTB61" s="3"/>
      <c r="TTC61" s="3"/>
      <c r="TTD61" s="2"/>
      <c r="TTE61" s="3"/>
      <c r="TTF61" s="3"/>
      <c r="TTG61" s="5"/>
      <c r="TTH61" s="18"/>
      <c r="TTQ61" s="2"/>
      <c r="TTR61" s="3"/>
      <c r="TTS61" s="3"/>
      <c r="TTT61" s="2"/>
      <c r="TTU61" s="3"/>
      <c r="TTV61" s="3"/>
      <c r="TTW61" s="5"/>
      <c r="TTX61" s="18"/>
      <c r="TUG61" s="2"/>
      <c r="TUH61" s="3"/>
      <c r="TUI61" s="3"/>
      <c r="TUJ61" s="2"/>
      <c r="TUK61" s="3"/>
      <c r="TUL61" s="3"/>
      <c r="TUM61" s="5"/>
      <c r="TUN61" s="18"/>
      <c r="TUW61" s="2"/>
      <c r="TUX61" s="3"/>
      <c r="TUY61" s="3"/>
      <c r="TUZ61" s="2"/>
      <c r="TVA61" s="3"/>
      <c r="TVB61" s="3"/>
      <c r="TVC61" s="5"/>
      <c r="TVD61" s="18"/>
      <c r="TVM61" s="2"/>
      <c r="TVN61" s="3"/>
      <c r="TVO61" s="3"/>
      <c r="TVP61" s="2"/>
      <c r="TVQ61" s="3"/>
      <c r="TVR61" s="3"/>
      <c r="TVS61" s="5"/>
      <c r="TVT61" s="18"/>
      <c r="TWC61" s="2"/>
      <c r="TWD61" s="3"/>
      <c r="TWE61" s="3"/>
      <c r="TWF61" s="2"/>
      <c r="TWG61" s="3"/>
      <c r="TWH61" s="3"/>
      <c r="TWI61" s="5"/>
      <c r="TWJ61" s="18"/>
      <c r="TWS61" s="2"/>
      <c r="TWT61" s="3"/>
      <c r="TWU61" s="3"/>
      <c r="TWV61" s="2"/>
      <c r="TWW61" s="3"/>
      <c r="TWX61" s="3"/>
      <c r="TWY61" s="5"/>
      <c r="TWZ61" s="18"/>
      <c r="TXI61" s="2"/>
      <c r="TXJ61" s="3"/>
      <c r="TXK61" s="3"/>
      <c r="TXL61" s="2"/>
      <c r="TXM61" s="3"/>
      <c r="TXN61" s="3"/>
      <c r="TXO61" s="5"/>
      <c r="TXP61" s="18"/>
      <c r="TXY61" s="2"/>
      <c r="TXZ61" s="3"/>
      <c r="TYA61" s="3"/>
      <c r="TYB61" s="2"/>
      <c r="TYC61" s="3"/>
      <c r="TYD61" s="3"/>
      <c r="TYE61" s="5"/>
      <c r="TYF61" s="18"/>
      <c r="TYO61" s="2"/>
      <c r="TYP61" s="3"/>
      <c r="TYQ61" s="3"/>
      <c r="TYR61" s="2"/>
      <c r="TYS61" s="3"/>
      <c r="TYT61" s="3"/>
      <c r="TYU61" s="5"/>
      <c r="TYV61" s="18"/>
      <c r="TZE61" s="2"/>
      <c r="TZF61" s="3"/>
      <c r="TZG61" s="3"/>
      <c r="TZH61" s="2"/>
      <c r="TZI61" s="3"/>
      <c r="TZJ61" s="3"/>
      <c r="TZK61" s="5"/>
      <c r="TZL61" s="18"/>
      <c r="TZU61" s="2"/>
      <c r="TZV61" s="3"/>
      <c r="TZW61" s="3"/>
      <c r="TZX61" s="2"/>
      <c r="TZY61" s="3"/>
      <c r="TZZ61" s="3"/>
      <c r="UAA61" s="5"/>
      <c r="UAB61" s="18"/>
      <c r="UAK61" s="2"/>
      <c r="UAL61" s="3"/>
      <c r="UAM61" s="3"/>
      <c r="UAN61" s="2"/>
      <c r="UAO61" s="3"/>
      <c r="UAP61" s="3"/>
      <c r="UAQ61" s="5"/>
      <c r="UAR61" s="18"/>
      <c r="UBA61" s="2"/>
      <c r="UBB61" s="3"/>
      <c r="UBC61" s="3"/>
      <c r="UBD61" s="2"/>
      <c r="UBE61" s="3"/>
      <c r="UBF61" s="3"/>
      <c r="UBG61" s="5"/>
      <c r="UBH61" s="18"/>
      <c r="UBQ61" s="2"/>
      <c r="UBR61" s="3"/>
      <c r="UBS61" s="3"/>
      <c r="UBT61" s="2"/>
      <c r="UBU61" s="3"/>
      <c r="UBV61" s="3"/>
      <c r="UBW61" s="5"/>
      <c r="UBX61" s="18"/>
      <c r="UCG61" s="2"/>
      <c r="UCH61" s="3"/>
      <c r="UCI61" s="3"/>
      <c r="UCJ61" s="2"/>
      <c r="UCK61" s="3"/>
      <c r="UCL61" s="3"/>
      <c r="UCM61" s="5"/>
      <c r="UCN61" s="18"/>
      <c r="UCW61" s="2"/>
      <c r="UCX61" s="3"/>
      <c r="UCY61" s="3"/>
      <c r="UCZ61" s="2"/>
      <c r="UDA61" s="3"/>
      <c r="UDB61" s="3"/>
      <c r="UDC61" s="5"/>
      <c r="UDD61" s="18"/>
      <c r="UDM61" s="2"/>
      <c r="UDN61" s="3"/>
      <c r="UDO61" s="3"/>
      <c r="UDP61" s="2"/>
      <c r="UDQ61" s="3"/>
      <c r="UDR61" s="3"/>
      <c r="UDS61" s="5"/>
      <c r="UDT61" s="18"/>
      <c r="UEC61" s="2"/>
      <c r="UED61" s="3"/>
      <c r="UEE61" s="3"/>
      <c r="UEF61" s="2"/>
      <c r="UEG61" s="3"/>
      <c r="UEH61" s="3"/>
      <c r="UEI61" s="5"/>
      <c r="UEJ61" s="18"/>
      <c r="UES61" s="2"/>
      <c r="UET61" s="3"/>
      <c r="UEU61" s="3"/>
      <c r="UEV61" s="2"/>
      <c r="UEW61" s="3"/>
      <c r="UEX61" s="3"/>
      <c r="UEY61" s="5"/>
      <c r="UEZ61" s="18"/>
      <c r="UFI61" s="2"/>
      <c r="UFJ61" s="3"/>
      <c r="UFK61" s="3"/>
      <c r="UFL61" s="2"/>
      <c r="UFM61" s="3"/>
      <c r="UFN61" s="3"/>
      <c r="UFO61" s="5"/>
      <c r="UFP61" s="18"/>
      <c r="UFY61" s="2"/>
      <c r="UFZ61" s="3"/>
      <c r="UGA61" s="3"/>
      <c r="UGB61" s="2"/>
      <c r="UGC61" s="3"/>
      <c r="UGD61" s="3"/>
      <c r="UGE61" s="5"/>
      <c r="UGF61" s="18"/>
      <c r="UGO61" s="2"/>
      <c r="UGP61" s="3"/>
      <c r="UGQ61" s="3"/>
      <c r="UGR61" s="2"/>
      <c r="UGS61" s="3"/>
      <c r="UGT61" s="3"/>
      <c r="UGU61" s="5"/>
      <c r="UGV61" s="18"/>
      <c r="UHE61" s="2"/>
      <c r="UHF61" s="3"/>
      <c r="UHG61" s="3"/>
      <c r="UHH61" s="2"/>
      <c r="UHI61" s="3"/>
      <c r="UHJ61" s="3"/>
      <c r="UHK61" s="5"/>
      <c r="UHL61" s="18"/>
      <c r="UHU61" s="2"/>
      <c r="UHV61" s="3"/>
      <c r="UHW61" s="3"/>
      <c r="UHX61" s="2"/>
      <c r="UHY61" s="3"/>
      <c r="UHZ61" s="3"/>
      <c r="UIA61" s="5"/>
      <c r="UIB61" s="18"/>
      <c r="UIK61" s="2"/>
      <c r="UIL61" s="3"/>
      <c r="UIM61" s="3"/>
      <c r="UIN61" s="2"/>
      <c r="UIO61" s="3"/>
      <c r="UIP61" s="3"/>
      <c r="UIQ61" s="5"/>
      <c r="UIR61" s="18"/>
      <c r="UJA61" s="2"/>
      <c r="UJB61" s="3"/>
      <c r="UJC61" s="3"/>
      <c r="UJD61" s="2"/>
      <c r="UJE61" s="3"/>
      <c r="UJF61" s="3"/>
      <c r="UJG61" s="5"/>
      <c r="UJH61" s="18"/>
      <c r="UJQ61" s="2"/>
      <c r="UJR61" s="3"/>
      <c r="UJS61" s="3"/>
      <c r="UJT61" s="2"/>
      <c r="UJU61" s="3"/>
      <c r="UJV61" s="3"/>
      <c r="UJW61" s="5"/>
      <c r="UJX61" s="18"/>
      <c r="UKG61" s="2"/>
      <c r="UKH61" s="3"/>
      <c r="UKI61" s="3"/>
      <c r="UKJ61" s="2"/>
      <c r="UKK61" s="3"/>
      <c r="UKL61" s="3"/>
      <c r="UKM61" s="5"/>
      <c r="UKN61" s="18"/>
      <c r="UKW61" s="2"/>
      <c r="UKX61" s="3"/>
      <c r="UKY61" s="3"/>
      <c r="UKZ61" s="2"/>
      <c r="ULA61" s="3"/>
      <c r="ULB61" s="3"/>
      <c r="ULC61" s="5"/>
      <c r="ULD61" s="18"/>
      <c r="ULM61" s="2"/>
      <c r="ULN61" s="3"/>
      <c r="ULO61" s="3"/>
      <c r="ULP61" s="2"/>
      <c r="ULQ61" s="3"/>
      <c r="ULR61" s="3"/>
      <c r="ULS61" s="5"/>
      <c r="ULT61" s="18"/>
      <c r="UMC61" s="2"/>
      <c r="UMD61" s="3"/>
      <c r="UME61" s="3"/>
      <c r="UMF61" s="2"/>
      <c r="UMG61" s="3"/>
      <c r="UMH61" s="3"/>
      <c r="UMI61" s="5"/>
      <c r="UMJ61" s="18"/>
      <c r="UMS61" s="2"/>
      <c r="UMT61" s="3"/>
      <c r="UMU61" s="3"/>
      <c r="UMV61" s="2"/>
      <c r="UMW61" s="3"/>
      <c r="UMX61" s="3"/>
      <c r="UMY61" s="5"/>
      <c r="UMZ61" s="18"/>
      <c r="UNI61" s="2"/>
      <c r="UNJ61" s="3"/>
      <c r="UNK61" s="3"/>
      <c r="UNL61" s="2"/>
      <c r="UNM61" s="3"/>
      <c r="UNN61" s="3"/>
      <c r="UNO61" s="5"/>
      <c r="UNP61" s="18"/>
      <c r="UNY61" s="2"/>
      <c r="UNZ61" s="3"/>
      <c r="UOA61" s="3"/>
      <c r="UOB61" s="2"/>
      <c r="UOC61" s="3"/>
      <c r="UOD61" s="3"/>
      <c r="UOE61" s="5"/>
      <c r="UOF61" s="18"/>
      <c r="UOO61" s="2"/>
      <c r="UOP61" s="3"/>
      <c r="UOQ61" s="3"/>
      <c r="UOR61" s="2"/>
      <c r="UOS61" s="3"/>
      <c r="UOT61" s="3"/>
      <c r="UOU61" s="5"/>
      <c r="UOV61" s="18"/>
      <c r="UPE61" s="2"/>
      <c r="UPF61" s="3"/>
      <c r="UPG61" s="3"/>
      <c r="UPH61" s="2"/>
      <c r="UPI61" s="3"/>
      <c r="UPJ61" s="3"/>
      <c r="UPK61" s="5"/>
      <c r="UPL61" s="18"/>
      <c r="UPU61" s="2"/>
      <c r="UPV61" s="3"/>
      <c r="UPW61" s="3"/>
      <c r="UPX61" s="2"/>
      <c r="UPY61" s="3"/>
      <c r="UPZ61" s="3"/>
      <c r="UQA61" s="5"/>
      <c r="UQB61" s="18"/>
      <c r="UQK61" s="2"/>
      <c r="UQL61" s="3"/>
      <c r="UQM61" s="3"/>
      <c r="UQN61" s="2"/>
      <c r="UQO61" s="3"/>
      <c r="UQP61" s="3"/>
      <c r="UQQ61" s="5"/>
      <c r="UQR61" s="18"/>
      <c r="URA61" s="2"/>
      <c r="URB61" s="3"/>
      <c r="URC61" s="3"/>
      <c r="URD61" s="2"/>
      <c r="URE61" s="3"/>
      <c r="URF61" s="3"/>
      <c r="URG61" s="5"/>
      <c r="URH61" s="18"/>
      <c r="URQ61" s="2"/>
      <c r="URR61" s="3"/>
      <c r="URS61" s="3"/>
      <c r="URT61" s="2"/>
      <c r="URU61" s="3"/>
      <c r="URV61" s="3"/>
      <c r="URW61" s="5"/>
      <c r="URX61" s="18"/>
      <c r="USG61" s="2"/>
      <c r="USH61" s="3"/>
      <c r="USI61" s="3"/>
      <c r="USJ61" s="2"/>
      <c r="USK61" s="3"/>
      <c r="USL61" s="3"/>
      <c r="USM61" s="5"/>
      <c r="USN61" s="18"/>
      <c r="USW61" s="2"/>
      <c r="USX61" s="3"/>
      <c r="USY61" s="3"/>
      <c r="USZ61" s="2"/>
      <c r="UTA61" s="3"/>
      <c r="UTB61" s="3"/>
      <c r="UTC61" s="5"/>
      <c r="UTD61" s="18"/>
      <c r="UTM61" s="2"/>
      <c r="UTN61" s="3"/>
      <c r="UTO61" s="3"/>
      <c r="UTP61" s="2"/>
      <c r="UTQ61" s="3"/>
      <c r="UTR61" s="3"/>
      <c r="UTS61" s="5"/>
      <c r="UTT61" s="18"/>
      <c r="UUC61" s="2"/>
      <c r="UUD61" s="3"/>
      <c r="UUE61" s="3"/>
      <c r="UUF61" s="2"/>
      <c r="UUG61" s="3"/>
      <c r="UUH61" s="3"/>
      <c r="UUI61" s="5"/>
      <c r="UUJ61" s="18"/>
      <c r="UUS61" s="2"/>
      <c r="UUT61" s="3"/>
      <c r="UUU61" s="3"/>
      <c r="UUV61" s="2"/>
      <c r="UUW61" s="3"/>
      <c r="UUX61" s="3"/>
      <c r="UUY61" s="5"/>
      <c r="UUZ61" s="18"/>
      <c r="UVI61" s="2"/>
      <c r="UVJ61" s="3"/>
      <c r="UVK61" s="3"/>
      <c r="UVL61" s="2"/>
      <c r="UVM61" s="3"/>
      <c r="UVN61" s="3"/>
      <c r="UVO61" s="5"/>
      <c r="UVP61" s="18"/>
      <c r="UVY61" s="2"/>
      <c r="UVZ61" s="3"/>
      <c r="UWA61" s="3"/>
      <c r="UWB61" s="2"/>
      <c r="UWC61" s="3"/>
      <c r="UWD61" s="3"/>
      <c r="UWE61" s="5"/>
      <c r="UWF61" s="18"/>
      <c r="UWO61" s="2"/>
      <c r="UWP61" s="3"/>
      <c r="UWQ61" s="3"/>
      <c r="UWR61" s="2"/>
      <c r="UWS61" s="3"/>
      <c r="UWT61" s="3"/>
      <c r="UWU61" s="5"/>
      <c r="UWV61" s="18"/>
      <c r="UXE61" s="2"/>
      <c r="UXF61" s="3"/>
      <c r="UXG61" s="3"/>
      <c r="UXH61" s="2"/>
      <c r="UXI61" s="3"/>
      <c r="UXJ61" s="3"/>
      <c r="UXK61" s="5"/>
      <c r="UXL61" s="18"/>
      <c r="UXU61" s="2"/>
      <c r="UXV61" s="3"/>
      <c r="UXW61" s="3"/>
      <c r="UXX61" s="2"/>
      <c r="UXY61" s="3"/>
      <c r="UXZ61" s="3"/>
      <c r="UYA61" s="5"/>
      <c r="UYB61" s="18"/>
      <c r="UYK61" s="2"/>
      <c r="UYL61" s="3"/>
      <c r="UYM61" s="3"/>
      <c r="UYN61" s="2"/>
      <c r="UYO61" s="3"/>
      <c r="UYP61" s="3"/>
      <c r="UYQ61" s="5"/>
      <c r="UYR61" s="18"/>
      <c r="UZA61" s="2"/>
      <c r="UZB61" s="3"/>
      <c r="UZC61" s="3"/>
      <c r="UZD61" s="2"/>
      <c r="UZE61" s="3"/>
      <c r="UZF61" s="3"/>
      <c r="UZG61" s="5"/>
      <c r="UZH61" s="18"/>
      <c r="UZQ61" s="2"/>
      <c r="UZR61" s="3"/>
      <c r="UZS61" s="3"/>
      <c r="UZT61" s="2"/>
      <c r="UZU61" s="3"/>
      <c r="UZV61" s="3"/>
      <c r="UZW61" s="5"/>
      <c r="UZX61" s="18"/>
      <c r="VAG61" s="2"/>
      <c r="VAH61" s="3"/>
      <c r="VAI61" s="3"/>
      <c r="VAJ61" s="2"/>
      <c r="VAK61" s="3"/>
      <c r="VAL61" s="3"/>
      <c r="VAM61" s="5"/>
      <c r="VAN61" s="18"/>
      <c r="VAW61" s="2"/>
      <c r="VAX61" s="3"/>
      <c r="VAY61" s="3"/>
      <c r="VAZ61" s="2"/>
      <c r="VBA61" s="3"/>
      <c r="VBB61" s="3"/>
      <c r="VBC61" s="5"/>
      <c r="VBD61" s="18"/>
      <c r="VBM61" s="2"/>
      <c r="VBN61" s="3"/>
      <c r="VBO61" s="3"/>
      <c r="VBP61" s="2"/>
      <c r="VBQ61" s="3"/>
      <c r="VBR61" s="3"/>
      <c r="VBS61" s="5"/>
      <c r="VBT61" s="18"/>
      <c r="VCC61" s="2"/>
      <c r="VCD61" s="3"/>
      <c r="VCE61" s="3"/>
      <c r="VCF61" s="2"/>
      <c r="VCG61" s="3"/>
      <c r="VCH61" s="3"/>
      <c r="VCI61" s="5"/>
      <c r="VCJ61" s="18"/>
      <c r="VCS61" s="2"/>
      <c r="VCT61" s="3"/>
      <c r="VCU61" s="3"/>
      <c r="VCV61" s="2"/>
      <c r="VCW61" s="3"/>
      <c r="VCX61" s="3"/>
      <c r="VCY61" s="5"/>
      <c r="VCZ61" s="18"/>
      <c r="VDI61" s="2"/>
      <c r="VDJ61" s="3"/>
      <c r="VDK61" s="3"/>
      <c r="VDL61" s="2"/>
      <c r="VDM61" s="3"/>
      <c r="VDN61" s="3"/>
      <c r="VDO61" s="5"/>
      <c r="VDP61" s="18"/>
      <c r="VDY61" s="2"/>
      <c r="VDZ61" s="3"/>
      <c r="VEA61" s="3"/>
      <c r="VEB61" s="2"/>
      <c r="VEC61" s="3"/>
      <c r="VED61" s="3"/>
      <c r="VEE61" s="5"/>
      <c r="VEF61" s="18"/>
      <c r="VEO61" s="2"/>
      <c r="VEP61" s="3"/>
      <c r="VEQ61" s="3"/>
      <c r="VER61" s="2"/>
      <c r="VES61" s="3"/>
      <c r="VET61" s="3"/>
      <c r="VEU61" s="5"/>
      <c r="VEV61" s="18"/>
      <c r="VFE61" s="2"/>
      <c r="VFF61" s="3"/>
      <c r="VFG61" s="3"/>
      <c r="VFH61" s="2"/>
      <c r="VFI61" s="3"/>
      <c r="VFJ61" s="3"/>
      <c r="VFK61" s="5"/>
      <c r="VFL61" s="18"/>
      <c r="VFU61" s="2"/>
      <c r="VFV61" s="3"/>
      <c r="VFW61" s="3"/>
      <c r="VFX61" s="2"/>
      <c r="VFY61" s="3"/>
      <c r="VFZ61" s="3"/>
      <c r="VGA61" s="5"/>
      <c r="VGB61" s="18"/>
      <c r="VGK61" s="2"/>
      <c r="VGL61" s="3"/>
      <c r="VGM61" s="3"/>
      <c r="VGN61" s="2"/>
      <c r="VGO61" s="3"/>
      <c r="VGP61" s="3"/>
      <c r="VGQ61" s="5"/>
      <c r="VGR61" s="18"/>
      <c r="VHA61" s="2"/>
      <c r="VHB61" s="3"/>
      <c r="VHC61" s="3"/>
      <c r="VHD61" s="2"/>
      <c r="VHE61" s="3"/>
      <c r="VHF61" s="3"/>
      <c r="VHG61" s="5"/>
      <c r="VHH61" s="18"/>
      <c r="VHQ61" s="2"/>
      <c r="VHR61" s="3"/>
      <c r="VHS61" s="3"/>
      <c r="VHT61" s="2"/>
      <c r="VHU61" s="3"/>
      <c r="VHV61" s="3"/>
      <c r="VHW61" s="5"/>
      <c r="VHX61" s="18"/>
      <c r="VIG61" s="2"/>
      <c r="VIH61" s="3"/>
      <c r="VII61" s="3"/>
      <c r="VIJ61" s="2"/>
      <c r="VIK61" s="3"/>
      <c r="VIL61" s="3"/>
      <c r="VIM61" s="5"/>
      <c r="VIN61" s="18"/>
      <c r="VIW61" s="2"/>
      <c r="VIX61" s="3"/>
      <c r="VIY61" s="3"/>
      <c r="VIZ61" s="2"/>
      <c r="VJA61" s="3"/>
      <c r="VJB61" s="3"/>
      <c r="VJC61" s="5"/>
      <c r="VJD61" s="18"/>
      <c r="VJM61" s="2"/>
      <c r="VJN61" s="3"/>
      <c r="VJO61" s="3"/>
      <c r="VJP61" s="2"/>
      <c r="VJQ61" s="3"/>
      <c r="VJR61" s="3"/>
      <c r="VJS61" s="5"/>
      <c r="VJT61" s="18"/>
      <c r="VKC61" s="2"/>
      <c r="VKD61" s="3"/>
      <c r="VKE61" s="3"/>
      <c r="VKF61" s="2"/>
      <c r="VKG61" s="3"/>
      <c r="VKH61" s="3"/>
      <c r="VKI61" s="5"/>
      <c r="VKJ61" s="18"/>
      <c r="VKS61" s="2"/>
      <c r="VKT61" s="3"/>
      <c r="VKU61" s="3"/>
      <c r="VKV61" s="2"/>
      <c r="VKW61" s="3"/>
      <c r="VKX61" s="3"/>
      <c r="VKY61" s="5"/>
      <c r="VKZ61" s="18"/>
      <c r="VLI61" s="2"/>
      <c r="VLJ61" s="3"/>
      <c r="VLK61" s="3"/>
      <c r="VLL61" s="2"/>
      <c r="VLM61" s="3"/>
      <c r="VLN61" s="3"/>
      <c r="VLO61" s="5"/>
      <c r="VLP61" s="18"/>
      <c r="VLY61" s="2"/>
      <c r="VLZ61" s="3"/>
      <c r="VMA61" s="3"/>
      <c r="VMB61" s="2"/>
      <c r="VMC61" s="3"/>
      <c r="VMD61" s="3"/>
      <c r="VME61" s="5"/>
      <c r="VMF61" s="18"/>
      <c r="VMO61" s="2"/>
      <c r="VMP61" s="3"/>
      <c r="VMQ61" s="3"/>
      <c r="VMR61" s="2"/>
      <c r="VMS61" s="3"/>
      <c r="VMT61" s="3"/>
      <c r="VMU61" s="5"/>
      <c r="VMV61" s="18"/>
      <c r="VNE61" s="2"/>
      <c r="VNF61" s="3"/>
      <c r="VNG61" s="3"/>
      <c r="VNH61" s="2"/>
      <c r="VNI61" s="3"/>
      <c r="VNJ61" s="3"/>
      <c r="VNK61" s="5"/>
      <c r="VNL61" s="18"/>
      <c r="VNU61" s="2"/>
      <c r="VNV61" s="3"/>
      <c r="VNW61" s="3"/>
      <c r="VNX61" s="2"/>
      <c r="VNY61" s="3"/>
      <c r="VNZ61" s="3"/>
      <c r="VOA61" s="5"/>
      <c r="VOB61" s="18"/>
      <c r="VOK61" s="2"/>
      <c r="VOL61" s="3"/>
      <c r="VOM61" s="3"/>
      <c r="VON61" s="2"/>
      <c r="VOO61" s="3"/>
      <c r="VOP61" s="3"/>
      <c r="VOQ61" s="5"/>
      <c r="VOR61" s="18"/>
      <c r="VPA61" s="2"/>
      <c r="VPB61" s="3"/>
      <c r="VPC61" s="3"/>
      <c r="VPD61" s="2"/>
      <c r="VPE61" s="3"/>
      <c r="VPF61" s="3"/>
      <c r="VPG61" s="5"/>
      <c r="VPH61" s="18"/>
      <c r="VPQ61" s="2"/>
      <c r="VPR61" s="3"/>
      <c r="VPS61" s="3"/>
      <c r="VPT61" s="2"/>
      <c r="VPU61" s="3"/>
      <c r="VPV61" s="3"/>
      <c r="VPW61" s="5"/>
      <c r="VPX61" s="18"/>
      <c r="VQG61" s="2"/>
      <c r="VQH61" s="3"/>
      <c r="VQI61" s="3"/>
      <c r="VQJ61" s="2"/>
      <c r="VQK61" s="3"/>
      <c r="VQL61" s="3"/>
      <c r="VQM61" s="5"/>
      <c r="VQN61" s="18"/>
      <c r="VQW61" s="2"/>
      <c r="VQX61" s="3"/>
      <c r="VQY61" s="3"/>
      <c r="VQZ61" s="2"/>
      <c r="VRA61" s="3"/>
      <c r="VRB61" s="3"/>
      <c r="VRC61" s="5"/>
      <c r="VRD61" s="18"/>
      <c r="VRM61" s="2"/>
      <c r="VRN61" s="3"/>
      <c r="VRO61" s="3"/>
      <c r="VRP61" s="2"/>
      <c r="VRQ61" s="3"/>
      <c r="VRR61" s="3"/>
      <c r="VRS61" s="5"/>
      <c r="VRT61" s="18"/>
      <c r="VSC61" s="2"/>
      <c r="VSD61" s="3"/>
      <c r="VSE61" s="3"/>
      <c r="VSF61" s="2"/>
      <c r="VSG61" s="3"/>
      <c r="VSH61" s="3"/>
      <c r="VSI61" s="5"/>
      <c r="VSJ61" s="18"/>
      <c r="VSS61" s="2"/>
      <c r="VST61" s="3"/>
      <c r="VSU61" s="3"/>
      <c r="VSV61" s="2"/>
      <c r="VSW61" s="3"/>
      <c r="VSX61" s="3"/>
      <c r="VSY61" s="5"/>
      <c r="VSZ61" s="18"/>
      <c r="VTI61" s="2"/>
      <c r="VTJ61" s="3"/>
      <c r="VTK61" s="3"/>
      <c r="VTL61" s="2"/>
      <c r="VTM61" s="3"/>
      <c r="VTN61" s="3"/>
      <c r="VTO61" s="5"/>
      <c r="VTP61" s="18"/>
      <c r="VTY61" s="2"/>
      <c r="VTZ61" s="3"/>
      <c r="VUA61" s="3"/>
      <c r="VUB61" s="2"/>
      <c r="VUC61" s="3"/>
      <c r="VUD61" s="3"/>
      <c r="VUE61" s="5"/>
      <c r="VUF61" s="18"/>
      <c r="VUO61" s="2"/>
      <c r="VUP61" s="3"/>
      <c r="VUQ61" s="3"/>
      <c r="VUR61" s="2"/>
      <c r="VUS61" s="3"/>
      <c r="VUT61" s="3"/>
      <c r="VUU61" s="5"/>
      <c r="VUV61" s="18"/>
      <c r="VVE61" s="2"/>
      <c r="VVF61" s="3"/>
      <c r="VVG61" s="3"/>
      <c r="VVH61" s="2"/>
      <c r="VVI61" s="3"/>
      <c r="VVJ61" s="3"/>
      <c r="VVK61" s="5"/>
      <c r="VVL61" s="18"/>
      <c r="VVU61" s="2"/>
      <c r="VVV61" s="3"/>
      <c r="VVW61" s="3"/>
      <c r="VVX61" s="2"/>
      <c r="VVY61" s="3"/>
      <c r="VVZ61" s="3"/>
      <c r="VWA61" s="5"/>
      <c r="VWB61" s="18"/>
      <c r="VWK61" s="2"/>
      <c r="VWL61" s="3"/>
      <c r="VWM61" s="3"/>
      <c r="VWN61" s="2"/>
      <c r="VWO61" s="3"/>
      <c r="VWP61" s="3"/>
      <c r="VWQ61" s="5"/>
      <c r="VWR61" s="18"/>
      <c r="VXA61" s="2"/>
      <c r="VXB61" s="3"/>
      <c r="VXC61" s="3"/>
      <c r="VXD61" s="2"/>
      <c r="VXE61" s="3"/>
      <c r="VXF61" s="3"/>
      <c r="VXG61" s="5"/>
      <c r="VXH61" s="18"/>
      <c r="VXQ61" s="2"/>
      <c r="VXR61" s="3"/>
      <c r="VXS61" s="3"/>
      <c r="VXT61" s="2"/>
      <c r="VXU61" s="3"/>
      <c r="VXV61" s="3"/>
      <c r="VXW61" s="5"/>
      <c r="VXX61" s="18"/>
      <c r="VYG61" s="2"/>
      <c r="VYH61" s="3"/>
      <c r="VYI61" s="3"/>
      <c r="VYJ61" s="2"/>
      <c r="VYK61" s="3"/>
      <c r="VYL61" s="3"/>
      <c r="VYM61" s="5"/>
      <c r="VYN61" s="18"/>
      <c r="VYW61" s="2"/>
      <c r="VYX61" s="3"/>
      <c r="VYY61" s="3"/>
      <c r="VYZ61" s="2"/>
      <c r="VZA61" s="3"/>
      <c r="VZB61" s="3"/>
      <c r="VZC61" s="5"/>
      <c r="VZD61" s="18"/>
      <c r="VZM61" s="2"/>
      <c r="VZN61" s="3"/>
      <c r="VZO61" s="3"/>
      <c r="VZP61" s="2"/>
      <c r="VZQ61" s="3"/>
      <c r="VZR61" s="3"/>
      <c r="VZS61" s="5"/>
      <c r="VZT61" s="18"/>
      <c r="WAC61" s="2"/>
      <c r="WAD61" s="3"/>
      <c r="WAE61" s="3"/>
      <c r="WAF61" s="2"/>
      <c r="WAG61" s="3"/>
      <c r="WAH61" s="3"/>
      <c r="WAI61" s="5"/>
      <c r="WAJ61" s="18"/>
      <c r="WAS61" s="2"/>
      <c r="WAT61" s="3"/>
      <c r="WAU61" s="3"/>
      <c r="WAV61" s="2"/>
      <c r="WAW61" s="3"/>
      <c r="WAX61" s="3"/>
      <c r="WAY61" s="5"/>
      <c r="WAZ61" s="18"/>
      <c r="WBI61" s="2"/>
      <c r="WBJ61" s="3"/>
      <c r="WBK61" s="3"/>
      <c r="WBL61" s="2"/>
      <c r="WBM61" s="3"/>
      <c r="WBN61" s="3"/>
      <c r="WBO61" s="5"/>
      <c r="WBP61" s="18"/>
      <c r="WBY61" s="2"/>
      <c r="WBZ61" s="3"/>
      <c r="WCA61" s="3"/>
      <c r="WCB61" s="2"/>
      <c r="WCC61" s="3"/>
      <c r="WCD61" s="3"/>
      <c r="WCE61" s="5"/>
      <c r="WCF61" s="18"/>
      <c r="WCO61" s="2"/>
      <c r="WCP61" s="3"/>
      <c r="WCQ61" s="3"/>
      <c r="WCR61" s="2"/>
      <c r="WCS61" s="3"/>
      <c r="WCT61" s="3"/>
      <c r="WCU61" s="5"/>
      <c r="WCV61" s="18"/>
      <c r="WDE61" s="2"/>
      <c r="WDF61" s="3"/>
      <c r="WDG61" s="3"/>
      <c r="WDH61" s="2"/>
      <c r="WDI61" s="3"/>
      <c r="WDJ61" s="3"/>
      <c r="WDK61" s="5"/>
      <c r="WDL61" s="18"/>
      <c r="WDU61" s="2"/>
      <c r="WDV61" s="3"/>
      <c r="WDW61" s="3"/>
      <c r="WDX61" s="2"/>
      <c r="WDY61" s="3"/>
      <c r="WDZ61" s="3"/>
      <c r="WEA61" s="5"/>
      <c r="WEB61" s="18"/>
      <c r="WEK61" s="2"/>
      <c r="WEL61" s="3"/>
      <c r="WEM61" s="3"/>
      <c r="WEN61" s="2"/>
      <c r="WEO61" s="3"/>
      <c r="WEP61" s="3"/>
      <c r="WEQ61" s="5"/>
      <c r="WER61" s="18"/>
      <c r="WFA61" s="2"/>
      <c r="WFB61" s="3"/>
      <c r="WFC61" s="3"/>
      <c r="WFD61" s="2"/>
      <c r="WFE61" s="3"/>
      <c r="WFF61" s="3"/>
      <c r="WFG61" s="5"/>
      <c r="WFH61" s="18"/>
      <c r="WFQ61" s="2"/>
      <c r="WFR61" s="3"/>
      <c r="WFS61" s="3"/>
      <c r="WFT61" s="2"/>
      <c r="WFU61" s="3"/>
      <c r="WFV61" s="3"/>
      <c r="WFW61" s="5"/>
      <c r="WFX61" s="18"/>
      <c r="WGG61" s="2"/>
      <c r="WGH61" s="3"/>
      <c r="WGI61" s="3"/>
      <c r="WGJ61" s="2"/>
      <c r="WGK61" s="3"/>
      <c r="WGL61" s="3"/>
      <c r="WGM61" s="5"/>
      <c r="WGN61" s="18"/>
      <c r="WGW61" s="2"/>
      <c r="WGX61" s="3"/>
      <c r="WGY61" s="3"/>
      <c r="WGZ61" s="2"/>
      <c r="WHA61" s="3"/>
      <c r="WHB61" s="3"/>
      <c r="WHC61" s="5"/>
      <c r="WHD61" s="18"/>
      <c r="WHM61" s="2"/>
      <c r="WHN61" s="3"/>
      <c r="WHO61" s="3"/>
      <c r="WHP61" s="2"/>
      <c r="WHQ61" s="3"/>
      <c r="WHR61" s="3"/>
      <c r="WHS61" s="5"/>
      <c r="WHT61" s="18"/>
      <c r="WIC61" s="2"/>
      <c r="WID61" s="3"/>
      <c r="WIE61" s="3"/>
      <c r="WIF61" s="2"/>
      <c r="WIG61" s="3"/>
      <c r="WIH61" s="3"/>
      <c r="WII61" s="5"/>
      <c r="WIJ61" s="18"/>
      <c r="WIS61" s="2"/>
      <c r="WIT61" s="3"/>
      <c r="WIU61" s="3"/>
      <c r="WIV61" s="2"/>
      <c r="WIW61" s="3"/>
      <c r="WIX61" s="3"/>
      <c r="WIY61" s="5"/>
      <c r="WIZ61" s="18"/>
      <c r="WJI61" s="2"/>
      <c r="WJJ61" s="3"/>
      <c r="WJK61" s="3"/>
      <c r="WJL61" s="2"/>
      <c r="WJM61" s="3"/>
      <c r="WJN61" s="3"/>
      <c r="WJO61" s="5"/>
      <c r="WJP61" s="18"/>
      <c r="WJY61" s="2"/>
      <c r="WJZ61" s="3"/>
      <c r="WKA61" s="3"/>
      <c r="WKB61" s="2"/>
      <c r="WKC61" s="3"/>
      <c r="WKD61" s="3"/>
      <c r="WKE61" s="5"/>
      <c r="WKF61" s="18"/>
      <c r="WKO61" s="2"/>
      <c r="WKP61" s="3"/>
      <c r="WKQ61" s="3"/>
      <c r="WKR61" s="2"/>
      <c r="WKS61" s="3"/>
      <c r="WKT61" s="3"/>
      <c r="WKU61" s="5"/>
      <c r="WKV61" s="18"/>
      <c r="WLE61" s="2"/>
      <c r="WLF61" s="3"/>
      <c r="WLG61" s="3"/>
      <c r="WLH61" s="2"/>
      <c r="WLI61" s="3"/>
      <c r="WLJ61" s="3"/>
      <c r="WLK61" s="5"/>
      <c r="WLL61" s="18"/>
      <c r="WLU61" s="2"/>
      <c r="WLV61" s="3"/>
      <c r="WLW61" s="3"/>
      <c r="WLX61" s="2"/>
      <c r="WLY61" s="3"/>
      <c r="WLZ61" s="3"/>
      <c r="WMA61" s="5"/>
      <c r="WMB61" s="18"/>
      <c r="WMK61" s="2"/>
      <c r="WML61" s="3"/>
      <c r="WMM61" s="3"/>
      <c r="WMN61" s="2"/>
      <c r="WMO61" s="3"/>
      <c r="WMP61" s="3"/>
      <c r="WMQ61" s="5"/>
      <c r="WMR61" s="18"/>
      <c r="WNA61" s="2"/>
      <c r="WNB61" s="3"/>
      <c r="WNC61" s="3"/>
      <c r="WND61" s="2"/>
      <c r="WNE61" s="3"/>
      <c r="WNF61" s="3"/>
      <c r="WNG61" s="5"/>
      <c r="WNH61" s="18"/>
      <c r="WNQ61" s="2"/>
      <c r="WNR61" s="3"/>
      <c r="WNS61" s="3"/>
      <c r="WNT61" s="2"/>
      <c r="WNU61" s="3"/>
      <c r="WNV61" s="3"/>
      <c r="WNW61" s="5"/>
      <c r="WNX61" s="18"/>
      <c r="WOG61" s="2"/>
      <c r="WOH61" s="3"/>
      <c r="WOI61" s="3"/>
      <c r="WOJ61" s="2"/>
      <c r="WOK61" s="3"/>
      <c r="WOL61" s="3"/>
      <c r="WOM61" s="5"/>
      <c r="WON61" s="18"/>
      <c r="WOW61" s="2"/>
      <c r="WOX61" s="3"/>
      <c r="WOY61" s="3"/>
      <c r="WOZ61" s="2"/>
      <c r="WPA61" s="3"/>
      <c r="WPB61" s="3"/>
      <c r="WPC61" s="5"/>
      <c r="WPD61" s="18"/>
      <c r="WPM61" s="2"/>
      <c r="WPN61" s="3"/>
      <c r="WPO61" s="3"/>
      <c r="WPP61" s="2"/>
      <c r="WPQ61" s="3"/>
      <c r="WPR61" s="3"/>
      <c r="WPS61" s="5"/>
      <c r="WPT61" s="18"/>
      <c r="WQC61" s="2"/>
      <c r="WQD61" s="3"/>
      <c r="WQE61" s="3"/>
      <c r="WQF61" s="2"/>
      <c r="WQG61" s="3"/>
      <c r="WQH61" s="3"/>
      <c r="WQI61" s="5"/>
      <c r="WQJ61" s="18"/>
      <c r="WQS61" s="2"/>
      <c r="WQT61" s="3"/>
      <c r="WQU61" s="3"/>
      <c r="WQV61" s="2"/>
      <c r="WQW61" s="3"/>
      <c r="WQX61" s="3"/>
      <c r="WQY61" s="5"/>
      <c r="WQZ61" s="18"/>
      <c r="WRI61" s="2"/>
      <c r="WRJ61" s="3"/>
      <c r="WRK61" s="3"/>
      <c r="WRL61" s="2"/>
      <c r="WRM61" s="3"/>
      <c r="WRN61" s="3"/>
      <c r="WRO61" s="5"/>
      <c r="WRP61" s="18"/>
      <c r="WRY61" s="2"/>
      <c r="WRZ61" s="3"/>
      <c r="WSA61" s="3"/>
      <c r="WSB61" s="2"/>
      <c r="WSC61" s="3"/>
      <c r="WSD61" s="3"/>
      <c r="WSE61" s="5"/>
      <c r="WSF61" s="18"/>
      <c r="WSO61" s="2"/>
      <c r="WSP61" s="3"/>
      <c r="WSQ61" s="3"/>
      <c r="WSR61" s="2"/>
      <c r="WSS61" s="3"/>
      <c r="WST61" s="3"/>
      <c r="WSU61" s="5"/>
      <c r="WSV61" s="18"/>
      <c r="WTE61" s="2"/>
      <c r="WTF61" s="3"/>
      <c r="WTG61" s="3"/>
      <c r="WTH61" s="2"/>
      <c r="WTI61" s="3"/>
      <c r="WTJ61" s="3"/>
      <c r="WTK61" s="5"/>
      <c r="WTL61" s="18"/>
      <c r="WTU61" s="2"/>
      <c r="WTV61" s="3"/>
      <c r="WTW61" s="3"/>
      <c r="WTX61" s="2"/>
      <c r="WTY61" s="3"/>
      <c r="WTZ61" s="3"/>
      <c r="WUA61" s="5"/>
      <c r="WUB61" s="18"/>
      <c r="WUK61" s="2"/>
      <c r="WUL61" s="3"/>
      <c r="WUM61" s="3"/>
      <c r="WUN61" s="2"/>
      <c r="WUO61" s="3"/>
      <c r="WUP61" s="3"/>
      <c r="WUQ61" s="5"/>
      <c r="WUR61" s="18"/>
      <c r="WVA61" s="2"/>
      <c r="WVB61" s="3"/>
      <c r="WVC61" s="3"/>
      <c r="WVD61" s="2"/>
      <c r="WVE61" s="3"/>
      <c r="WVF61" s="3"/>
      <c r="WVG61" s="5"/>
      <c r="WVH61" s="18"/>
      <c r="WVQ61" s="2"/>
      <c r="WVR61" s="3"/>
      <c r="WVS61" s="3"/>
      <c r="WVT61" s="2"/>
      <c r="WVU61" s="3"/>
      <c r="WVV61" s="3"/>
      <c r="WVW61" s="5"/>
      <c r="WVX61" s="18"/>
      <c r="WWG61" s="2"/>
      <c r="WWH61" s="3"/>
      <c r="WWI61" s="3"/>
      <c r="WWJ61" s="2"/>
      <c r="WWK61" s="3"/>
      <c r="WWL61" s="3"/>
      <c r="WWM61" s="5"/>
      <c r="WWN61" s="18"/>
      <c r="WWW61" s="2"/>
      <c r="WWX61" s="3"/>
      <c r="WWY61" s="3"/>
      <c r="WWZ61" s="2"/>
      <c r="WXA61" s="3"/>
      <c r="WXB61" s="3"/>
      <c r="WXC61" s="5"/>
      <c r="WXD61" s="18"/>
      <c r="WXM61" s="2"/>
      <c r="WXN61" s="3"/>
      <c r="WXO61" s="3"/>
      <c r="WXP61" s="2"/>
      <c r="WXQ61" s="3"/>
      <c r="WXR61" s="3"/>
      <c r="WXS61" s="5"/>
      <c r="WXT61" s="18"/>
      <c r="WYC61" s="2"/>
      <c r="WYD61" s="3"/>
      <c r="WYE61" s="3"/>
      <c r="WYF61" s="2"/>
      <c r="WYG61" s="3"/>
      <c r="WYH61" s="3"/>
      <c r="WYI61" s="5"/>
      <c r="WYJ61" s="18"/>
      <c r="WYS61" s="2"/>
      <c r="WYT61" s="3"/>
      <c r="WYU61" s="3"/>
      <c r="WYV61" s="2"/>
      <c r="WYW61" s="3"/>
      <c r="WYX61" s="3"/>
      <c r="WYY61" s="5"/>
      <c r="WYZ61" s="18"/>
      <c r="WZI61" s="2"/>
      <c r="WZJ61" s="3"/>
      <c r="WZK61" s="3"/>
      <c r="WZL61" s="2"/>
      <c r="WZM61" s="3"/>
      <c r="WZN61" s="3"/>
      <c r="WZO61" s="5"/>
      <c r="WZP61" s="18"/>
      <c r="WZY61" s="2"/>
      <c r="WZZ61" s="3"/>
      <c r="XAA61" s="3"/>
      <c r="XAB61" s="2"/>
      <c r="XAC61" s="3"/>
      <c r="XAD61" s="3"/>
      <c r="XAE61" s="5"/>
      <c r="XAF61" s="18"/>
      <c r="XAO61" s="2"/>
      <c r="XAP61" s="3"/>
      <c r="XAQ61" s="3"/>
      <c r="XAR61" s="2"/>
      <c r="XAS61" s="3"/>
      <c r="XAT61" s="3"/>
      <c r="XAU61" s="5"/>
      <c r="XAV61" s="18"/>
      <c r="XBE61" s="2"/>
      <c r="XBF61" s="3"/>
      <c r="XBG61" s="3"/>
      <c r="XBH61" s="2"/>
      <c r="XBI61" s="3"/>
      <c r="XBJ61" s="3"/>
      <c r="XBK61" s="5"/>
      <c r="XBL61" s="18"/>
      <c r="XBU61" s="2"/>
      <c r="XBV61" s="3"/>
      <c r="XBW61" s="3"/>
      <c r="XBX61" s="2"/>
      <c r="XBY61" s="3"/>
      <c r="XBZ61" s="3"/>
      <c r="XCA61" s="5"/>
      <c r="XCB61" s="18"/>
      <c r="XCK61" s="2"/>
      <c r="XCL61" s="3"/>
      <c r="XCM61" s="3"/>
      <c r="XCN61" s="2"/>
      <c r="XCO61" s="3"/>
      <c r="XCP61" s="3"/>
      <c r="XCQ61" s="5"/>
      <c r="XCR61" s="18"/>
      <c r="XDA61" s="2"/>
      <c r="XDB61" s="3"/>
      <c r="XDC61" s="3"/>
      <c r="XDD61" s="2"/>
      <c r="XDE61" s="3"/>
      <c r="XDF61" s="3"/>
      <c r="XDG61" s="5"/>
      <c r="XDH61" s="18"/>
      <c r="XDQ61" s="2"/>
      <c r="XDR61" s="3"/>
      <c r="XDS61" s="3"/>
      <c r="XDT61" s="2"/>
      <c r="XDU61" s="3"/>
      <c r="XDV61" s="3"/>
      <c r="XDW61" s="5"/>
      <c r="XDX61" s="18"/>
      <c r="XEG61" s="2"/>
      <c r="XEH61" s="3"/>
      <c r="XEI61" s="3"/>
      <c r="XEJ61" s="2"/>
      <c r="XEK61" s="3"/>
      <c r="XEL61" s="3"/>
      <c r="XEM61" s="5"/>
      <c r="XEN61" s="18"/>
      <c r="XEW61" s="2"/>
      <c r="XEX61" s="3"/>
      <c r="XEY61" s="3"/>
      <c r="XEZ61" s="2"/>
      <c r="XFA61" s="3"/>
      <c r="XFB61" s="3"/>
      <c r="XFC61" s="5"/>
      <c r="XFD61" s="18"/>
    </row>
    <row r="62" spans="1:1024 1033:2048 2057:3072 3081:4096 4105:5120 5129:6144 6153:7168 7177:8192 8201:9216 9225:10240 10249:11264 11273:12288 12297:13312 13321:14336 14345:15360 15369:16384" ht="30" customHeight="1">
      <c r="A62" t="s">
        <v>145</v>
      </c>
      <c r="B62" t="s">
        <v>146</v>
      </c>
      <c r="C62" t="s">
        <v>97</v>
      </c>
      <c r="D62">
        <v>0.15000000596046451</v>
      </c>
      <c r="E62" t="s">
        <v>65</v>
      </c>
      <c r="F62" t="s">
        <v>82</v>
      </c>
      <c r="I62" s="2" t="s">
        <v>146</v>
      </c>
      <c r="J62" s="2" t="s">
        <v>97</v>
      </c>
      <c r="K62" s="2">
        <f t="shared" si="2"/>
        <v>0.15000000596046451</v>
      </c>
      <c r="L62" s="2" t="s">
        <v>83</v>
      </c>
      <c r="M62" s="2">
        <v>0.09</v>
      </c>
      <c r="N62" s="18">
        <f t="shared" si="3"/>
        <v>1.3500000536441806E-2</v>
      </c>
      <c r="O62" s="19" t="s">
        <v>147</v>
      </c>
      <c r="P62" s="2" t="s">
        <v>200</v>
      </c>
    </row>
    <row r="63" spans="1:1024 1033:2048 2057:3072 3081:4096 4105:5120 5129:6144 6153:7168 7177:8192 8201:9216 9225:10240 10249:11264 11273:12288 12297:13312 13321:14336 14345:15360 15369:16384" ht="30" customHeight="1">
      <c r="A63" t="s">
        <v>201</v>
      </c>
      <c r="B63" t="s">
        <v>202</v>
      </c>
      <c r="C63" t="s">
        <v>88</v>
      </c>
      <c r="D63">
        <v>-1.0057408362627029E-2</v>
      </c>
      <c r="E63" t="s">
        <v>65</v>
      </c>
      <c r="F63" t="s">
        <v>82</v>
      </c>
      <c r="I63" s="2" t="s">
        <v>202</v>
      </c>
      <c r="J63" s="2" t="s">
        <v>88</v>
      </c>
      <c r="K63" s="2">
        <f t="shared" si="2"/>
        <v>-1.0057408362627029E-2</v>
      </c>
      <c r="L63" s="2" t="s">
        <v>83</v>
      </c>
      <c r="M63" s="2">
        <v>-0.05</v>
      </c>
      <c r="N63" s="18"/>
      <c r="O63" s="19" t="s">
        <v>108</v>
      </c>
      <c r="P63" s="2" t="s">
        <v>109</v>
      </c>
    </row>
    <row r="64" spans="1:1024 1033:2048 2057:3072 3081:4096 4105:5120 5129:6144 6153:7168 7177:8192 8201:9216 9225:10240 10249:11264 11273:12288 12297:13312 13321:14336 14345:15360 15369:16384" ht="30" customHeight="1">
      <c r="A64" t="s">
        <v>203</v>
      </c>
      <c r="B64" t="s">
        <v>204</v>
      </c>
      <c r="C64" t="s">
        <v>102</v>
      </c>
      <c r="D64">
        <v>9.9999997764825821E-3</v>
      </c>
      <c r="E64" t="s">
        <v>65</v>
      </c>
      <c r="F64" t="s">
        <v>82</v>
      </c>
      <c r="I64" s="2" t="s">
        <v>205</v>
      </c>
      <c r="J64" s="2" t="s">
        <v>102</v>
      </c>
      <c r="K64" s="2">
        <f t="shared" si="2"/>
        <v>9.9999997764825821E-3</v>
      </c>
      <c r="L64" s="2" t="s">
        <v>83</v>
      </c>
      <c r="M64" s="2">
        <v>0.02</v>
      </c>
      <c r="N64" s="18">
        <f t="shared" si="3"/>
        <v>1.9999999552965166E-4</v>
      </c>
      <c r="O64" s="2" t="s">
        <v>206</v>
      </c>
      <c r="P64" s="2" t="s">
        <v>125</v>
      </c>
    </row>
    <row r="65" spans="1:16" ht="30" customHeight="1">
      <c r="A65" t="s">
        <v>207</v>
      </c>
      <c r="B65" t="s">
        <v>208</v>
      </c>
      <c r="C65" t="s">
        <v>128</v>
      </c>
      <c r="D65">
        <v>-3.5029919818043709E-3</v>
      </c>
      <c r="E65" t="s">
        <v>65</v>
      </c>
      <c r="F65" t="s">
        <v>82</v>
      </c>
      <c r="I65" s="2" t="s">
        <v>208</v>
      </c>
      <c r="J65" s="2" t="s">
        <v>130</v>
      </c>
      <c r="K65" s="2">
        <f t="shared" si="2"/>
        <v>-3.5029919818043709E-3</v>
      </c>
      <c r="L65" s="2" t="s">
        <v>83</v>
      </c>
      <c r="M65" s="2">
        <v>-0.08</v>
      </c>
      <c r="N65" s="18"/>
      <c r="O65" s="19" t="s">
        <v>108</v>
      </c>
      <c r="P65" s="2" t="s">
        <v>209</v>
      </c>
    </row>
    <row r="66" spans="1:16" ht="30" customHeight="1">
      <c r="A66" t="s">
        <v>133</v>
      </c>
      <c r="B66" t="s">
        <v>134</v>
      </c>
      <c r="C66" t="s">
        <v>128</v>
      </c>
      <c r="D66">
        <v>3.0564852058887482E-3</v>
      </c>
      <c r="E66" t="s">
        <v>112</v>
      </c>
      <c r="F66" t="s">
        <v>82</v>
      </c>
      <c r="I66" s="2" t="s">
        <v>135</v>
      </c>
      <c r="J66" s="2" t="s">
        <v>130</v>
      </c>
      <c r="K66" s="2">
        <f t="shared" si="2"/>
        <v>3.0564852058887482E-3</v>
      </c>
      <c r="L66" s="2" t="s">
        <v>114</v>
      </c>
      <c r="M66" s="2">
        <v>0.56000000000000005</v>
      </c>
      <c r="N66" s="18">
        <f t="shared" si="3"/>
        <v>1.7116317152976992E-3</v>
      </c>
      <c r="O66" s="19" t="s">
        <v>136</v>
      </c>
      <c r="P66" s="2" t="s">
        <v>137</v>
      </c>
    </row>
    <row r="67" spans="1:16" ht="30" customHeight="1">
      <c r="A67" t="s">
        <v>210</v>
      </c>
      <c r="B67" t="s">
        <v>211</v>
      </c>
      <c r="C67" t="s">
        <v>97</v>
      </c>
      <c r="D67">
        <v>2.000000094994903E-3</v>
      </c>
      <c r="E67" t="s">
        <v>65</v>
      </c>
      <c r="F67" t="s">
        <v>82</v>
      </c>
      <c r="I67" s="2" t="s">
        <v>212</v>
      </c>
      <c r="J67" s="2" t="s">
        <v>97</v>
      </c>
      <c r="K67" s="2">
        <f t="shared" si="2"/>
        <v>2.000000094994903E-3</v>
      </c>
      <c r="L67" s="2" t="s">
        <v>83</v>
      </c>
      <c r="M67" s="2">
        <v>0.8</v>
      </c>
      <c r="N67" s="18"/>
      <c r="O67" s="19" t="s">
        <v>213</v>
      </c>
      <c r="P67" s="2" t="s">
        <v>214</v>
      </c>
    </row>
    <row r="68" spans="1:16" ht="30" customHeight="1">
      <c r="A68" t="s">
        <v>153</v>
      </c>
      <c r="B68" t="s">
        <v>154</v>
      </c>
      <c r="C68" t="s">
        <v>102</v>
      </c>
      <c r="D68">
        <v>-1.3304135063663129E-3</v>
      </c>
      <c r="E68" t="s">
        <v>65</v>
      </c>
      <c r="F68" t="s">
        <v>82</v>
      </c>
      <c r="I68" s="2" t="s">
        <v>155</v>
      </c>
      <c r="J68" s="2" t="s">
        <v>102</v>
      </c>
      <c r="K68" s="2">
        <f t="shared" si="2"/>
        <v>-1.3304135063663129E-3</v>
      </c>
      <c r="L68" s="2" t="s">
        <v>83</v>
      </c>
      <c r="M68" s="2">
        <v>0.02</v>
      </c>
      <c r="N68" s="18"/>
      <c r="O68" s="19" t="s">
        <v>156</v>
      </c>
      <c r="P68" s="2" t="s">
        <v>157</v>
      </c>
    </row>
    <row r="69" spans="1:16" ht="30" customHeight="1">
      <c r="A69" t="s">
        <v>126</v>
      </c>
      <c r="B69" t="s">
        <v>127</v>
      </c>
      <c r="C69" t="s">
        <v>128</v>
      </c>
      <c r="D69">
        <v>-1.216430023305293E-4</v>
      </c>
      <c r="E69" t="s">
        <v>112</v>
      </c>
      <c r="F69" t="s">
        <v>82</v>
      </c>
      <c r="I69" s="2" t="s">
        <v>129</v>
      </c>
      <c r="J69" s="2" t="s">
        <v>130</v>
      </c>
      <c r="K69" s="2">
        <f t="shared" si="2"/>
        <v>-1.216430023305293E-4</v>
      </c>
      <c r="L69" s="2" t="s">
        <v>114</v>
      </c>
      <c r="M69" s="2">
        <v>0.5</v>
      </c>
      <c r="N69" s="18"/>
      <c r="O69" s="19" t="s">
        <v>131</v>
      </c>
      <c r="P69" s="2" t="s">
        <v>215</v>
      </c>
    </row>
    <row r="70" spans="1:16" ht="30" customHeight="1"/>
    <row r="71" spans="1:16" ht="30" customHeight="1">
      <c r="A71" t="s">
        <v>158</v>
      </c>
    </row>
    <row r="72" spans="1:16" ht="30" customHeight="1">
      <c r="A72" s="17" t="s">
        <v>159</v>
      </c>
      <c r="B72" s="17" t="s">
        <v>160</v>
      </c>
      <c r="C72" s="17" t="s">
        <v>59</v>
      </c>
      <c r="D72" s="17" t="s">
        <v>60</v>
      </c>
      <c r="I72" s="2"/>
      <c r="J72" s="3"/>
      <c r="K72" s="3"/>
      <c r="L72" s="2"/>
      <c r="M72" s="3"/>
      <c r="N72" s="3"/>
      <c r="O72" s="5"/>
      <c r="P72" s="18"/>
    </row>
    <row r="73" spans="1:16" ht="30" customHeight="1">
      <c r="A73" t="s">
        <v>164</v>
      </c>
      <c r="B73" t="s">
        <v>162</v>
      </c>
      <c r="C73">
        <v>0.84908002614974976</v>
      </c>
      <c r="D73" t="s">
        <v>65</v>
      </c>
      <c r="I73" s="2"/>
      <c r="J73" s="3"/>
      <c r="K73" s="3"/>
      <c r="L73" s="2"/>
      <c r="M73" s="3"/>
      <c r="N73" s="3"/>
      <c r="O73" s="5"/>
      <c r="P73" s="18"/>
    </row>
    <row r="74" spans="1:16" ht="30" customHeight="1">
      <c r="A74" t="s">
        <v>168</v>
      </c>
      <c r="B74" t="s">
        <v>162</v>
      </c>
      <c r="C74">
        <v>1.340399961918592E-3</v>
      </c>
      <c r="D74" t="s">
        <v>65</v>
      </c>
    </row>
    <row r="75" spans="1:16" ht="30" customHeight="1">
      <c r="A75" t="s">
        <v>166</v>
      </c>
      <c r="B75" t="s">
        <v>167</v>
      </c>
      <c r="C75">
        <v>1.056975452229381E-3</v>
      </c>
      <c r="D75" t="s">
        <v>112</v>
      </c>
    </row>
    <row r="76" spans="1:16" ht="30" customHeight="1">
      <c r="A76" t="s">
        <v>165</v>
      </c>
      <c r="B76" t="s">
        <v>216</v>
      </c>
      <c r="C76">
        <v>9.7025535069406033E-4</v>
      </c>
      <c r="D76" t="s">
        <v>112</v>
      </c>
    </row>
    <row r="77" spans="1:16" ht="30" customHeight="1">
      <c r="A77" t="s">
        <v>165</v>
      </c>
      <c r="B77" t="s">
        <v>162</v>
      </c>
      <c r="C77">
        <v>4.9029244109988213E-4</v>
      </c>
      <c r="D77" t="s">
        <v>112</v>
      </c>
    </row>
    <row r="78" spans="1:16" ht="30" customHeight="1">
      <c r="A78" t="s">
        <v>217</v>
      </c>
      <c r="B78" t="s">
        <v>167</v>
      </c>
      <c r="C78">
        <v>4.0357242687605321E-4</v>
      </c>
      <c r="D78" t="s">
        <v>112</v>
      </c>
    </row>
    <row r="79" spans="1:16" ht="30" customHeight="1">
      <c r="A79" t="s">
        <v>218</v>
      </c>
      <c r="B79" t="s">
        <v>162</v>
      </c>
      <c r="C79">
        <v>1.3297999976202851E-4</v>
      </c>
      <c r="D79" t="s">
        <v>65</v>
      </c>
    </row>
    <row r="80" spans="1:16" ht="30" customHeight="1">
      <c r="A80" t="s">
        <v>171</v>
      </c>
      <c r="B80" t="s">
        <v>162</v>
      </c>
      <c r="C80">
        <v>7.9787001595832407E-5</v>
      </c>
      <c r="D80" t="s">
        <v>65</v>
      </c>
    </row>
    <row r="81" spans="1:4" ht="30" customHeight="1">
      <c r="A81" t="s">
        <v>169</v>
      </c>
      <c r="B81" t="s">
        <v>162</v>
      </c>
      <c r="C81">
        <v>2.8722999559249729E-5</v>
      </c>
      <c r="D81" t="s">
        <v>65</v>
      </c>
    </row>
    <row r="82" spans="1:4" ht="30" customHeight="1">
      <c r="A82" t="s">
        <v>219</v>
      </c>
      <c r="B82" t="s">
        <v>162</v>
      </c>
      <c r="C82">
        <v>1.0744999599410219E-5</v>
      </c>
      <c r="D82" t="s">
        <v>65</v>
      </c>
    </row>
    <row r="83" spans="1:4" ht="30" customHeight="1">
      <c r="A83" t="s">
        <v>220</v>
      </c>
      <c r="B83" t="s">
        <v>162</v>
      </c>
      <c r="C83">
        <v>1.595700041434611E-6</v>
      </c>
      <c r="D83" t="s">
        <v>65</v>
      </c>
    </row>
    <row r="84" spans="1:4" ht="30" customHeight="1">
      <c r="A84" t="s">
        <v>221</v>
      </c>
      <c r="B84" t="s">
        <v>162</v>
      </c>
      <c r="C84">
        <v>1.595700041434611E-6</v>
      </c>
      <c r="D84" t="s">
        <v>65</v>
      </c>
    </row>
    <row r="85" spans="1:4" ht="30" customHeight="1">
      <c r="A85" t="s">
        <v>172</v>
      </c>
      <c r="B85" t="s">
        <v>162</v>
      </c>
      <c r="C85">
        <v>7.4467997990268486E-8</v>
      </c>
      <c r="D85" t="s">
        <v>65</v>
      </c>
    </row>
    <row r="86" spans="1:4" ht="30" customHeight="1">
      <c r="A86" t="s">
        <v>173</v>
      </c>
      <c r="B86" t="s">
        <v>162</v>
      </c>
      <c r="C86">
        <v>6.9149002968060813E-8</v>
      </c>
      <c r="D86" t="s">
        <v>65</v>
      </c>
    </row>
    <row r="87" spans="1:4" ht="30" customHeight="1">
      <c r="A87" t="s">
        <v>222</v>
      </c>
      <c r="B87" t="s">
        <v>162</v>
      </c>
      <c r="C87">
        <v>1.5956999277477731E-8</v>
      </c>
      <c r="D87" t="s">
        <v>65</v>
      </c>
    </row>
    <row r="88" spans="1:4" ht="30" customHeight="1"/>
    <row r="89" spans="1:4" ht="30" customHeight="1"/>
    <row r="90" spans="1:4" ht="30" customHeight="1"/>
    <row r="91" spans="1:4" ht="30" customHeight="1"/>
    <row r="92" spans="1:4" ht="30" customHeight="1"/>
    <row r="93" spans="1:4" ht="30" customHeight="1">
      <c r="A93" s="17" t="s">
        <v>54</v>
      </c>
    </row>
    <row r="94" spans="1:4" ht="30" customHeight="1">
      <c r="A94" t="s">
        <v>223</v>
      </c>
    </row>
    <row r="95" spans="1:4" ht="30" customHeight="1">
      <c r="A95" t="s">
        <v>56</v>
      </c>
    </row>
    <row r="97" spans="1:17" ht="30" customHeight="1">
      <c r="A97" s="17" t="s">
        <v>57</v>
      </c>
      <c r="B97" s="17" t="s">
        <v>58</v>
      </c>
      <c r="C97" s="17" t="s">
        <v>59</v>
      </c>
      <c r="D97" s="17" t="s">
        <v>60</v>
      </c>
      <c r="E97" s="17" t="s">
        <v>61</v>
      </c>
      <c r="I97" s="17" t="s">
        <v>57</v>
      </c>
      <c r="J97" s="17" t="s">
        <v>58</v>
      </c>
      <c r="K97" s="17" t="s">
        <v>59</v>
      </c>
      <c r="L97" s="17" t="s">
        <v>60</v>
      </c>
      <c r="M97" s="17" t="s">
        <v>61</v>
      </c>
      <c r="N97" s="1" t="s">
        <v>62</v>
      </c>
      <c r="P97" s="1" t="s">
        <v>78</v>
      </c>
    </row>
    <row r="98" spans="1:17" ht="30" customHeight="1">
      <c r="A98" t="s">
        <v>187</v>
      </c>
      <c r="B98" t="s">
        <v>188</v>
      </c>
      <c r="C98">
        <v>1</v>
      </c>
      <c r="D98" t="s">
        <v>65</v>
      </c>
      <c r="E98" t="s">
        <v>66</v>
      </c>
      <c r="I98" t="s">
        <v>187</v>
      </c>
      <c r="J98" t="s">
        <v>188</v>
      </c>
      <c r="K98">
        <v>1</v>
      </c>
      <c r="L98" t="s">
        <v>65</v>
      </c>
      <c r="M98" t="s">
        <v>66</v>
      </c>
      <c r="N98">
        <f>SUM(N102:N116)</f>
        <v>9.8459894346073287E-2</v>
      </c>
      <c r="P98" s="2" t="s">
        <v>224</v>
      </c>
    </row>
    <row r="99" spans="1:17" ht="30" customHeight="1">
      <c r="P99" t="s">
        <v>225</v>
      </c>
      <c r="Q99" t="s">
        <v>226</v>
      </c>
    </row>
    <row r="100" spans="1:17" ht="30" customHeight="1">
      <c r="A100" t="s">
        <v>67</v>
      </c>
    </row>
    <row r="101" spans="1:17" ht="30" customHeight="1">
      <c r="A101" s="17" t="s">
        <v>68</v>
      </c>
      <c r="B101" s="17" t="s">
        <v>69</v>
      </c>
      <c r="C101" s="17" t="s">
        <v>70</v>
      </c>
      <c r="D101" s="17" t="s">
        <v>59</v>
      </c>
      <c r="E101" s="17" t="s">
        <v>60</v>
      </c>
      <c r="F101" s="17" t="s">
        <v>71</v>
      </c>
      <c r="I101" s="1" t="s">
        <v>72</v>
      </c>
      <c r="J101" s="1" t="s">
        <v>73</v>
      </c>
      <c r="K101" s="1" t="s">
        <v>74</v>
      </c>
      <c r="L101" s="1" t="s">
        <v>75</v>
      </c>
      <c r="M101" s="1" t="s">
        <v>76</v>
      </c>
      <c r="N101" s="1" t="s">
        <v>62</v>
      </c>
      <c r="O101" s="1" t="s">
        <v>77</v>
      </c>
      <c r="P101" s="1" t="s">
        <v>78</v>
      </c>
    </row>
    <row r="102" spans="1:17" ht="30" customHeight="1">
      <c r="A102" t="s">
        <v>179</v>
      </c>
      <c r="B102" t="s">
        <v>180</v>
      </c>
      <c r="C102" t="s">
        <v>102</v>
      </c>
      <c r="D102">
        <v>1.2766000032424929</v>
      </c>
      <c r="E102" t="s">
        <v>163</v>
      </c>
      <c r="F102" t="s">
        <v>82</v>
      </c>
      <c r="I102" s="2" t="s">
        <v>180</v>
      </c>
      <c r="J102" s="2" t="s">
        <v>102</v>
      </c>
      <c r="K102" s="2">
        <f>D102</f>
        <v>1.2766000032424929</v>
      </c>
      <c r="L102" s="2" t="s">
        <v>181</v>
      </c>
      <c r="M102" s="2">
        <v>8.5000000000000006E-3</v>
      </c>
      <c r="N102" s="18">
        <f>M102*K102</f>
        <v>1.085110002756119E-2</v>
      </c>
      <c r="O102" s="5" t="s">
        <v>147</v>
      </c>
      <c r="P102" s="2" t="s">
        <v>227</v>
      </c>
    </row>
    <row r="103" spans="1:17" ht="30" customHeight="1">
      <c r="A103" t="s">
        <v>145</v>
      </c>
      <c r="B103" t="s">
        <v>146</v>
      </c>
      <c r="C103" t="s">
        <v>97</v>
      </c>
      <c r="D103">
        <v>0.87956982851028442</v>
      </c>
      <c r="E103" t="s">
        <v>65</v>
      </c>
      <c r="F103" t="s">
        <v>82</v>
      </c>
      <c r="I103" s="2" t="s">
        <v>146</v>
      </c>
      <c r="J103" s="2" t="s">
        <v>97</v>
      </c>
      <c r="K103" s="2">
        <f t="shared" ref="K103:K116" si="4">D103</f>
        <v>0.87956982851028442</v>
      </c>
      <c r="L103" s="2" t="s">
        <v>83</v>
      </c>
      <c r="M103" s="2">
        <v>0.09</v>
      </c>
      <c r="N103" s="18">
        <f t="shared" ref="N103:N115" si="5">M103*K103</f>
        <v>7.9161284565925596E-2</v>
      </c>
      <c r="O103" s="5" t="s">
        <v>147</v>
      </c>
      <c r="P103" s="2" t="s">
        <v>228</v>
      </c>
    </row>
    <row r="104" spans="1:17" ht="30" customHeight="1">
      <c r="A104" t="s">
        <v>203</v>
      </c>
      <c r="B104" t="s">
        <v>204</v>
      </c>
      <c r="C104" t="s">
        <v>229</v>
      </c>
      <c r="D104">
        <v>0.13109999895095831</v>
      </c>
      <c r="E104" t="s">
        <v>65</v>
      </c>
      <c r="F104" t="s">
        <v>82</v>
      </c>
      <c r="I104" s="2" t="s">
        <v>205</v>
      </c>
      <c r="J104" s="2" t="s">
        <v>229</v>
      </c>
      <c r="K104" s="2">
        <f t="shared" si="4"/>
        <v>0.13109999895095831</v>
      </c>
      <c r="L104" s="2" t="s">
        <v>83</v>
      </c>
      <c r="M104" s="2">
        <v>0.02</v>
      </c>
      <c r="N104" s="18">
        <f t="shared" si="5"/>
        <v>2.6219999790191664E-3</v>
      </c>
      <c r="O104" s="5" t="s">
        <v>206</v>
      </c>
      <c r="P104" s="2" t="s">
        <v>125</v>
      </c>
    </row>
    <row r="105" spans="1:17" ht="30" customHeight="1">
      <c r="A105" t="s">
        <v>138</v>
      </c>
      <c r="B105" t="s">
        <v>139</v>
      </c>
      <c r="C105" t="s">
        <v>81</v>
      </c>
      <c r="D105">
        <v>3.3170901238918298E-2</v>
      </c>
      <c r="E105" t="s">
        <v>140</v>
      </c>
      <c r="F105" t="s">
        <v>82</v>
      </c>
      <c r="I105" s="2" t="s">
        <v>141</v>
      </c>
      <c r="J105" s="2" t="s">
        <v>81</v>
      </c>
      <c r="K105" s="2">
        <f t="shared" si="4"/>
        <v>3.3170901238918298E-2</v>
      </c>
      <c r="L105" s="2" t="s">
        <v>142</v>
      </c>
      <c r="M105" s="2"/>
      <c r="N105" s="18">
        <f t="shared" si="5"/>
        <v>0</v>
      </c>
      <c r="O105" s="5" t="s">
        <v>143</v>
      </c>
      <c r="P105" s="2" t="s">
        <v>230</v>
      </c>
    </row>
    <row r="106" spans="1:17" ht="30" customHeight="1">
      <c r="A106" t="s">
        <v>231</v>
      </c>
      <c r="B106" t="s">
        <v>232</v>
      </c>
      <c r="C106" t="s">
        <v>229</v>
      </c>
      <c r="D106">
        <v>2.6399999856948849E-2</v>
      </c>
      <c r="E106" t="s">
        <v>65</v>
      </c>
      <c r="F106" t="s">
        <v>82</v>
      </c>
      <c r="I106" s="2" t="s">
        <v>233</v>
      </c>
      <c r="J106" s="2" t="s">
        <v>229</v>
      </c>
      <c r="K106" s="2">
        <f t="shared" si="4"/>
        <v>2.6399999856948849E-2</v>
      </c>
      <c r="L106" s="2" t="s">
        <v>83</v>
      </c>
      <c r="M106" s="2">
        <v>0.14000000000000001</v>
      </c>
      <c r="N106" s="18">
        <f t="shared" si="5"/>
        <v>3.6959999799728391E-3</v>
      </c>
      <c r="O106" s="5" t="s">
        <v>234</v>
      </c>
      <c r="P106" s="2" t="s">
        <v>235</v>
      </c>
    </row>
    <row r="107" spans="1:17" ht="30" customHeight="1">
      <c r="A107" t="s">
        <v>236</v>
      </c>
      <c r="B107" t="s">
        <v>237</v>
      </c>
      <c r="C107" t="s">
        <v>88</v>
      </c>
      <c r="D107">
        <v>1.184892561286688E-2</v>
      </c>
      <c r="E107" t="s">
        <v>65</v>
      </c>
      <c r="F107" t="s">
        <v>82</v>
      </c>
      <c r="I107" s="2" t="s">
        <v>238</v>
      </c>
      <c r="J107" s="2" t="s">
        <v>88</v>
      </c>
      <c r="K107" s="2">
        <f t="shared" si="4"/>
        <v>1.184892561286688E-2</v>
      </c>
      <c r="L107" s="2" t="s">
        <v>83</v>
      </c>
      <c r="M107" s="2">
        <v>-0.01</v>
      </c>
      <c r="N107" s="18"/>
      <c r="O107" s="5" t="s">
        <v>89</v>
      </c>
      <c r="P107" s="2" t="s">
        <v>195</v>
      </c>
    </row>
    <row r="108" spans="1:17" ht="30" customHeight="1">
      <c r="A108" t="s">
        <v>100</v>
      </c>
      <c r="B108" t="s">
        <v>101</v>
      </c>
      <c r="C108" t="s">
        <v>229</v>
      </c>
      <c r="D108">
        <v>1.020000036805868E-2</v>
      </c>
      <c r="E108" t="s">
        <v>65</v>
      </c>
      <c r="F108" t="s">
        <v>82</v>
      </c>
      <c r="I108" s="2" t="s">
        <v>103</v>
      </c>
      <c r="J108" s="2" t="s">
        <v>229</v>
      </c>
      <c r="K108" s="2">
        <f t="shared" si="4"/>
        <v>1.020000036805868E-2</v>
      </c>
      <c r="L108" s="2" t="s">
        <v>83</v>
      </c>
      <c r="M108" s="2">
        <v>0.12</v>
      </c>
      <c r="N108" s="18">
        <f t="shared" si="5"/>
        <v>1.2240000441670416E-3</v>
      </c>
      <c r="O108" s="5" t="s">
        <v>104</v>
      </c>
      <c r="P108" s="2" t="s">
        <v>239</v>
      </c>
    </row>
    <row r="109" spans="1:17" ht="30" customHeight="1">
      <c r="A109" t="s">
        <v>240</v>
      </c>
      <c r="B109" t="s">
        <v>241</v>
      </c>
      <c r="C109" t="s">
        <v>88</v>
      </c>
      <c r="D109">
        <v>8.3976704627275467E-3</v>
      </c>
      <c r="E109" t="s">
        <v>65</v>
      </c>
      <c r="F109" t="s">
        <v>82</v>
      </c>
      <c r="I109" s="2" t="s">
        <v>242</v>
      </c>
      <c r="J109" s="2" t="s">
        <v>88</v>
      </c>
      <c r="K109" s="2">
        <f t="shared" si="4"/>
        <v>8.3976704627275467E-3</v>
      </c>
      <c r="L109" s="2" t="s">
        <v>83</v>
      </c>
      <c r="M109" s="2">
        <v>-0.05</v>
      </c>
      <c r="N109" s="18"/>
      <c r="O109" s="5" t="s">
        <v>108</v>
      </c>
      <c r="P109" s="2" t="s">
        <v>109</v>
      </c>
    </row>
    <row r="110" spans="1:17" ht="30" customHeight="1">
      <c r="A110" t="s">
        <v>243</v>
      </c>
      <c r="B110" t="s">
        <v>244</v>
      </c>
      <c r="C110" t="s">
        <v>88</v>
      </c>
      <c r="D110">
        <v>5.8535737916827202E-3</v>
      </c>
      <c r="E110" t="s">
        <v>65</v>
      </c>
      <c r="F110" t="s">
        <v>82</v>
      </c>
      <c r="I110" s="2" t="s">
        <v>245</v>
      </c>
      <c r="J110" s="2" t="s">
        <v>88</v>
      </c>
      <c r="K110" s="2">
        <f t="shared" si="4"/>
        <v>5.8535737916827202E-3</v>
      </c>
      <c r="L110" s="2" t="s">
        <v>83</v>
      </c>
      <c r="M110" s="2">
        <v>-0.05</v>
      </c>
      <c r="N110" s="18"/>
      <c r="O110" s="5" t="s">
        <v>108</v>
      </c>
      <c r="P110" s="2" t="s">
        <v>109</v>
      </c>
    </row>
    <row r="111" spans="1:17" ht="30" customHeight="1">
      <c r="A111" t="s">
        <v>246</v>
      </c>
      <c r="B111" t="s">
        <v>247</v>
      </c>
      <c r="C111" t="s">
        <v>88</v>
      </c>
      <c r="D111">
        <v>2.443586010485888E-3</v>
      </c>
      <c r="E111" t="s">
        <v>65</v>
      </c>
      <c r="F111" t="s">
        <v>82</v>
      </c>
      <c r="I111" s="2" t="s">
        <v>248</v>
      </c>
      <c r="J111" s="2" t="s">
        <v>88</v>
      </c>
      <c r="K111" s="2">
        <f t="shared" si="4"/>
        <v>2.443586010485888E-3</v>
      </c>
      <c r="L111" s="2" t="s">
        <v>83</v>
      </c>
      <c r="M111" s="2">
        <v>-0.01</v>
      </c>
      <c r="N111" s="18"/>
      <c r="O111" s="5" t="s">
        <v>89</v>
      </c>
      <c r="P111" s="2" t="s">
        <v>249</v>
      </c>
    </row>
    <row r="112" spans="1:17" ht="30" customHeight="1">
      <c r="A112" t="s">
        <v>250</v>
      </c>
      <c r="B112" t="s">
        <v>251</v>
      </c>
      <c r="C112" t="s">
        <v>88</v>
      </c>
      <c r="D112">
        <v>2.0890859887003899E-3</v>
      </c>
      <c r="E112" t="s">
        <v>65</v>
      </c>
      <c r="F112" t="s">
        <v>82</v>
      </c>
      <c r="I112" s="2" t="s">
        <v>252</v>
      </c>
      <c r="J112" s="2" t="s">
        <v>88</v>
      </c>
      <c r="K112" s="2">
        <f t="shared" si="4"/>
        <v>2.0890859887003899E-3</v>
      </c>
      <c r="L112" s="2" t="s">
        <v>83</v>
      </c>
      <c r="M112" s="2">
        <v>-0.08</v>
      </c>
      <c r="N112" s="18"/>
      <c r="O112" s="5" t="s">
        <v>108</v>
      </c>
      <c r="P112" s="2" t="s">
        <v>209</v>
      </c>
    </row>
    <row r="113" spans="1:16" ht="30" customHeight="1">
      <c r="A113" t="s">
        <v>253</v>
      </c>
      <c r="B113" t="s">
        <v>254</v>
      </c>
      <c r="C113" t="s">
        <v>88</v>
      </c>
      <c r="D113">
        <v>2.003493951633573E-3</v>
      </c>
      <c r="E113" t="s">
        <v>65</v>
      </c>
      <c r="F113" t="s">
        <v>82</v>
      </c>
      <c r="I113" s="2" t="s">
        <v>255</v>
      </c>
      <c r="J113" s="2" t="s">
        <v>88</v>
      </c>
      <c r="K113" s="2">
        <f t="shared" si="4"/>
        <v>2.003493951633573E-3</v>
      </c>
      <c r="L113" s="2" t="s">
        <v>83</v>
      </c>
      <c r="M113" s="2">
        <v>-0.01</v>
      </c>
      <c r="N113" s="18"/>
      <c r="O113" s="5" t="s">
        <v>89</v>
      </c>
      <c r="P113" s="2" t="s">
        <v>249</v>
      </c>
    </row>
    <row r="114" spans="1:16" ht="30" customHeight="1">
      <c r="A114" t="s">
        <v>256</v>
      </c>
      <c r="B114" t="s">
        <v>257</v>
      </c>
      <c r="C114" t="s">
        <v>88</v>
      </c>
      <c r="D114">
        <v>1.897366950288415E-3</v>
      </c>
      <c r="E114" t="s">
        <v>112</v>
      </c>
      <c r="F114" t="s">
        <v>82</v>
      </c>
      <c r="I114" s="2" t="s">
        <v>258</v>
      </c>
      <c r="J114" s="2" t="s">
        <v>88</v>
      </c>
      <c r="K114" s="2">
        <f t="shared" si="4"/>
        <v>1.897366950288415E-3</v>
      </c>
      <c r="L114" s="2" t="s">
        <v>114</v>
      </c>
      <c r="M114" s="2">
        <v>0.04</v>
      </c>
      <c r="N114" s="18"/>
      <c r="O114" s="5" t="s">
        <v>115</v>
      </c>
      <c r="P114" s="2" t="s">
        <v>116</v>
      </c>
    </row>
    <row r="115" spans="1:16" ht="30" customHeight="1">
      <c r="A115" t="s">
        <v>133</v>
      </c>
      <c r="B115" t="s">
        <v>134</v>
      </c>
      <c r="C115" t="s">
        <v>128</v>
      </c>
      <c r="D115">
        <v>1.6169816954061389E-3</v>
      </c>
      <c r="E115" t="s">
        <v>112</v>
      </c>
      <c r="F115" t="s">
        <v>82</v>
      </c>
      <c r="I115" s="2" t="s">
        <v>135</v>
      </c>
      <c r="J115" s="2" t="s">
        <v>130</v>
      </c>
      <c r="K115" s="2">
        <f t="shared" si="4"/>
        <v>1.6169816954061389E-3</v>
      </c>
      <c r="L115" s="2" t="s">
        <v>114</v>
      </c>
      <c r="M115" s="2">
        <v>0.56000000000000005</v>
      </c>
      <c r="N115" s="18">
        <f t="shared" si="5"/>
        <v>9.0550974942743784E-4</v>
      </c>
      <c r="O115" s="5" t="s">
        <v>136</v>
      </c>
      <c r="P115" s="2" t="s">
        <v>137</v>
      </c>
    </row>
    <row r="116" spans="1:16" ht="30" customHeight="1">
      <c r="A116" t="s">
        <v>207</v>
      </c>
      <c r="B116" t="s">
        <v>208</v>
      </c>
      <c r="C116" t="s">
        <v>128</v>
      </c>
      <c r="D116">
        <v>-1.399148372001946E-3</v>
      </c>
      <c r="E116" t="s">
        <v>65</v>
      </c>
      <c r="F116" t="s">
        <v>82</v>
      </c>
      <c r="I116" s="2" t="s">
        <v>208</v>
      </c>
      <c r="J116" s="2" t="s">
        <v>130</v>
      </c>
      <c r="K116" s="2">
        <f t="shared" si="4"/>
        <v>-1.399148372001946E-3</v>
      </c>
      <c r="L116" s="2" t="s">
        <v>83</v>
      </c>
      <c r="M116" s="2">
        <v>0.02</v>
      </c>
      <c r="N116" s="18"/>
      <c r="O116" s="5" t="s">
        <v>156</v>
      </c>
      <c r="P116" s="2" t="s">
        <v>259</v>
      </c>
    </row>
    <row r="117" spans="1:16" ht="30" customHeight="1"/>
    <row r="118" spans="1:16" ht="30" customHeight="1">
      <c r="A118" t="s">
        <v>158</v>
      </c>
    </row>
    <row r="119" spans="1:16" ht="30" customHeight="1">
      <c r="A119" s="17" t="s">
        <v>159</v>
      </c>
      <c r="B119" s="17" t="s">
        <v>160</v>
      </c>
      <c r="C119" s="17" t="s">
        <v>59</v>
      </c>
      <c r="D119" s="17" t="s">
        <v>60</v>
      </c>
    </row>
    <row r="120" spans="1:16" ht="30" customHeight="1">
      <c r="A120" t="s">
        <v>164</v>
      </c>
      <c r="B120" t="s">
        <v>162</v>
      </c>
      <c r="C120">
        <v>0.24381169676780701</v>
      </c>
      <c r="D120" t="s">
        <v>65</v>
      </c>
    </row>
    <row r="121" spans="1:16" ht="30" customHeight="1">
      <c r="A121" t="s">
        <v>260</v>
      </c>
      <c r="B121" t="s">
        <v>261</v>
      </c>
      <c r="C121">
        <v>0.1182310953736305</v>
      </c>
      <c r="D121" t="s">
        <v>65</v>
      </c>
    </row>
    <row r="122" spans="1:16" ht="30" customHeight="1">
      <c r="A122" t="s">
        <v>168</v>
      </c>
      <c r="B122" t="s">
        <v>162</v>
      </c>
      <c r="C122">
        <v>1.802695170044899E-2</v>
      </c>
      <c r="D122" t="s">
        <v>65</v>
      </c>
    </row>
    <row r="123" spans="1:16" ht="30" customHeight="1">
      <c r="A123" t="s">
        <v>171</v>
      </c>
      <c r="B123" t="s">
        <v>162</v>
      </c>
      <c r="C123">
        <v>5.5814470397308469E-4</v>
      </c>
      <c r="D123" t="s">
        <v>65</v>
      </c>
    </row>
    <row r="124" spans="1:16" ht="30" customHeight="1">
      <c r="A124" t="s">
        <v>218</v>
      </c>
      <c r="B124" t="s">
        <v>162</v>
      </c>
      <c r="C124">
        <v>4.6263233525678521E-4</v>
      </c>
      <c r="D124" t="s">
        <v>65</v>
      </c>
    </row>
    <row r="125" spans="1:16" ht="30" customHeight="1">
      <c r="A125" t="s">
        <v>262</v>
      </c>
      <c r="B125" t="s">
        <v>162</v>
      </c>
      <c r="C125">
        <v>1.210113623528741E-4</v>
      </c>
      <c r="D125" t="s">
        <v>65</v>
      </c>
    </row>
    <row r="126" spans="1:16" ht="30" customHeight="1">
      <c r="A126" t="s">
        <v>169</v>
      </c>
      <c r="B126" t="s">
        <v>162</v>
      </c>
      <c r="C126">
        <v>1.204150030389428E-4</v>
      </c>
      <c r="D126" t="s">
        <v>65</v>
      </c>
    </row>
    <row r="127" spans="1:16" ht="30" customHeight="1">
      <c r="A127" t="s">
        <v>220</v>
      </c>
      <c r="B127" t="s">
        <v>162</v>
      </c>
      <c r="C127">
        <v>9.3775801360607147E-5</v>
      </c>
      <c r="D127" t="s">
        <v>65</v>
      </c>
    </row>
    <row r="128" spans="1:16" ht="30" customHeight="1">
      <c r="A128" t="s">
        <v>217</v>
      </c>
      <c r="B128" t="s">
        <v>167</v>
      </c>
      <c r="C128">
        <v>5.9160800446989008E-5</v>
      </c>
      <c r="D128" t="s">
        <v>112</v>
      </c>
    </row>
    <row r="129" spans="1:14" ht="30" customHeight="1">
      <c r="A129" t="s">
        <v>263</v>
      </c>
      <c r="B129" t="s">
        <v>162</v>
      </c>
      <c r="C129">
        <v>3.4447642974555492E-5</v>
      </c>
      <c r="D129" t="s">
        <v>65</v>
      </c>
    </row>
    <row r="130" spans="1:14" ht="30" customHeight="1">
      <c r="A130" t="s">
        <v>264</v>
      </c>
      <c r="B130" t="s">
        <v>162</v>
      </c>
      <c r="C130">
        <v>1.9782568415394049E-5</v>
      </c>
      <c r="D130" t="s">
        <v>65</v>
      </c>
    </row>
    <row r="131" spans="1:14" ht="30" customHeight="1">
      <c r="A131" t="s">
        <v>221</v>
      </c>
      <c r="B131" t="s">
        <v>162</v>
      </c>
      <c r="C131">
        <v>1.9602499378379431E-5</v>
      </c>
      <c r="D131" t="s">
        <v>65</v>
      </c>
    </row>
    <row r="132" spans="1:14" ht="30" customHeight="1">
      <c r="A132" t="s">
        <v>265</v>
      </c>
      <c r="B132" t="s">
        <v>162</v>
      </c>
      <c r="C132">
        <v>1.811077027014107E-6</v>
      </c>
      <c r="D132" t="s">
        <v>65</v>
      </c>
    </row>
    <row r="133" spans="1:14" ht="30" customHeight="1">
      <c r="A133" t="s">
        <v>173</v>
      </c>
      <c r="B133" t="s">
        <v>162</v>
      </c>
      <c r="C133">
        <v>3.8439213767560432E-7</v>
      </c>
      <c r="D133" t="s">
        <v>65</v>
      </c>
    </row>
    <row r="134" spans="1:14" ht="30" customHeight="1">
      <c r="A134" t="s">
        <v>266</v>
      </c>
      <c r="B134" t="s">
        <v>162</v>
      </c>
      <c r="C134">
        <v>5.1253291388775317E-8</v>
      </c>
      <c r="D134" t="s">
        <v>65</v>
      </c>
    </row>
    <row r="135" spans="1:14" ht="30" customHeight="1"/>
    <row r="136" spans="1:14" ht="30" customHeight="1"/>
    <row r="137" spans="1:14" ht="30" customHeight="1"/>
    <row r="138" spans="1:14" ht="30" customHeight="1"/>
    <row r="139" spans="1:14" ht="30" customHeight="1"/>
    <row r="140" spans="1:14" ht="30" customHeight="1"/>
    <row r="141" spans="1:14" ht="30" customHeight="1">
      <c r="A141" s="17" t="s">
        <v>54</v>
      </c>
    </row>
    <row r="142" spans="1:14" ht="30" customHeight="1">
      <c r="A142" t="s">
        <v>556</v>
      </c>
    </row>
    <row r="143" spans="1:14" ht="30" customHeight="1">
      <c r="A143" t="s">
        <v>56</v>
      </c>
    </row>
    <row r="144" spans="1:14" ht="30" customHeight="1">
      <c r="A144" s="17" t="s">
        <v>57</v>
      </c>
      <c r="B144" s="17" t="s">
        <v>58</v>
      </c>
      <c r="C144" s="17" t="s">
        <v>59</v>
      </c>
      <c r="D144" s="17" t="s">
        <v>60</v>
      </c>
      <c r="E144" s="17" t="s">
        <v>61</v>
      </c>
      <c r="I144" s="17" t="s">
        <v>57</v>
      </c>
      <c r="J144" s="17" t="s">
        <v>58</v>
      </c>
      <c r="K144" s="17" t="s">
        <v>59</v>
      </c>
      <c r="L144" s="17" t="s">
        <v>60</v>
      </c>
      <c r="M144" s="17" t="s">
        <v>61</v>
      </c>
      <c r="N144" s="1" t="s">
        <v>62</v>
      </c>
    </row>
    <row r="145" spans="1:16" ht="30" customHeight="1">
      <c r="A145" t="s">
        <v>554</v>
      </c>
      <c r="B145" t="s">
        <v>555</v>
      </c>
      <c r="C145">
        <v>1</v>
      </c>
      <c r="D145" t="s">
        <v>65</v>
      </c>
      <c r="E145" t="s">
        <v>66</v>
      </c>
      <c r="I145" t="s">
        <v>554</v>
      </c>
      <c r="J145" t="s">
        <v>555</v>
      </c>
      <c r="K145">
        <v>1</v>
      </c>
      <c r="L145" t="s">
        <v>65</v>
      </c>
      <c r="M145" t="s">
        <v>66</v>
      </c>
      <c r="N145">
        <f>SUM(N149:N156)</f>
        <v>0.14201153301126035</v>
      </c>
    </row>
    <row r="146" spans="1:16" ht="30" customHeight="1"/>
    <row r="147" spans="1:16" ht="30" customHeight="1">
      <c r="A147" t="s">
        <v>67</v>
      </c>
    </row>
    <row r="148" spans="1:16" ht="30" customHeight="1">
      <c r="A148" s="17" t="s">
        <v>68</v>
      </c>
      <c r="B148" s="17" t="s">
        <v>69</v>
      </c>
      <c r="C148" s="17" t="s">
        <v>70</v>
      </c>
      <c r="D148" s="17" t="s">
        <v>59</v>
      </c>
      <c r="E148" s="17" t="s">
        <v>60</v>
      </c>
      <c r="F148" s="17" t="s">
        <v>71</v>
      </c>
      <c r="I148" s="1" t="s">
        <v>72</v>
      </c>
      <c r="J148" s="1" t="s">
        <v>73</v>
      </c>
      <c r="K148" s="1" t="s">
        <v>74</v>
      </c>
      <c r="L148" s="1" t="s">
        <v>75</v>
      </c>
      <c r="M148" s="1" t="s">
        <v>76</v>
      </c>
      <c r="N148" s="1" t="s">
        <v>62</v>
      </c>
      <c r="O148" s="1" t="s">
        <v>77</v>
      </c>
      <c r="P148" s="1" t="s">
        <v>78</v>
      </c>
    </row>
    <row r="149" spans="1:16" ht="30" customHeight="1">
      <c r="A149" t="s">
        <v>557</v>
      </c>
      <c r="B149" t="s">
        <v>557</v>
      </c>
      <c r="C149" t="s">
        <v>81</v>
      </c>
      <c r="D149">
        <v>1</v>
      </c>
      <c r="E149" t="s">
        <v>65</v>
      </c>
      <c r="F149" t="s">
        <v>82</v>
      </c>
      <c r="I149" s="2" t="s">
        <v>558</v>
      </c>
      <c r="J149" s="2" t="s">
        <v>81</v>
      </c>
      <c r="K149" s="2">
        <f>D149</f>
        <v>1</v>
      </c>
      <c r="L149" s="2" t="s">
        <v>83</v>
      </c>
      <c r="M149" s="2">
        <v>0.1</v>
      </c>
      <c r="N149" s="18">
        <f>K149*M149</f>
        <v>0.1</v>
      </c>
      <c r="O149" s="5" t="s">
        <v>559</v>
      </c>
      <c r="P149" s="2" t="s">
        <v>560</v>
      </c>
    </row>
    <row r="150" spans="1:16" ht="30" customHeight="1">
      <c r="A150" t="s">
        <v>441</v>
      </c>
      <c r="B150" t="s">
        <v>438</v>
      </c>
      <c r="C150" t="s">
        <v>88</v>
      </c>
      <c r="D150">
        <v>0.47299998998641968</v>
      </c>
      <c r="E150" t="s">
        <v>65</v>
      </c>
      <c r="F150" t="s">
        <v>82</v>
      </c>
      <c r="I150" s="2" t="s">
        <v>438</v>
      </c>
      <c r="J150" s="2" t="s">
        <v>88</v>
      </c>
      <c r="K150" s="2">
        <f t="shared" ref="K150:K156" si="6">D150</f>
        <v>0.47299998998641968</v>
      </c>
      <c r="L150" s="2" t="s">
        <v>83</v>
      </c>
      <c r="M150" s="2">
        <v>2E-3</v>
      </c>
      <c r="N150" s="18">
        <f t="shared" ref="N150:N156" si="7">K150*M150</f>
        <v>9.4599997997283942E-4</v>
      </c>
      <c r="O150" s="5" t="s">
        <v>561</v>
      </c>
      <c r="P150" s="2" t="s">
        <v>562</v>
      </c>
    </row>
    <row r="151" spans="1:16" ht="30" customHeight="1">
      <c r="A151" t="s">
        <v>133</v>
      </c>
      <c r="B151" t="s">
        <v>134</v>
      </c>
      <c r="C151" t="s">
        <v>128</v>
      </c>
      <c r="D151">
        <v>6.9487176835536957E-2</v>
      </c>
      <c r="E151" t="s">
        <v>112</v>
      </c>
      <c r="F151" t="s">
        <v>82</v>
      </c>
      <c r="I151" s="2" t="s">
        <v>134</v>
      </c>
      <c r="J151" s="2" t="s">
        <v>130</v>
      </c>
      <c r="K151" s="2">
        <f t="shared" si="6"/>
        <v>6.9487176835536957E-2</v>
      </c>
      <c r="L151" s="2" t="s">
        <v>114</v>
      </c>
      <c r="M151" s="2">
        <v>0.56000000000000005</v>
      </c>
      <c r="N151" s="18">
        <f t="shared" si="7"/>
        <v>3.8912819027900697E-2</v>
      </c>
      <c r="O151" s="5" t="s">
        <v>136</v>
      </c>
      <c r="P151" s="2" t="s">
        <v>563</v>
      </c>
    </row>
    <row r="152" spans="1:16" ht="30" customHeight="1">
      <c r="A152" t="s">
        <v>564</v>
      </c>
      <c r="B152" t="s">
        <v>565</v>
      </c>
      <c r="C152" t="s">
        <v>97</v>
      </c>
      <c r="D152">
        <v>1.39999995008111E-3</v>
      </c>
      <c r="E152" t="s">
        <v>65</v>
      </c>
      <c r="F152" t="s">
        <v>82</v>
      </c>
      <c r="I152" s="2" t="s">
        <v>566</v>
      </c>
      <c r="J152" s="2" t="s">
        <v>97</v>
      </c>
      <c r="K152" s="2">
        <f t="shared" si="6"/>
        <v>1.39999995008111E-3</v>
      </c>
      <c r="L152" s="2" t="s">
        <v>83</v>
      </c>
      <c r="M152" s="2">
        <v>1.5</v>
      </c>
      <c r="N152" s="18">
        <f t="shared" si="7"/>
        <v>2.099999925121665E-3</v>
      </c>
      <c r="O152" s="5" t="s">
        <v>567</v>
      </c>
      <c r="P152" s="2" t="s">
        <v>568</v>
      </c>
    </row>
    <row r="153" spans="1:16" ht="30" customHeight="1">
      <c r="A153" t="s">
        <v>569</v>
      </c>
      <c r="B153" t="s">
        <v>457</v>
      </c>
      <c r="C153" t="s">
        <v>128</v>
      </c>
      <c r="D153">
        <v>-1.363948453217745E-3</v>
      </c>
      <c r="E153" t="s">
        <v>65</v>
      </c>
      <c r="F153" t="s">
        <v>82</v>
      </c>
      <c r="I153" s="2" t="s">
        <v>570</v>
      </c>
      <c r="J153" s="2" t="s">
        <v>130</v>
      </c>
      <c r="K153" s="2">
        <f t="shared" si="6"/>
        <v>-1.363948453217745E-3</v>
      </c>
      <c r="L153" s="2" t="s">
        <v>83</v>
      </c>
      <c r="M153" s="2">
        <v>0.2</v>
      </c>
      <c r="N153" s="18">
        <f t="shared" si="7"/>
        <v>-2.7278969064354903E-4</v>
      </c>
      <c r="O153" s="5" t="s">
        <v>156</v>
      </c>
      <c r="P153" s="2" t="s">
        <v>571</v>
      </c>
    </row>
    <row r="154" spans="1:16" ht="30" customHeight="1">
      <c r="A154" t="s">
        <v>308</v>
      </c>
      <c r="B154" t="s">
        <v>309</v>
      </c>
      <c r="C154" t="s">
        <v>88</v>
      </c>
      <c r="D154">
        <v>2.356397635594476E-4</v>
      </c>
      <c r="E154" t="s">
        <v>65</v>
      </c>
      <c r="F154" t="s">
        <v>82</v>
      </c>
      <c r="I154" s="2" t="s">
        <v>572</v>
      </c>
      <c r="J154" s="2" t="s">
        <v>88</v>
      </c>
      <c r="K154" s="2">
        <f t="shared" si="6"/>
        <v>2.356397635594476E-4</v>
      </c>
      <c r="L154" s="2" t="s">
        <v>83</v>
      </c>
      <c r="M154" s="2">
        <v>0.5</v>
      </c>
      <c r="N154" s="18">
        <f t="shared" si="7"/>
        <v>1.178198817797238E-4</v>
      </c>
      <c r="O154" s="5" t="s">
        <v>573</v>
      </c>
      <c r="P154" s="2" t="s">
        <v>574</v>
      </c>
    </row>
    <row r="155" spans="1:16" ht="30" customHeight="1">
      <c r="A155" t="s">
        <v>575</v>
      </c>
      <c r="B155" t="s">
        <v>576</v>
      </c>
      <c r="C155" t="s">
        <v>88</v>
      </c>
      <c r="D155">
        <v>9.6139818197116256E-5</v>
      </c>
      <c r="E155" t="s">
        <v>65</v>
      </c>
      <c r="F155" t="s">
        <v>82</v>
      </c>
      <c r="I155" s="2" t="s">
        <v>577</v>
      </c>
      <c r="J155" s="2" t="s">
        <v>88</v>
      </c>
      <c r="K155" s="2">
        <f t="shared" si="6"/>
        <v>9.6139818197116256E-5</v>
      </c>
      <c r="L155" s="2" t="s">
        <v>83</v>
      </c>
      <c r="M155" s="2">
        <v>0.6</v>
      </c>
      <c r="N155" s="18">
        <f t="shared" si="7"/>
        <v>5.7683890918269751E-5</v>
      </c>
      <c r="O155" s="5" t="s">
        <v>147</v>
      </c>
      <c r="P155" s="2" t="s">
        <v>578</v>
      </c>
    </row>
    <row r="156" spans="1:16" ht="30" customHeight="1">
      <c r="A156" t="s">
        <v>579</v>
      </c>
      <c r="B156" t="s">
        <v>580</v>
      </c>
      <c r="C156" t="s">
        <v>97</v>
      </c>
      <c r="D156">
        <v>5.999999848427251E-5</v>
      </c>
      <c r="E156" t="s">
        <v>65</v>
      </c>
      <c r="F156" t="s">
        <v>82</v>
      </c>
      <c r="I156" s="2" t="s">
        <v>580</v>
      </c>
      <c r="J156" s="2" t="s">
        <v>97</v>
      </c>
      <c r="K156" s="2">
        <f t="shared" si="6"/>
        <v>5.999999848427251E-5</v>
      </c>
      <c r="L156" s="2" t="s">
        <v>83</v>
      </c>
      <c r="M156" s="2">
        <v>2.5</v>
      </c>
      <c r="N156" s="18">
        <f t="shared" si="7"/>
        <v>1.4999999621068127E-4</v>
      </c>
      <c r="O156" s="5" t="s">
        <v>581</v>
      </c>
      <c r="P156" s="2" t="s">
        <v>582</v>
      </c>
    </row>
    <row r="157" spans="1:16" ht="30" customHeight="1"/>
    <row r="158" spans="1:16" ht="30" customHeight="1">
      <c r="A158" t="s">
        <v>158</v>
      </c>
    </row>
    <row r="159" spans="1:16" ht="30" customHeight="1">
      <c r="A159" s="17" t="s">
        <v>159</v>
      </c>
      <c r="B159" s="17" t="s">
        <v>160</v>
      </c>
      <c r="C159" s="17" t="s">
        <v>59</v>
      </c>
      <c r="D159" s="17" t="s">
        <v>60</v>
      </c>
    </row>
    <row r="160" spans="1:16" ht="30" customHeight="1">
      <c r="A160" t="s">
        <v>164</v>
      </c>
      <c r="B160" t="s">
        <v>162</v>
      </c>
      <c r="C160">
        <v>-1</v>
      </c>
      <c r="D160" t="s">
        <v>65</v>
      </c>
    </row>
    <row r="161" spans="1:6" ht="30" customHeight="1">
      <c r="A161" t="s">
        <v>164</v>
      </c>
      <c r="B161" t="s">
        <v>162</v>
      </c>
      <c r="C161">
        <v>0.15175999701023099</v>
      </c>
      <c r="D161" t="s">
        <v>65</v>
      </c>
    </row>
    <row r="162" spans="1:6" ht="30" customHeight="1">
      <c r="A162" t="s">
        <v>165</v>
      </c>
      <c r="B162" t="s">
        <v>162</v>
      </c>
      <c r="C162">
        <v>4.729999927803874E-4</v>
      </c>
      <c r="D162" t="s">
        <v>112</v>
      </c>
    </row>
    <row r="163" spans="1:6" ht="30" customHeight="1">
      <c r="A163" t="s">
        <v>583</v>
      </c>
      <c r="B163" t="s">
        <v>162</v>
      </c>
      <c r="C163">
        <v>4.5404405682347708E-5</v>
      </c>
      <c r="D163" t="s">
        <v>65</v>
      </c>
    </row>
    <row r="164" spans="1:6" ht="30" customHeight="1"/>
    <row r="165" spans="1:6" ht="30" customHeight="1"/>
    <row r="166" spans="1:6" ht="30" customHeight="1"/>
    <row r="167" spans="1:6" ht="30" customHeight="1"/>
    <row r="168" spans="1:6" ht="30" customHeight="1"/>
    <row r="169" spans="1:6" ht="30" customHeight="1"/>
    <row r="171" spans="1:6">
      <c r="A171" s="32" t="s">
        <v>54</v>
      </c>
      <c r="B171" s="32"/>
      <c r="C171" s="32"/>
      <c r="D171" s="32"/>
      <c r="E171" s="32"/>
      <c r="F171" s="32"/>
    </row>
    <row r="173" spans="1:6">
      <c r="A173" t="s">
        <v>267</v>
      </c>
    </row>
    <row r="175" spans="1:6">
      <c r="A175" s="9" t="s">
        <v>56</v>
      </c>
    </row>
    <row r="176" spans="1:6">
      <c r="A176" s="15" t="s">
        <v>57</v>
      </c>
      <c r="B176" s="15" t="s">
        <v>58</v>
      </c>
      <c r="C176" s="15" t="s">
        <v>59</v>
      </c>
      <c r="D176" s="15" t="s">
        <v>60</v>
      </c>
      <c r="E176" s="15" t="s">
        <v>61</v>
      </c>
    </row>
    <row r="177" spans="1:6">
      <c r="A177" t="s">
        <v>179</v>
      </c>
      <c r="B177" t="s">
        <v>180</v>
      </c>
      <c r="C177" s="16">
        <v>1</v>
      </c>
      <c r="D177" t="s">
        <v>163</v>
      </c>
      <c r="E177" t="s">
        <v>66</v>
      </c>
    </row>
    <row r="180" spans="1:6">
      <c r="A180" s="9" t="s">
        <v>67</v>
      </c>
    </row>
    <row r="181" spans="1:6">
      <c r="A181" s="15" t="s">
        <v>68</v>
      </c>
      <c r="B181" s="15" t="s">
        <v>69</v>
      </c>
      <c r="C181" s="15" t="s">
        <v>70</v>
      </c>
      <c r="D181" s="15" t="s">
        <v>59</v>
      </c>
      <c r="E181" s="15" t="s">
        <v>60</v>
      </c>
      <c r="F181" s="15" t="s">
        <v>71</v>
      </c>
    </row>
    <row r="182" spans="1:6">
      <c r="A182" t="s">
        <v>268</v>
      </c>
      <c r="B182" t="s">
        <v>180</v>
      </c>
      <c r="C182" t="s">
        <v>102</v>
      </c>
      <c r="D182" s="16">
        <v>1</v>
      </c>
      <c r="E182" t="s">
        <v>163</v>
      </c>
      <c r="F182" t="s">
        <v>269</v>
      </c>
    </row>
    <row r="183" spans="1:6">
      <c r="A183" t="s">
        <v>270</v>
      </c>
      <c r="B183" t="s">
        <v>271</v>
      </c>
      <c r="C183" t="s">
        <v>97</v>
      </c>
      <c r="D183" s="16">
        <v>2.2552447393536571E-2</v>
      </c>
      <c r="E183" t="s">
        <v>272</v>
      </c>
      <c r="F183" t="s">
        <v>269</v>
      </c>
    </row>
    <row r="184" spans="1:6">
      <c r="A184" t="s">
        <v>273</v>
      </c>
      <c r="B184" t="s">
        <v>274</v>
      </c>
      <c r="C184" t="s">
        <v>97</v>
      </c>
      <c r="D184" s="16">
        <v>1.9825175404548649E-3</v>
      </c>
      <c r="E184" t="s">
        <v>272</v>
      </c>
      <c r="F184" t="s">
        <v>269</v>
      </c>
    </row>
    <row r="185" spans="1:6">
      <c r="A185" t="s">
        <v>275</v>
      </c>
      <c r="B185" t="s">
        <v>276</v>
      </c>
      <c r="C185" t="s">
        <v>97</v>
      </c>
      <c r="D185" s="16">
        <v>1.129370648413897E-3</v>
      </c>
      <c r="E185" t="s">
        <v>272</v>
      </c>
      <c r="F185" t="s">
        <v>269</v>
      </c>
    </row>
    <row r="186" spans="1:6">
      <c r="A186" t="s">
        <v>277</v>
      </c>
      <c r="B186" t="s">
        <v>278</v>
      </c>
      <c r="C186" t="s">
        <v>102</v>
      </c>
      <c r="D186" s="16">
        <v>6.9580873241648078E-4</v>
      </c>
      <c r="E186" t="s">
        <v>272</v>
      </c>
      <c r="F186" t="s">
        <v>269</v>
      </c>
    </row>
    <row r="187" spans="1:6">
      <c r="A187" t="s">
        <v>277</v>
      </c>
      <c r="B187" t="s">
        <v>278</v>
      </c>
      <c r="C187" t="s">
        <v>279</v>
      </c>
      <c r="D187" s="16">
        <v>5.5092113325372338E-4</v>
      </c>
      <c r="E187" t="s">
        <v>272</v>
      </c>
      <c r="F187" t="s">
        <v>269</v>
      </c>
    </row>
    <row r="188" spans="1:6">
      <c r="A188" t="s">
        <v>280</v>
      </c>
      <c r="B188" t="s">
        <v>180</v>
      </c>
      <c r="C188" t="s">
        <v>97</v>
      </c>
      <c r="D188" s="16">
        <v>1.9175956549588591E-4</v>
      </c>
      <c r="E188" t="s">
        <v>163</v>
      </c>
      <c r="F188" t="s">
        <v>269</v>
      </c>
    </row>
    <row r="189" spans="1:6">
      <c r="A189" t="s">
        <v>277</v>
      </c>
      <c r="B189" t="s">
        <v>278</v>
      </c>
      <c r="C189" t="s">
        <v>281</v>
      </c>
      <c r="D189" s="16">
        <v>1.3973264140076941E-4</v>
      </c>
      <c r="E189" t="s">
        <v>272</v>
      </c>
      <c r="F189" t="s">
        <v>269</v>
      </c>
    </row>
    <row r="190" spans="1:6">
      <c r="A190" t="s">
        <v>282</v>
      </c>
      <c r="B190" t="s">
        <v>278</v>
      </c>
      <c r="C190" t="s">
        <v>88</v>
      </c>
      <c r="D190" s="16">
        <v>1.1661577445920559E-4</v>
      </c>
      <c r="E190" t="s">
        <v>272</v>
      </c>
      <c r="F190" t="s">
        <v>269</v>
      </c>
    </row>
    <row r="191" spans="1:6">
      <c r="A191" t="s">
        <v>283</v>
      </c>
      <c r="B191" t="s">
        <v>284</v>
      </c>
      <c r="C191" t="s">
        <v>97</v>
      </c>
      <c r="D191" s="16">
        <v>6.2937062466517091E-5</v>
      </c>
      <c r="E191" t="s">
        <v>272</v>
      </c>
      <c r="F191" t="s">
        <v>269</v>
      </c>
    </row>
    <row r="192" spans="1:6">
      <c r="A192" t="s">
        <v>277</v>
      </c>
      <c r="B192" t="s">
        <v>278</v>
      </c>
      <c r="C192" t="s">
        <v>285</v>
      </c>
      <c r="D192" s="16">
        <v>3.5383225622354082E-5</v>
      </c>
      <c r="E192" t="s">
        <v>272</v>
      </c>
      <c r="F192" t="s">
        <v>269</v>
      </c>
    </row>
    <row r="195" spans="1:6">
      <c r="A195" s="9" t="s">
        <v>158</v>
      </c>
    </row>
    <row r="196" spans="1:6">
      <c r="A196" s="15" t="s">
        <v>159</v>
      </c>
      <c r="B196" s="15" t="s">
        <v>160</v>
      </c>
      <c r="C196" s="15" t="s">
        <v>59</v>
      </c>
      <c r="D196" s="15" t="s">
        <v>60</v>
      </c>
    </row>
    <row r="205" spans="1:6">
      <c r="A205" s="32" t="s">
        <v>54</v>
      </c>
      <c r="B205" s="32"/>
      <c r="C205" s="32"/>
      <c r="D205" s="32"/>
      <c r="E205" s="32"/>
      <c r="F205" s="32"/>
    </row>
    <row r="207" spans="1:6">
      <c r="A207" t="s">
        <v>286</v>
      </c>
    </row>
    <row r="209" spans="1:6">
      <c r="A209" s="9" t="s">
        <v>56</v>
      </c>
    </row>
    <row r="210" spans="1:6">
      <c r="A210" s="15" t="s">
        <v>57</v>
      </c>
      <c r="B210" s="15" t="s">
        <v>58</v>
      </c>
      <c r="C210" s="15" t="s">
        <v>59</v>
      </c>
      <c r="D210" s="15" t="s">
        <v>60</v>
      </c>
      <c r="E210" s="15" t="s">
        <v>61</v>
      </c>
    </row>
    <row r="211" spans="1:6">
      <c r="A211" t="s">
        <v>268</v>
      </c>
      <c r="B211" t="s">
        <v>180</v>
      </c>
      <c r="C211" s="16">
        <v>1</v>
      </c>
      <c r="D211" t="s">
        <v>163</v>
      </c>
      <c r="E211" t="s">
        <v>66</v>
      </c>
    </row>
    <row r="214" spans="1:6">
      <c r="A214" s="9" t="s">
        <v>67</v>
      </c>
    </row>
    <row r="215" spans="1:6">
      <c r="A215" s="15" t="s">
        <v>68</v>
      </c>
      <c r="B215" s="15" t="s">
        <v>69</v>
      </c>
      <c r="C215" s="15" t="s">
        <v>70</v>
      </c>
      <c r="D215" s="15" t="s">
        <v>59</v>
      </c>
      <c r="E215" s="15" t="s">
        <v>60</v>
      </c>
      <c r="F215" s="15" t="s">
        <v>71</v>
      </c>
    </row>
    <row r="216" spans="1:6">
      <c r="A216" t="s">
        <v>287</v>
      </c>
      <c r="B216" t="s">
        <v>288</v>
      </c>
      <c r="C216" t="s">
        <v>97</v>
      </c>
      <c r="D216" s="16">
        <v>0.1139779984951019</v>
      </c>
      <c r="E216" t="s">
        <v>163</v>
      </c>
      <c r="F216" t="s">
        <v>269</v>
      </c>
    </row>
    <row r="217" spans="1:6">
      <c r="A217" t="s">
        <v>289</v>
      </c>
      <c r="B217" t="s">
        <v>290</v>
      </c>
      <c r="C217" t="s">
        <v>102</v>
      </c>
      <c r="D217" s="16">
        <v>2.9878886416554451E-2</v>
      </c>
      <c r="E217" t="s">
        <v>65</v>
      </c>
      <c r="F217" t="s">
        <v>269</v>
      </c>
    </row>
    <row r="218" spans="1:6">
      <c r="A218" t="s">
        <v>291</v>
      </c>
      <c r="B218" t="s">
        <v>197</v>
      </c>
      <c r="C218" t="s">
        <v>292</v>
      </c>
      <c r="D218" s="16">
        <v>2.3813417181372639E-2</v>
      </c>
      <c r="E218" t="s">
        <v>65</v>
      </c>
      <c r="F218" t="s">
        <v>269</v>
      </c>
    </row>
    <row r="219" spans="1:6">
      <c r="A219" t="s">
        <v>289</v>
      </c>
      <c r="B219" t="s">
        <v>290</v>
      </c>
      <c r="C219" t="s">
        <v>292</v>
      </c>
      <c r="D219" s="16">
        <v>1.8917115405201908E-2</v>
      </c>
      <c r="E219" t="s">
        <v>65</v>
      </c>
      <c r="F219" t="s">
        <v>269</v>
      </c>
    </row>
    <row r="220" spans="1:6">
      <c r="A220" t="s">
        <v>293</v>
      </c>
      <c r="B220" t="s">
        <v>294</v>
      </c>
      <c r="C220" t="s">
        <v>102</v>
      </c>
      <c r="D220" s="16">
        <v>7.1654897183179864E-3</v>
      </c>
      <c r="E220" t="s">
        <v>65</v>
      </c>
      <c r="F220" t="s">
        <v>269</v>
      </c>
    </row>
    <row r="221" spans="1:6">
      <c r="A221" t="s">
        <v>291</v>
      </c>
      <c r="B221" t="s">
        <v>197</v>
      </c>
      <c r="C221" t="s">
        <v>281</v>
      </c>
      <c r="D221" s="16">
        <v>5.6992014870047569E-3</v>
      </c>
      <c r="E221" t="s">
        <v>65</v>
      </c>
      <c r="F221" t="s">
        <v>269</v>
      </c>
    </row>
    <row r="222" spans="1:6">
      <c r="A222" t="s">
        <v>289</v>
      </c>
      <c r="B222" t="s">
        <v>290</v>
      </c>
      <c r="C222" t="s">
        <v>295</v>
      </c>
      <c r="D222" s="16">
        <v>5.6113689206540576E-3</v>
      </c>
      <c r="E222" t="s">
        <v>65</v>
      </c>
      <c r="F222" t="s">
        <v>269</v>
      </c>
    </row>
    <row r="223" spans="1:6">
      <c r="A223" t="s">
        <v>289</v>
      </c>
      <c r="B223" t="s">
        <v>290</v>
      </c>
      <c r="C223" t="s">
        <v>296</v>
      </c>
      <c r="D223" s="16">
        <v>4.6903109177947036E-3</v>
      </c>
      <c r="E223" t="s">
        <v>65</v>
      </c>
      <c r="F223" t="s">
        <v>269</v>
      </c>
    </row>
    <row r="224" spans="1:6">
      <c r="A224" t="s">
        <v>291</v>
      </c>
      <c r="B224" t="s">
        <v>197</v>
      </c>
      <c r="C224" t="s">
        <v>102</v>
      </c>
      <c r="D224" s="16">
        <v>3.1330978963524099E-3</v>
      </c>
      <c r="E224" t="s">
        <v>65</v>
      </c>
      <c r="F224" t="s">
        <v>269</v>
      </c>
    </row>
    <row r="225" spans="1:6">
      <c r="A225" t="s">
        <v>289</v>
      </c>
      <c r="B225" t="s">
        <v>290</v>
      </c>
      <c r="C225" t="s">
        <v>297</v>
      </c>
      <c r="D225" s="16">
        <v>3.062163712456822E-3</v>
      </c>
      <c r="E225" t="s">
        <v>65</v>
      </c>
      <c r="F225" t="s">
        <v>269</v>
      </c>
    </row>
    <row r="226" spans="1:6">
      <c r="A226" t="s">
        <v>289</v>
      </c>
      <c r="B226" t="s">
        <v>290</v>
      </c>
      <c r="C226" t="s">
        <v>281</v>
      </c>
      <c r="D226" s="16">
        <v>2.4089210201054811E-3</v>
      </c>
      <c r="E226" t="s">
        <v>65</v>
      </c>
      <c r="F226" t="s">
        <v>269</v>
      </c>
    </row>
    <row r="227" spans="1:6">
      <c r="A227" t="s">
        <v>289</v>
      </c>
      <c r="B227" t="s">
        <v>290</v>
      </c>
      <c r="C227" t="s">
        <v>298</v>
      </c>
      <c r="D227" s="16">
        <v>1.802581478841603E-3</v>
      </c>
      <c r="E227" t="s">
        <v>65</v>
      </c>
      <c r="F227" t="s">
        <v>269</v>
      </c>
    </row>
    <row r="228" spans="1:6">
      <c r="A228" t="s">
        <v>291</v>
      </c>
      <c r="B228" t="s">
        <v>197</v>
      </c>
      <c r="C228" t="s">
        <v>295</v>
      </c>
      <c r="D228" s="16">
        <v>1.1227846844121809E-3</v>
      </c>
      <c r="E228" t="s">
        <v>65</v>
      </c>
      <c r="F228" t="s">
        <v>269</v>
      </c>
    </row>
    <row r="229" spans="1:6">
      <c r="A229" t="s">
        <v>291</v>
      </c>
      <c r="B229" t="s">
        <v>197</v>
      </c>
      <c r="C229" t="s">
        <v>299</v>
      </c>
      <c r="D229" s="16">
        <v>1.1085033183917401E-3</v>
      </c>
      <c r="E229" t="s">
        <v>65</v>
      </c>
      <c r="F229" t="s">
        <v>269</v>
      </c>
    </row>
    <row r="230" spans="1:6">
      <c r="A230" t="s">
        <v>291</v>
      </c>
      <c r="B230" t="s">
        <v>197</v>
      </c>
      <c r="C230" t="s">
        <v>285</v>
      </c>
      <c r="D230" s="16">
        <v>1.030140090733767E-3</v>
      </c>
      <c r="E230" t="s">
        <v>65</v>
      </c>
      <c r="F230" t="s">
        <v>269</v>
      </c>
    </row>
    <row r="231" spans="1:6">
      <c r="A231" t="s">
        <v>291</v>
      </c>
      <c r="B231" t="s">
        <v>197</v>
      </c>
      <c r="C231" t="s">
        <v>300</v>
      </c>
      <c r="D231" s="16">
        <v>1.0103489039465789E-3</v>
      </c>
      <c r="E231" t="s">
        <v>65</v>
      </c>
      <c r="F231" t="s">
        <v>269</v>
      </c>
    </row>
    <row r="232" spans="1:6">
      <c r="A232" t="s">
        <v>138</v>
      </c>
      <c r="B232" t="s">
        <v>139</v>
      </c>
      <c r="C232" t="s">
        <v>301</v>
      </c>
      <c r="D232" s="16">
        <v>9.6865162970516394E-4</v>
      </c>
      <c r="E232" t="s">
        <v>140</v>
      </c>
      <c r="F232" t="s">
        <v>269</v>
      </c>
    </row>
    <row r="233" spans="1:6">
      <c r="A233" t="s">
        <v>289</v>
      </c>
      <c r="B233" t="s">
        <v>290</v>
      </c>
      <c r="C233" t="s">
        <v>302</v>
      </c>
      <c r="D233" s="16">
        <v>9.3126052524894476E-4</v>
      </c>
      <c r="E233" t="s">
        <v>65</v>
      </c>
      <c r="F233" t="s">
        <v>269</v>
      </c>
    </row>
    <row r="234" spans="1:6">
      <c r="A234" t="s">
        <v>291</v>
      </c>
      <c r="B234" t="s">
        <v>197</v>
      </c>
      <c r="C234" t="s">
        <v>303</v>
      </c>
      <c r="D234" s="16">
        <v>7.1679078973829746E-4</v>
      </c>
      <c r="E234" t="s">
        <v>65</v>
      </c>
      <c r="F234" t="s">
        <v>269</v>
      </c>
    </row>
    <row r="235" spans="1:6">
      <c r="A235" t="s">
        <v>291</v>
      </c>
      <c r="B235" t="s">
        <v>197</v>
      </c>
      <c r="C235" t="s">
        <v>304</v>
      </c>
      <c r="D235" s="16">
        <v>3.8637084071524441E-4</v>
      </c>
      <c r="E235" t="s">
        <v>65</v>
      </c>
      <c r="F235" t="s">
        <v>269</v>
      </c>
    </row>
    <row r="236" spans="1:6">
      <c r="A236" t="s">
        <v>291</v>
      </c>
      <c r="B236" t="s">
        <v>197</v>
      </c>
      <c r="C236" t="s">
        <v>305</v>
      </c>
      <c r="D236" s="16">
        <v>3.4910417161881918E-4</v>
      </c>
      <c r="E236" t="s">
        <v>65</v>
      </c>
      <c r="F236" t="s">
        <v>269</v>
      </c>
    </row>
    <row r="237" spans="1:6">
      <c r="A237" t="s">
        <v>291</v>
      </c>
      <c r="B237" t="s">
        <v>197</v>
      </c>
      <c r="C237" t="s">
        <v>306</v>
      </c>
      <c r="D237" s="16">
        <v>3.4675229107961059E-4</v>
      </c>
      <c r="E237" t="s">
        <v>65</v>
      </c>
      <c r="F237" t="s">
        <v>269</v>
      </c>
    </row>
    <row r="238" spans="1:6">
      <c r="A238" t="s">
        <v>289</v>
      </c>
      <c r="B238" t="s">
        <v>290</v>
      </c>
      <c r="C238" t="s">
        <v>285</v>
      </c>
      <c r="D238" s="16">
        <v>2.3026451526675371E-4</v>
      </c>
      <c r="E238" t="s">
        <v>65</v>
      </c>
      <c r="F238" t="s">
        <v>269</v>
      </c>
    </row>
    <row r="239" spans="1:6">
      <c r="A239" t="s">
        <v>289</v>
      </c>
      <c r="B239" t="s">
        <v>290</v>
      </c>
      <c r="C239" t="s">
        <v>307</v>
      </c>
      <c r="D239" s="16">
        <v>1.6904957010410729E-4</v>
      </c>
      <c r="E239" t="s">
        <v>65</v>
      </c>
      <c r="F239" t="s">
        <v>269</v>
      </c>
    </row>
    <row r="240" spans="1:6">
      <c r="A240" t="s">
        <v>308</v>
      </c>
      <c r="B240" t="s">
        <v>309</v>
      </c>
      <c r="C240" t="s">
        <v>102</v>
      </c>
      <c r="D240" s="16">
        <v>7.8684082836844027E-5</v>
      </c>
      <c r="E240" t="s">
        <v>65</v>
      </c>
      <c r="F240" t="s">
        <v>269</v>
      </c>
    </row>
    <row r="241" spans="1:6">
      <c r="A241" t="s">
        <v>310</v>
      </c>
      <c r="B241" t="s">
        <v>311</v>
      </c>
      <c r="C241" t="s">
        <v>102</v>
      </c>
      <c r="D241" s="16">
        <v>6.6381580836605281E-5</v>
      </c>
      <c r="E241" t="s">
        <v>65</v>
      </c>
      <c r="F241" t="s">
        <v>269</v>
      </c>
    </row>
    <row r="242" spans="1:6">
      <c r="A242" t="s">
        <v>291</v>
      </c>
      <c r="B242" t="s">
        <v>197</v>
      </c>
      <c r="C242" t="s">
        <v>312</v>
      </c>
      <c r="D242" s="16">
        <v>6.184991798363626E-5</v>
      </c>
      <c r="E242" t="s">
        <v>65</v>
      </c>
      <c r="F242" t="s">
        <v>269</v>
      </c>
    </row>
    <row r="243" spans="1:6">
      <c r="A243" t="s">
        <v>291</v>
      </c>
      <c r="B243" t="s">
        <v>197</v>
      </c>
      <c r="C243" t="s">
        <v>313</v>
      </c>
      <c r="D243" s="16">
        <v>4.733325113193132E-5</v>
      </c>
      <c r="E243" t="s">
        <v>65</v>
      </c>
      <c r="F243" t="s">
        <v>269</v>
      </c>
    </row>
    <row r="244" spans="1:6">
      <c r="A244" t="s">
        <v>291</v>
      </c>
      <c r="B244" t="s">
        <v>197</v>
      </c>
      <c r="C244" t="s">
        <v>297</v>
      </c>
      <c r="D244" s="16">
        <v>4.040427302243188E-5</v>
      </c>
      <c r="E244" t="s">
        <v>65</v>
      </c>
      <c r="F244" t="s">
        <v>269</v>
      </c>
    </row>
    <row r="245" spans="1:6">
      <c r="A245" t="s">
        <v>291</v>
      </c>
      <c r="B245" t="s">
        <v>197</v>
      </c>
      <c r="C245" t="s">
        <v>307</v>
      </c>
      <c r="D245" s="16">
        <v>3.5834458685712889E-5</v>
      </c>
      <c r="E245" t="s">
        <v>65</v>
      </c>
      <c r="F245" t="s">
        <v>269</v>
      </c>
    </row>
    <row r="246" spans="1:6">
      <c r="A246" t="s">
        <v>291</v>
      </c>
      <c r="B246" t="s">
        <v>197</v>
      </c>
      <c r="C246" t="s">
        <v>302</v>
      </c>
      <c r="D246" s="16">
        <v>3.1997373298509053E-5</v>
      </c>
      <c r="E246" t="s">
        <v>65</v>
      </c>
      <c r="F246" t="s">
        <v>269</v>
      </c>
    </row>
    <row r="247" spans="1:6">
      <c r="A247" t="s">
        <v>291</v>
      </c>
      <c r="B247" t="s">
        <v>197</v>
      </c>
      <c r="C247" t="s">
        <v>314</v>
      </c>
      <c r="D247" s="16">
        <v>2.9842494768672619E-5</v>
      </c>
      <c r="E247" t="s">
        <v>65</v>
      </c>
      <c r="F247" t="s">
        <v>269</v>
      </c>
    </row>
    <row r="248" spans="1:6">
      <c r="A248" t="s">
        <v>315</v>
      </c>
      <c r="B248" t="s">
        <v>316</v>
      </c>
      <c r="C248" t="s">
        <v>102</v>
      </c>
      <c r="D248" s="16">
        <v>2.4793855118332431E-5</v>
      </c>
      <c r="E248" t="s">
        <v>65</v>
      </c>
      <c r="F248" t="s">
        <v>269</v>
      </c>
    </row>
    <row r="249" spans="1:6">
      <c r="A249" t="s">
        <v>291</v>
      </c>
      <c r="B249" t="s">
        <v>197</v>
      </c>
      <c r="C249" t="s">
        <v>317</v>
      </c>
      <c r="D249" s="16">
        <v>1.741512278385926E-5</v>
      </c>
      <c r="E249" t="s">
        <v>65</v>
      </c>
      <c r="F249" t="s">
        <v>269</v>
      </c>
    </row>
    <row r="250" spans="1:6">
      <c r="A250" t="s">
        <v>291</v>
      </c>
      <c r="B250" t="s">
        <v>197</v>
      </c>
      <c r="C250" t="s">
        <v>318</v>
      </c>
      <c r="D250" s="16">
        <v>1.6736199540901001E-5</v>
      </c>
      <c r="E250" t="s">
        <v>65</v>
      </c>
      <c r="F250" t="s">
        <v>269</v>
      </c>
    </row>
    <row r="251" spans="1:6">
      <c r="A251" t="s">
        <v>291</v>
      </c>
      <c r="B251" t="s">
        <v>197</v>
      </c>
      <c r="C251" t="s">
        <v>319</v>
      </c>
      <c r="D251" s="16">
        <v>1.581829019414727E-5</v>
      </c>
      <c r="E251" t="s">
        <v>65</v>
      </c>
      <c r="F251" t="s">
        <v>269</v>
      </c>
    </row>
    <row r="252" spans="1:6">
      <c r="A252" t="s">
        <v>291</v>
      </c>
      <c r="B252" t="s">
        <v>197</v>
      </c>
      <c r="C252" t="s">
        <v>320</v>
      </c>
      <c r="D252" s="16">
        <v>1.338947458862094E-5</v>
      </c>
      <c r="E252" t="s">
        <v>65</v>
      </c>
      <c r="F252" t="s">
        <v>269</v>
      </c>
    </row>
    <row r="253" spans="1:6">
      <c r="A253" t="s">
        <v>291</v>
      </c>
      <c r="B253" t="s">
        <v>197</v>
      </c>
      <c r="C253" t="s">
        <v>321</v>
      </c>
      <c r="D253" s="16">
        <v>1.053480900736758E-5</v>
      </c>
      <c r="E253" t="s">
        <v>65</v>
      </c>
      <c r="F253" t="s">
        <v>269</v>
      </c>
    </row>
    <row r="254" spans="1:6">
      <c r="A254" t="s">
        <v>291</v>
      </c>
      <c r="B254" t="s">
        <v>197</v>
      </c>
      <c r="C254" t="s">
        <v>322</v>
      </c>
      <c r="D254" s="16">
        <v>9.5130135377985425E-6</v>
      </c>
      <c r="E254" t="s">
        <v>65</v>
      </c>
      <c r="F254" t="s">
        <v>269</v>
      </c>
    </row>
    <row r="255" spans="1:6">
      <c r="A255" t="s">
        <v>291</v>
      </c>
      <c r="B255" t="s">
        <v>197</v>
      </c>
      <c r="C255" t="s">
        <v>323</v>
      </c>
      <c r="D255" s="16">
        <v>6.3319562286778819E-6</v>
      </c>
      <c r="E255" t="s">
        <v>65</v>
      </c>
      <c r="F255" t="s">
        <v>269</v>
      </c>
    </row>
    <row r="256" spans="1:6">
      <c r="A256" t="s">
        <v>315</v>
      </c>
      <c r="B256" t="s">
        <v>316</v>
      </c>
      <c r="C256" t="s">
        <v>281</v>
      </c>
      <c r="D256" s="16">
        <v>4.7045759856700897E-6</v>
      </c>
      <c r="E256" t="s">
        <v>65</v>
      </c>
      <c r="F256" t="s">
        <v>269</v>
      </c>
    </row>
    <row r="257" spans="1:6">
      <c r="A257" t="s">
        <v>291</v>
      </c>
      <c r="B257" t="s">
        <v>197</v>
      </c>
      <c r="C257" t="s">
        <v>324</v>
      </c>
      <c r="D257" s="16">
        <v>4.380144218885107E-6</v>
      </c>
      <c r="E257" t="s">
        <v>65</v>
      </c>
      <c r="F257" t="s">
        <v>269</v>
      </c>
    </row>
    <row r="258" spans="1:6">
      <c r="A258" t="s">
        <v>291</v>
      </c>
      <c r="B258" t="s">
        <v>197</v>
      </c>
      <c r="C258" t="s">
        <v>325</v>
      </c>
      <c r="D258" s="16">
        <v>3.725941269294708E-6</v>
      </c>
      <c r="E258" t="s">
        <v>65</v>
      </c>
      <c r="F258" t="s">
        <v>269</v>
      </c>
    </row>
    <row r="259" spans="1:6">
      <c r="A259" t="s">
        <v>291</v>
      </c>
      <c r="B259" t="s">
        <v>197</v>
      </c>
      <c r="C259" t="s">
        <v>326</v>
      </c>
      <c r="D259" s="16">
        <v>3.408005568417138E-6</v>
      </c>
      <c r="E259" t="s">
        <v>65</v>
      </c>
      <c r="F259" t="s">
        <v>269</v>
      </c>
    </row>
    <row r="260" spans="1:6">
      <c r="A260" t="s">
        <v>327</v>
      </c>
      <c r="B260" t="s">
        <v>328</v>
      </c>
      <c r="C260" t="s">
        <v>97</v>
      </c>
      <c r="D260" s="16">
        <v>3.139890850434313E-6</v>
      </c>
      <c r="E260" t="s">
        <v>65</v>
      </c>
      <c r="F260" t="s">
        <v>269</v>
      </c>
    </row>
    <row r="261" spans="1:6">
      <c r="A261" t="s">
        <v>289</v>
      </c>
      <c r="B261" t="s">
        <v>290</v>
      </c>
      <c r="C261" t="s">
        <v>229</v>
      </c>
      <c r="D261" s="16">
        <v>2.9332156827877039E-6</v>
      </c>
      <c r="E261" t="s">
        <v>65</v>
      </c>
      <c r="F261" t="s">
        <v>269</v>
      </c>
    </row>
    <row r="262" spans="1:6">
      <c r="A262" t="s">
        <v>315</v>
      </c>
      <c r="B262" t="s">
        <v>316</v>
      </c>
      <c r="C262" t="s">
        <v>298</v>
      </c>
      <c r="D262" s="16">
        <v>2.1665418898919602E-6</v>
      </c>
      <c r="E262" t="s">
        <v>65</v>
      </c>
      <c r="F262" t="s">
        <v>269</v>
      </c>
    </row>
    <row r="263" spans="1:6">
      <c r="A263" t="s">
        <v>329</v>
      </c>
      <c r="B263" t="s">
        <v>330</v>
      </c>
      <c r="C263" t="s">
        <v>97</v>
      </c>
      <c r="D263" s="16">
        <v>2.1304060737747932E-6</v>
      </c>
      <c r="E263" t="s">
        <v>65</v>
      </c>
      <c r="F263" t="s">
        <v>269</v>
      </c>
    </row>
    <row r="264" spans="1:6">
      <c r="A264" t="s">
        <v>331</v>
      </c>
      <c r="B264" t="s">
        <v>332</v>
      </c>
      <c r="C264" t="s">
        <v>97</v>
      </c>
      <c r="D264" s="16">
        <v>6.6356921024635085E-7</v>
      </c>
      <c r="E264" t="s">
        <v>65</v>
      </c>
      <c r="F264" t="s">
        <v>269</v>
      </c>
    </row>
    <row r="265" spans="1:6">
      <c r="A265" t="s">
        <v>333</v>
      </c>
      <c r="B265" t="s">
        <v>334</v>
      </c>
      <c r="C265" t="s">
        <v>97</v>
      </c>
      <c r="D265" s="16">
        <v>5.6846221241357853E-7</v>
      </c>
      <c r="E265" t="s">
        <v>65</v>
      </c>
      <c r="F265" t="s">
        <v>269</v>
      </c>
    </row>
    <row r="266" spans="1:6">
      <c r="A266" t="s">
        <v>315</v>
      </c>
      <c r="B266" t="s">
        <v>316</v>
      </c>
      <c r="C266" t="s">
        <v>335</v>
      </c>
      <c r="D266" s="16">
        <v>4.6118441332509969E-7</v>
      </c>
      <c r="E266" t="s">
        <v>65</v>
      </c>
      <c r="F266" t="s">
        <v>269</v>
      </c>
    </row>
    <row r="267" spans="1:6">
      <c r="A267" t="s">
        <v>336</v>
      </c>
      <c r="B267" t="s">
        <v>337</v>
      </c>
      <c r="C267" t="s">
        <v>102</v>
      </c>
      <c r="D267" s="16">
        <v>3.517352524795569E-7</v>
      </c>
      <c r="E267" t="s">
        <v>65</v>
      </c>
      <c r="F267" t="s">
        <v>269</v>
      </c>
    </row>
    <row r="268" spans="1:6">
      <c r="A268" t="s">
        <v>315</v>
      </c>
      <c r="B268" t="s">
        <v>316</v>
      </c>
      <c r="C268" t="s">
        <v>338</v>
      </c>
      <c r="D268" s="16">
        <v>3.1346772288998181E-7</v>
      </c>
      <c r="E268" t="s">
        <v>65</v>
      </c>
      <c r="F268" t="s">
        <v>269</v>
      </c>
    </row>
    <row r="269" spans="1:6">
      <c r="A269" t="s">
        <v>291</v>
      </c>
      <c r="B269" t="s">
        <v>197</v>
      </c>
      <c r="C269" t="s">
        <v>229</v>
      </c>
      <c r="D269" s="16">
        <v>2.4080546268123731E-7</v>
      </c>
      <c r="E269" t="s">
        <v>65</v>
      </c>
      <c r="F269" t="s">
        <v>269</v>
      </c>
    </row>
    <row r="270" spans="1:6">
      <c r="A270" t="s">
        <v>315</v>
      </c>
      <c r="B270" t="s">
        <v>316</v>
      </c>
      <c r="C270" t="s">
        <v>285</v>
      </c>
      <c r="D270" s="16">
        <v>1.5160583188844609E-7</v>
      </c>
      <c r="E270" t="s">
        <v>65</v>
      </c>
      <c r="F270" t="s">
        <v>269</v>
      </c>
    </row>
    <row r="271" spans="1:6">
      <c r="A271" t="s">
        <v>291</v>
      </c>
      <c r="B271" t="s">
        <v>197</v>
      </c>
      <c r="C271" t="s">
        <v>339</v>
      </c>
      <c r="D271" s="16">
        <v>1.0645194237213221E-7</v>
      </c>
      <c r="E271" t="s">
        <v>65</v>
      </c>
      <c r="F271" t="s">
        <v>269</v>
      </c>
    </row>
    <row r="272" spans="1:6">
      <c r="A272" t="s">
        <v>340</v>
      </c>
      <c r="B272" t="s">
        <v>341</v>
      </c>
      <c r="C272" t="s">
        <v>102</v>
      </c>
      <c r="D272" s="16">
        <v>8.0593153484187496E-8</v>
      </c>
      <c r="E272" t="s">
        <v>65</v>
      </c>
      <c r="F272" t="s">
        <v>269</v>
      </c>
    </row>
    <row r="273" spans="1:6">
      <c r="A273" t="s">
        <v>315</v>
      </c>
      <c r="B273" t="s">
        <v>316</v>
      </c>
      <c r="C273" t="s">
        <v>229</v>
      </c>
      <c r="D273" s="16">
        <v>5.1556998670321257E-8</v>
      </c>
      <c r="E273" t="s">
        <v>65</v>
      </c>
      <c r="F273" t="s">
        <v>269</v>
      </c>
    </row>
    <row r="274" spans="1:6">
      <c r="A274" t="s">
        <v>342</v>
      </c>
      <c r="B274" t="s">
        <v>343</v>
      </c>
      <c r="C274" t="s">
        <v>97</v>
      </c>
      <c r="D274" s="16">
        <v>3.4765896828048433E-8</v>
      </c>
      <c r="E274" t="s">
        <v>65</v>
      </c>
      <c r="F274" t="s">
        <v>269</v>
      </c>
    </row>
    <row r="275" spans="1:6">
      <c r="A275" t="s">
        <v>344</v>
      </c>
      <c r="B275" t="s">
        <v>345</v>
      </c>
      <c r="C275" t="s">
        <v>97</v>
      </c>
      <c r="D275" s="16">
        <v>2.292425804739651E-8</v>
      </c>
      <c r="E275" t="s">
        <v>65</v>
      </c>
      <c r="F275" t="s">
        <v>269</v>
      </c>
    </row>
    <row r="276" spans="1:6">
      <c r="A276" t="s">
        <v>291</v>
      </c>
      <c r="B276" t="s">
        <v>197</v>
      </c>
      <c r="C276" t="s">
        <v>346</v>
      </c>
      <c r="D276" s="16">
        <v>1.436077745609055E-8</v>
      </c>
      <c r="E276" t="s">
        <v>65</v>
      </c>
      <c r="F276" t="s">
        <v>269</v>
      </c>
    </row>
    <row r="277" spans="1:6">
      <c r="A277" t="s">
        <v>291</v>
      </c>
      <c r="B277" t="s">
        <v>197</v>
      </c>
      <c r="C277" t="s">
        <v>347</v>
      </c>
      <c r="D277" s="16">
        <v>1.270500149530562E-8</v>
      </c>
      <c r="E277" t="s">
        <v>65</v>
      </c>
      <c r="F277" t="s">
        <v>269</v>
      </c>
    </row>
    <row r="278" spans="1:6">
      <c r="A278" t="s">
        <v>348</v>
      </c>
      <c r="B278" t="s">
        <v>349</v>
      </c>
      <c r="C278" t="s">
        <v>97</v>
      </c>
      <c r="D278" s="16">
        <v>1.876826805405872E-14</v>
      </c>
      <c r="E278" t="s">
        <v>60</v>
      </c>
      <c r="F278" t="s">
        <v>269</v>
      </c>
    </row>
    <row r="281" spans="1:6">
      <c r="A281" s="9" t="s">
        <v>158</v>
      </c>
    </row>
    <row r="282" spans="1:6">
      <c r="A282" s="15" t="s">
        <v>159</v>
      </c>
      <c r="B282" s="15" t="s">
        <v>160</v>
      </c>
      <c r="C282" s="15" t="s">
        <v>59</v>
      </c>
      <c r="D282" s="15" t="s">
        <v>60</v>
      </c>
    </row>
    <row r="283" spans="1:6">
      <c r="A283" t="s">
        <v>164</v>
      </c>
      <c r="B283" t="s">
        <v>350</v>
      </c>
      <c r="C283" s="16">
        <v>1.412527170032263E-2</v>
      </c>
      <c r="D283" t="s">
        <v>65</v>
      </c>
    </row>
    <row r="284" spans="1:6">
      <c r="A284" t="s">
        <v>218</v>
      </c>
      <c r="B284" t="s">
        <v>350</v>
      </c>
      <c r="C284" s="16">
        <v>3.1094878067960963E-5</v>
      </c>
      <c r="D284" t="s">
        <v>65</v>
      </c>
    </row>
    <row r="285" spans="1:6">
      <c r="A285" t="s">
        <v>168</v>
      </c>
      <c r="B285" t="s">
        <v>350</v>
      </c>
      <c r="C285" s="16">
        <v>2.658801895449869E-5</v>
      </c>
      <c r="D285" t="s">
        <v>65</v>
      </c>
    </row>
    <row r="286" spans="1:6">
      <c r="A286" t="s">
        <v>220</v>
      </c>
      <c r="B286" t="s">
        <v>350</v>
      </c>
      <c r="C286" s="16">
        <v>1.22286573969177E-5</v>
      </c>
      <c r="D286" t="s">
        <v>65</v>
      </c>
    </row>
    <row r="287" spans="1:6">
      <c r="A287" t="s">
        <v>171</v>
      </c>
      <c r="B287" t="s">
        <v>350</v>
      </c>
      <c r="C287" s="16">
        <v>1.144327507063281E-5</v>
      </c>
      <c r="D287" t="s">
        <v>65</v>
      </c>
    </row>
    <row r="288" spans="1:6">
      <c r="A288" t="s">
        <v>169</v>
      </c>
      <c r="B288" t="s">
        <v>350</v>
      </c>
      <c r="C288" s="16">
        <v>7.2645752879907377E-6</v>
      </c>
      <c r="D288" t="s">
        <v>65</v>
      </c>
    </row>
    <row r="289" spans="1:4">
      <c r="A289" t="s">
        <v>262</v>
      </c>
      <c r="B289" t="s">
        <v>350</v>
      </c>
      <c r="C289" s="16">
        <v>6.7387395574769471E-6</v>
      </c>
      <c r="D289" t="s">
        <v>65</v>
      </c>
    </row>
    <row r="290" spans="1:4">
      <c r="A290" t="s">
        <v>264</v>
      </c>
      <c r="B290" t="s">
        <v>350</v>
      </c>
      <c r="C290" s="16">
        <v>6.6577235884324182E-6</v>
      </c>
      <c r="D290" t="s">
        <v>65</v>
      </c>
    </row>
    <row r="291" spans="1:4">
      <c r="A291" t="s">
        <v>351</v>
      </c>
      <c r="B291" t="s">
        <v>352</v>
      </c>
      <c r="C291" s="16">
        <v>4.2856086110987226E-6</v>
      </c>
      <c r="D291" t="s">
        <v>65</v>
      </c>
    </row>
    <row r="292" spans="1:4">
      <c r="A292" t="s">
        <v>353</v>
      </c>
      <c r="B292" t="s">
        <v>352</v>
      </c>
      <c r="C292" s="16">
        <v>4.2856086110987226E-6</v>
      </c>
      <c r="D292" t="s">
        <v>65</v>
      </c>
    </row>
    <row r="293" spans="1:4">
      <c r="A293" t="s">
        <v>221</v>
      </c>
      <c r="B293" t="s">
        <v>350</v>
      </c>
      <c r="C293" s="16">
        <v>3.3265200727328188E-6</v>
      </c>
      <c r="D293" t="s">
        <v>65</v>
      </c>
    </row>
    <row r="294" spans="1:4">
      <c r="A294" t="s">
        <v>354</v>
      </c>
      <c r="B294" t="s">
        <v>350</v>
      </c>
      <c r="C294" s="16">
        <v>2.4568334993091412E-6</v>
      </c>
      <c r="D294" t="s">
        <v>65</v>
      </c>
    </row>
    <row r="295" spans="1:4">
      <c r="A295" t="s">
        <v>355</v>
      </c>
      <c r="B295" t="s">
        <v>352</v>
      </c>
      <c r="C295" s="16">
        <v>2.1428043055493622E-6</v>
      </c>
      <c r="D295" t="s">
        <v>65</v>
      </c>
    </row>
    <row r="296" spans="1:4">
      <c r="A296" t="s">
        <v>356</v>
      </c>
      <c r="B296" t="s">
        <v>350</v>
      </c>
      <c r="C296" s="16">
        <v>1.9032604541280309E-6</v>
      </c>
      <c r="D296" t="s">
        <v>65</v>
      </c>
    </row>
    <row r="297" spans="1:4">
      <c r="A297" t="s">
        <v>219</v>
      </c>
      <c r="B297" t="s">
        <v>350</v>
      </c>
      <c r="C297" s="16">
        <v>1.6620981568848949E-6</v>
      </c>
      <c r="D297" t="s">
        <v>65</v>
      </c>
    </row>
    <row r="298" spans="1:4">
      <c r="A298" t="s">
        <v>357</v>
      </c>
      <c r="B298" t="s">
        <v>352</v>
      </c>
      <c r="C298" s="16">
        <v>1.5872624317125881E-6</v>
      </c>
      <c r="D298" t="s">
        <v>65</v>
      </c>
    </row>
    <row r="299" spans="1:4">
      <c r="A299" t="s">
        <v>358</v>
      </c>
      <c r="B299" t="s">
        <v>352</v>
      </c>
      <c r="C299" s="16">
        <v>1.567702383908909E-6</v>
      </c>
      <c r="D299" t="s">
        <v>65</v>
      </c>
    </row>
    <row r="300" spans="1:4">
      <c r="A300" t="s">
        <v>165</v>
      </c>
      <c r="B300" t="s">
        <v>216</v>
      </c>
      <c r="C300" s="16">
        <v>1.081935465663264E-6</v>
      </c>
      <c r="D300" t="s">
        <v>112</v>
      </c>
    </row>
    <row r="301" spans="1:4">
      <c r="A301" t="s">
        <v>359</v>
      </c>
      <c r="B301" t="s">
        <v>352</v>
      </c>
      <c r="C301" s="16">
        <v>1.0074918463942591E-6</v>
      </c>
      <c r="D301" t="s">
        <v>65</v>
      </c>
    </row>
    <row r="302" spans="1:4">
      <c r="A302" t="s">
        <v>360</v>
      </c>
      <c r="B302" t="s">
        <v>352</v>
      </c>
      <c r="C302" s="16">
        <v>8.8652467411520774E-7</v>
      </c>
      <c r="D302" t="s">
        <v>65</v>
      </c>
    </row>
    <row r="303" spans="1:4">
      <c r="A303" t="s">
        <v>165</v>
      </c>
      <c r="B303" t="s">
        <v>162</v>
      </c>
      <c r="C303" s="16">
        <v>6.8448980528046377E-7</v>
      </c>
      <c r="D303" t="s">
        <v>112</v>
      </c>
    </row>
    <row r="304" spans="1:4">
      <c r="A304" t="s">
        <v>361</v>
      </c>
      <c r="B304" t="s">
        <v>350</v>
      </c>
      <c r="C304" s="16">
        <v>6.8414357201618259E-7</v>
      </c>
      <c r="D304" t="s">
        <v>65</v>
      </c>
    </row>
    <row r="305" spans="1:4">
      <c r="A305" t="s">
        <v>362</v>
      </c>
      <c r="B305" t="s">
        <v>352</v>
      </c>
      <c r="C305" s="16">
        <v>4.5315121610656211E-7</v>
      </c>
      <c r="D305" t="s">
        <v>65</v>
      </c>
    </row>
    <row r="306" spans="1:4">
      <c r="A306" t="s">
        <v>363</v>
      </c>
      <c r="B306" t="s">
        <v>350</v>
      </c>
      <c r="C306" s="16">
        <v>3.0913830073586718E-7</v>
      </c>
      <c r="D306" t="s">
        <v>65</v>
      </c>
    </row>
    <row r="307" spans="1:4">
      <c r="A307" t="s">
        <v>364</v>
      </c>
      <c r="B307" t="s">
        <v>352</v>
      </c>
      <c r="C307" s="16">
        <v>2.7751400466513592E-7</v>
      </c>
      <c r="D307" t="s">
        <v>65</v>
      </c>
    </row>
    <row r="308" spans="1:4">
      <c r="A308" t="s">
        <v>365</v>
      </c>
      <c r="B308" t="s">
        <v>350</v>
      </c>
      <c r="C308" s="16">
        <v>1.886621845414993E-7</v>
      </c>
      <c r="D308" t="s">
        <v>65</v>
      </c>
    </row>
    <row r="309" spans="1:4">
      <c r="A309" t="s">
        <v>366</v>
      </c>
      <c r="B309" t="s">
        <v>350</v>
      </c>
      <c r="C309" s="16">
        <v>1.64848771078141E-7</v>
      </c>
      <c r="D309" t="s">
        <v>65</v>
      </c>
    </row>
    <row r="310" spans="1:4">
      <c r="A310" t="s">
        <v>367</v>
      </c>
      <c r="B310" t="s">
        <v>352</v>
      </c>
      <c r="C310" s="16">
        <v>1.640551516857158E-7</v>
      </c>
      <c r="D310" t="s">
        <v>65</v>
      </c>
    </row>
    <row r="311" spans="1:4">
      <c r="A311" t="s">
        <v>368</v>
      </c>
      <c r="B311" t="s">
        <v>350</v>
      </c>
      <c r="C311" s="16">
        <v>1.4711810081280421E-7</v>
      </c>
      <c r="D311" t="s">
        <v>65</v>
      </c>
    </row>
    <row r="312" spans="1:4">
      <c r="A312" t="s">
        <v>369</v>
      </c>
      <c r="B312" t="s">
        <v>350</v>
      </c>
      <c r="C312" s="16">
        <v>5.0856407085575477E-8</v>
      </c>
      <c r="D312" t="s">
        <v>65</v>
      </c>
    </row>
    <row r="313" spans="1:4">
      <c r="A313" t="s">
        <v>370</v>
      </c>
      <c r="B313" t="s">
        <v>350</v>
      </c>
      <c r="C313" s="16">
        <v>3.6034457195910363E-8</v>
      </c>
      <c r="D313" t="s">
        <v>65</v>
      </c>
    </row>
    <row r="314" spans="1:4">
      <c r="A314" t="s">
        <v>371</v>
      </c>
      <c r="B314" t="s">
        <v>350</v>
      </c>
      <c r="C314" s="16">
        <v>3.5589913238709408E-8</v>
      </c>
      <c r="D314" t="s">
        <v>65</v>
      </c>
    </row>
    <row r="315" spans="1:4">
      <c r="A315" t="s">
        <v>372</v>
      </c>
      <c r="B315" t="s">
        <v>350</v>
      </c>
      <c r="C315" s="16">
        <v>3.4503273127484142E-8</v>
      </c>
      <c r="D315" t="s">
        <v>65</v>
      </c>
    </row>
    <row r="316" spans="1:4">
      <c r="A316" t="s">
        <v>373</v>
      </c>
      <c r="B316" t="s">
        <v>350</v>
      </c>
      <c r="C316" s="16">
        <v>3.111415480816504E-8</v>
      </c>
      <c r="D316" t="s">
        <v>65</v>
      </c>
    </row>
    <row r="317" spans="1:4">
      <c r="A317" t="s">
        <v>374</v>
      </c>
      <c r="B317" t="s">
        <v>350</v>
      </c>
      <c r="C317" s="16">
        <v>2.6670097241776599E-8</v>
      </c>
      <c r="D317" t="s">
        <v>65</v>
      </c>
    </row>
    <row r="318" spans="1:4">
      <c r="A318" t="s">
        <v>375</v>
      </c>
      <c r="B318" t="s">
        <v>350</v>
      </c>
      <c r="C318" s="16">
        <v>2.662611287007621E-8</v>
      </c>
      <c r="D318" t="s">
        <v>65</v>
      </c>
    </row>
    <row r="319" spans="1:4">
      <c r="A319" t="s">
        <v>376</v>
      </c>
      <c r="B319" t="s">
        <v>350</v>
      </c>
      <c r="C319" s="16">
        <v>2.233510087989998E-8</v>
      </c>
      <c r="D319" t="s">
        <v>65</v>
      </c>
    </row>
    <row r="320" spans="1:4">
      <c r="A320" t="s">
        <v>377</v>
      </c>
      <c r="B320" t="s">
        <v>350</v>
      </c>
      <c r="C320" s="16">
        <v>1.476091160412807E-8</v>
      </c>
      <c r="D320" t="s">
        <v>65</v>
      </c>
    </row>
    <row r="321" spans="1:4">
      <c r="A321" t="s">
        <v>378</v>
      </c>
      <c r="B321" t="s">
        <v>350</v>
      </c>
      <c r="C321" s="16">
        <v>1.476091160412807E-8</v>
      </c>
      <c r="D321" t="s">
        <v>65</v>
      </c>
    </row>
    <row r="322" spans="1:4">
      <c r="A322" t="s">
        <v>363</v>
      </c>
      <c r="B322" t="s">
        <v>352</v>
      </c>
      <c r="C322" s="16">
        <v>1.451143738506744E-8</v>
      </c>
      <c r="D322" t="s">
        <v>65</v>
      </c>
    </row>
    <row r="323" spans="1:4">
      <c r="A323" t="s">
        <v>379</v>
      </c>
      <c r="B323" t="s">
        <v>350</v>
      </c>
      <c r="C323" s="16">
        <v>1.418925066332122E-8</v>
      </c>
      <c r="D323" t="s">
        <v>65</v>
      </c>
    </row>
    <row r="324" spans="1:4">
      <c r="A324" t="s">
        <v>380</v>
      </c>
      <c r="B324" t="s">
        <v>350</v>
      </c>
      <c r="C324" s="16">
        <v>1.402578497788909E-8</v>
      </c>
      <c r="D324" t="s">
        <v>65</v>
      </c>
    </row>
    <row r="325" spans="1:4">
      <c r="A325" t="s">
        <v>381</v>
      </c>
      <c r="B325" t="s">
        <v>350</v>
      </c>
      <c r="C325" s="16">
        <v>1.1167552216306831E-8</v>
      </c>
      <c r="D325" t="s">
        <v>65</v>
      </c>
    </row>
    <row r="326" spans="1:4">
      <c r="A326" t="s">
        <v>382</v>
      </c>
      <c r="B326" t="s">
        <v>350</v>
      </c>
      <c r="C326" s="16">
        <v>9.8406074400259058E-9</v>
      </c>
      <c r="D326" t="s">
        <v>65</v>
      </c>
    </row>
    <row r="327" spans="1:4">
      <c r="A327" t="s">
        <v>383</v>
      </c>
      <c r="B327" t="s">
        <v>350</v>
      </c>
      <c r="C327" s="16">
        <v>9.6809600336200674E-9</v>
      </c>
      <c r="D327" t="s">
        <v>65</v>
      </c>
    </row>
    <row r="328" spans="1:4">
      <c r="A328" t="s">
        <v>354</v>
      </c>
      <c r="B328" t="s">
        <v>352</v>
      </c>
      <c r="C328" s="16">
        <v>9.6335988075679779E-9</v>
      </c>
      <c r="D328" t="s">
        <v>65</v>
      </c>
    </row>
    <row r="329" spans="1:4">
      <c r="A329" t="s">
        <v>384</v>
      </c>
      <c r="B329" t="s">
        <v>350</v>
      </c>
      <c r="C329" s="16">
        <v>8.5747036138172916E-9</v>
      </c>
      <c r="D329" t="s">
        <v>65</v>
      </c>
    </row>
    <row r="330" spans="1:4">
      <c r="A330" t="s">
        <v>219</v>
      </c>
      <c r="B330" t="s">
        <v>352</v>
      </c>
      <c r="C330" s="16">
        <v>8.0405255786786256E-9</v>
      </c>
      <c r="D330" t="s">
        <v>65</v>
      </c>
    </row>
    <row r="331" spans="1:4">
      <c r="A331" t="s">
        <v>385</v>
      </c>
      <c r="B331" t="s">
        <v>350</v>
      </c>
      <c r="C331" s="16">
        <v>6.1282112717719883E-9</v>
      </c>
      <c r="D331" t="s">
        <v>65</v>
      </c>
    </row>
    <row r="332" spans="1:4">
      <c r="A332" t="s">
        <v>386</v>
      </c>
      <c r="B332" t="s">
        <v>350</v>
      </c>
      <c r="C332" s="16">
        <v>5.4510906899452038E-9</v>
      </c>
      <c r="D332" t="s">
        <v>65</v>
      </c>
    </row>
    <row r="333" spans="1:4">
      <c r="A333" t="s">
        <v>175</v>
      </c>
      <c r="B333" t="s">
        <v>350</v>
      </c>
      <c r="C333" s="16">
        <v>4.2673367062207027E-9</v>
      </c>
      <c r="D333" t="s">
        <v>65</v>
      </c>
    </row>
    <row r="334" spans="1:4">
      <c r="A334" t="s">
        <v>174</v>
      </c>
      <c r="B334" t="s">
        <v>350</v>
      </c>
      <c r="C334" s="16">
        <v>4.1697378883043257E-9</v>
      </c>
      <c r="D334" t="s">
        <v>65</v>
      </c>
    </row>
    <row r="335" spans="1:4">
      <c r="A335" t="s">
        <v>170</v>
      </c>
      <c r="B335" t="s">
        <v>350</v>
      </c>
      <c r="C335" s="16">
        <v>3.996893482849373E-9</v>
      </c>
      <c r="D335" t="s">
        <v>65</v>
      </c>
    </row>
    <row r="336" spans="1:4">
      <c r="A336" t="s">
        <v>387</v>
      </c>
      <c r="B336" t="s">
        <v>350</v>
      </c>
      <c r="C336" s="16">
        <v>3.4642653190530841E-9</v>
      </c>
      <c r="D336" t="s">
        <v>65</v>
      </c>
    </row>
    <row r="337" spans="1:4">
      <c r="A337" t="s">
        <v>388</v>
      </c>
      <c r="B337" t="s">
        <v>350</v>
      </c>
      <c r="C337" s="16">
        <v>3.2976574804166599E-9</v>
      </c>
      <c r="D337" t="s">
        <v>65</v>
      </c>
    </row>
    <row r="338" spans="1:4">
      <c r="A338" t="s">
        <v>389</v>
      </c>
      <c r="B338" t="s">
        <v>350</v>
      </c>
      <c r="C338" s="16">
        <v>3.1236231379239139E-9</v>
      </c>
      <c r="D338" t="s">
        <v>65</v>
      </c>
    </row>
    <row r="339" spans="1:4">
      <c r="A339" t="s">
        <v>390</v>
      </c>
      <c r="B339" t="s">
        <v>350</v>
      </c>
      <c r="C339" s="16">
        <v>2.9975593118791721E-9</v>
      </c>
      <c r="D339" t="s">
        <v>65</v>
      </c>
    </row>
    <row r="340" spans="1:4">
      <c r="A340" t="s">
        <v>391</v>
      </c>
      <c r="B340" t="s">
        <v>350</v>
      </c>
      <c r="C340" s="16">
        <v>2.687789546484964E-9</v>
      </c>
      <c r="D340" t="s">
        <v>65</v>
      </c>
    </row>
    <row r="341" spans="1:4">
      <c r="A341" t="s">
        <v>392</v>
      </c>
      <c r="B341" t="s">
        <v>350</v>
      </c>
      <c r="C341" s="16">
        <v>2.165338575110809E-9</v>
      </c>
      <c r="D341" t="s">
        <v>65</v>
      </c>
    </row>
    <row r="342" spans="1:4">
      <c r="A342" t="s">
        <v>393</v>
      </c>
      <c r="B342" t="s">
        <v>350</v>
      </c>
      <c r="C342" s="16">
        <v>2.0583306170607329E-9</v>
      </c>
      <c r="D342" t="s">
        <v>65</v>
      </c>
    </row>
    <row r="343" spans="1:4">
      <c r="A343" t="s">
        <v>394</v>
      </c>
      <c r="B343" t="s">
        <v>350</v>
      </c>
      <c r="C343" s="16">
        <v>1.732132659526542E-9</v>
      </c>
      <c r="D343" t="s">
        <v>65</v>
      </c>
    </row>
    <row r="344" spans="1:4">
      <c r="A344" t="s">
        <v>173</v>
      </c>
      <c r="B344" t="s">
        <v>350</v>
      </c>
      <c r="C344" s="16">
        <v>1.625841461461164E-9</v>
      </c>
      <c r="D344" t="s">
        <v>65</v>
      </c>
    </row>
    <row r="345" spans="1:4">
      <c r="A345" t="s">
        <v>176</v>
      </c>
      <c r="B345" t="s">
        <v>350</v>
      </c>
      <c r="C345" s="16">
        <v>1.441460950601936E-9</v>
      </c>
      <c r="D345" t="s">
        <v>65</v>
      </c>
    </row>
    <row r="346" spans="1:4">
      <c r="A346" t="s">
        <v>395</v>
      </c>
      <c r="B346" t="s">
        <v>350</v>
      </c>
      <c r="C346" s="16">
        <v>1.233392499244701E-9</v>
      </c>
      <c r="D346" t="s">
        <v>65</v>
      </c>
    </row>
    <row r="347" spans="1:4">
      <c r="A347" t="s">
        <v>396</v>
      </c>
      <c r="B347" t="s">
        <v>350</v>
      </c>
      <c r="C347" s="16">
        <v>1.14368203796289E-9</v>
      </c>
      <c r="D347" t="s">
        <v>65</v>
      </c>
    </row>
    <row r="348" spans="1:4">
      <c r="A348" t="s">
        <v>397</v>
      </c>
      <c r="B348" t="s">
        <v>350</v>
      </c>
      <c r="C348" s="16">
        <v>1.14368203796289E-9</v>
      </c>
      <c r="D348" t="s">
        <v>65</v>
      </c>
    </row>
    <row r="349" spans="1:4">
      <c r="A349" t="s">
        <v>398</v>
      </c>
      <c r="B349" t="s">
        <v>350</v>
      </c>
      <c r="C349" s="16">
        <v>1.0114801218819029E-9</v>
      </c>
      <c r="D349" t="s">
        <v>65</v>
      </c>
    </row>
    <row r="350" spans="1:4">
      <c r="A350" t="s">
        <v>399</v>
      </c>
      <c r="B350" t="s">
        <v>350</v>
      </c>
      <c r="C350" s="16">
        <v>8.636935056038908E-10</v>
      </c>
      <c r="D350" t="s">
        <v>65</v>
      </c>
    </row>
    <row r="351" spans="1:4">
      <c r="A351" t="s">
        <v>400</v>
      </c>
      <c r="B351" t="s">
        <v>350</v>
      </c>
      <c r="C351" s="16">
        <v>8.636935056038908E-10</v>
      </c>
      <c r="D351" t="s">
        <v>65</v>
      </c>
    </row>
    <row r="352" spans="1:4">
      <c r="A352" t="s">
        <v>401</v>
      </c>
      <c r="B352" t="s">
        <v>350</v>
      </c>
      <c r="C352" s="16">
        <v>5.87914605887363E-10</v>
      </c>
      <c r="D352" t="s">
        <v>65</v>
      </c>
    </row>
    <row r="353" spans="1:4">
      <c r="A353" t="s">
        <v>359</v>
      </c>
      <c r="B353" t="s">
        <v>350</v>
      </c>
      <c r="C353" s="16">
        <v>5.6946825033321602E-10</v>
      </c>
      <c r="D353" t="s">
        <v>65</v>
      </c>
    </row>
    <row r="354" spans="1:4">
      <c r="A354" t="s">
        <v>402</v>
      </c>
      <c r="B354" t="s">
        <v>350</v>
      </c>
      <c r="C354" s="16">
        <v>3.4642652635419319E-10</v>
      </c>
      <c r="D354" t="s">
        <v>65</v>
      </c>
    </row>
    <row r="355" spans="1:4">
      <c r="A355" t="s">
        <v>222</v>
      </c>
      <c r="B355" t="s">
        <v>350</v>
      </c>
      <c r="C355" s="16">
        <v>3.3108066288534133E-10</v>
      </c>
      <c r="D355" t="s">
        <v>65</v>
      </c>
    </row>
    <row r="356" spans="1:4">
      <c r="A356" t="s">
        <v>403</v>
      </c>
      <c r="B356" t="s">
        <v>350</v>
      </c>
      <c r="C356" s="16">
        <v>1.2846808339350699E-10</v>
      </c>
      <c r="D356" t="s">
        <v>65</v>
      </c>
    </row>
    <row r="357" spans="1:4">
      <c r="A357" t="s">
        <v>404</v>
      </c>
      <c r="B357" t="s">
        <v>350</v>
      </c>
      <c r="C357" s="16">
        <v>1.143682093474041E-10</v>
      </c>
      <c r="D357" t="s">
        <v>65</v>
      </c>
    </row>
    <row r="358" spans="1:4">
      <c r="A358" t="s">
        <v>405</v>
      </c>
      <c r="B358" t="s">
        <v>350</v>
      </c>
      <c r="C358" s="16">
        <v>1.050085920994981E-10</v>
      </c>
      <c r="D358" t="s">
        <v>65</v>
      </c>
    </row>
    <row r="359" spans="1:4">
      <c r="A359" t="s">
        <v>406</v>
      </c>
      <c r="B359" t="s">
        <v>350</v>
      </c>
      <c r="C359" s="16">
        <v>8.5901938340349204E-11</v>
      </c>
      <c r="D359" t="s">
        <v>65</v>
      </c>
    </row>
    <row r="360" spans="1:4">
      <c r="A360" t="s">
        <v>172</v>
      </c>
      <c r="B360" t="s">
        <v>350</v>
      </c>
      <c r="C360" s="16">
        <v>5.0248850219647423E-11</v>
      </c>
      <c r="D360" t="s">
        <v>65</v>
      </c>
    </row>
    <row r="361" spans="1:4">
      <c r="A361" t="s">
        <v>407</v>
      </c>
      <c r="B361" t="s">
        <v>350</v>
      </c>
      <c r="C361" s="16">
        <v>3.2857754711512748E-11</v>
      </c>
      <c r="D361" t="s">
        <v>65</v>
      </c>
    </row>
    <row r="362" spans="1:4">
      <c r="A362" t="s">
        <v>408</v>
      </c>
      <c r="B362" t="s">
        <v>350</v>
      </c>
      <c r="C362" s="16">
        <v>3.1178386261654367E-11</v>
      </c>
      <c r="D362" t="s">
        <v>65</v>
      </c>
    </row>
    <row r="363" spans="1:4">
      <c r="A363" t="s">
        <v>409</v>
      </c>
      <c r="B363" t="s">
        <v>350</v>
      </c>
      <c r="C363" s="16">
        <v>2.7714122663446968E-11</v>
      </c>
      <c r="D363" t="s">
        <v>65</v>
      </c>
    </row>
    <row r="364" spans="1:4">
      <c r="A364" t="s">
        <v>410</v>
      </c>
      <c r="B364" t="s">
        <v>350</v>
      </c>
      <c r="C364" s="16">
        <v>2.757030020950069E-11</v>
      </c>
      <c r="D364" t="s">
        <v>65</v>
      </c>
    </row>
    <row r="365" spans="1:4">
      <c r="A365" t="s">
        <v>411</v>
      </c>
      <c r="B365" t="s">
        <v>350</v>
      </c>
      <c r="C365" s="16">
        <v>2.68778957424054E-11</v>
      </c>
      <c r="D365" t="s">
        <v>65</v>
      </c>
    </row>
    <row r="366" spans="1:4">
      <c r="A366" t="s">
        <v>176</v>
      </c>
      <c r="B366" t="s">
        <v>352</v>
      </c>
      <c r="C366" s="16">
        <v>2.4177946103542961E-11</v>
      </c>
      <c r="D366" t="s">
        <v>65</v>
      </c>
    </row>
    <row r="367" spans="1:4">
      <c r="A367" t="s">
        <v>412</v>
      </c>
      <c r="B367" t="s">
        <v>350</v>
      </c>
      <c r="C367" s="16">
        <v>1.0123851409971069E-11</v>
      </c>
      <c r="D367" t="s">
        <v>65</v>
      </c>
    </row>
    <row r="368" spans="1:4">
      <c r="A368" t="s">
        <v>413</v>
      </c>
      <c r="B368" t="s">
        <v>350</v>
      </c>
      <c r="C368" s="16">
        <v>6.216695127431171E-12</v>
      </c>
      <c r="D368" t="s">
        <v>65</v>
      </c>
    </row>
    <row r="369" spans="1:4">
      <c r="A369" t="s">
        <v>266</v>
      </c>
      <c r="B369" t="s">
        <v>350</v>
      </c>
      <c r="C369" s="16">
        <v>4.7050132886972129E-12</v>
      </c>
      <c r="D369" t="s">
        <v>65</v>
      </c>
    </row>
    <row r="370" spans="1:4">
      <c r="A370" t="s">
        <v>414</v>
      </c>
      <c r="B370" t="s">
        <v>350</v>
      </c>
      <c r="C370" s="16">
        <v>2.2493996682665381E-12</v>
      </c>
      <c r="D370" t="s">
        <v>65</v>
      </c>
    </row>
    <row r="371" spans="1:4">
      <c r="A371" t="s">
        <v>415</v>
      </c>
      <c r="B371" t="s">
        <v>350</v>
      </c>
      <c r="C371" s="16">
        <v>2.2493996682665381E-12</v>
      </c>
      <c r="D371" t="s">
        <v>65</v>
      </c>
    </row>
    <row r="372" spans="1:4">
      <c r="A372" t="s">
        <v>416</v>
      </c>
      <c r="B372" t="s">
        <v>350</v>
      </c>
      <c r="C372" s="16">
        <v>1.6989136876824349E-12</v>
      </c>
      <c r="D372" t="s">
        <v>65</v>
      </c>
    </row>
    <row r="373" spans="1:4">
      <c r="A373" t="s">
        <v>417</v>
      </c>
      <c r="B373" t="s">
        <v>350</v>
      </c>
      <c r="C373" s="16">
        <v>1.5262458180967391E-12</v>
      </c>
      <c r="D373" t="s">
        <v>65</v>
      </c>
    </row>
    <row r="374" spans="1:4">
      <c r="A374" t="s">
        <v>418</v>
      </c>
      <c r="B374" t="s">
        <v>350</v>
      </c>
      <c r="C374" s="16">
        <v>1.48829700733627E-12</v>
      </c>
      <c r="D374" t="s">
        <v>65</v>
      </c>
    </row>
    <row r="375" spans="1:4">
      <c r="A375" t="s">
        <v>419</v>
      </c>
      <c r="B375" t="s">
        <v>350</v>
      </c>
      <c r="C375" s="16">
        <v>1.143682045769145E-12</v>
      </c>
      <c r="D375" t="s">
        <v>65</v>
      </c>
    </row>
    <row r="376" spans="1:4">
      <c r="A376" t="s">
        <v>420</v>
      </c>
      <c r="B376" t="s">
        <v>350</v>
      </c>
      <c r="C376" s="16">
        <v>1.143682045769145E-12</v>
      </c>
      <c r="D376" t="s">
        <v>65</v>
      </c>
    </row>
    <row r="377" spans="1:4">
      <c r="A377" t="s">
        <v>421</v>
      </c>
      <c r="B377" t="s">
        <v>350</v>
      </c>
      <c r="C377" s="16">
        <v>1.143682045769145E-12</v>
      </c>
      <c r="D377" t="s">
        <v>65</v>
      </c>
    </row>
    <row r="378" spans="1:4">
      <c r="A378" t="s">
        <v>422</v>
      </c>
      <c r="B378" t="s">
        <v>350</v>
      </c>
      <c r="C378" s="16">
        <v>1.0742504975846941E-12</v>
      </c>
      <c r="D378" t="s">
        <v>65</v>
      </c>
    </row>
    <row r="379" spans="1:4">
      <c r="A379" t="s">
        <v>423</v>
      </c>
      <c r="B379" t="s">
        <v>350</v>
      </c>
      <c r="C379" s="16">
        <v>7.9607349358357116E-13</v>
      </c>
      <c r="D379" t="s">
        <v>65</v>
      </c>
    </row>
    <row r="380" spans="1:4">
      <c r="A380" t="s">
        <v>424</v>
      </c>
      <c r="B380" t="s">
        <v>350</v>
      </c>
      <c r="C380" s="16">
        <v>8.1829657524838673E-14</v>
      </c>
      <c r="D380" t="s">
        <v>65</v>
      </c>
    </row>
    <row r="381" spans="1:4">
      <c r="A381" t="s">
        <v>371</v>
      </c>
      <c r="B381" t="s">
        <v>352</v>
      </c>
      <c r="C381" s="16">
        <v>5.1453504271940093E-14</v>
      </c>
      <c r="D381" t="s">
        <v>65</v>
      </c>
    </row>
    <row r="382" spans="1:4">
      <c r="A382" t="s">
        <v>425</v>
      </c>
      <c r="B382" t="s">
        <v>350</v>
      </c>
      <c r="C382" s="16">
        <v>3.7281657118025038E-14</v>
      </c>
      <c r="D382" t="s">
        <v>65</v>
      </c>
    </row>
    <row r="383" spans="1:4">
      <c r="A383" t="s">
        <v>426</v>
      </c>
      <c r="B383" t="s">
        <v>350</v>
      </c>
      <c r="C383" s="16">
        <v>1.1732815782296289E-14</v>
      </c>
      <c r="D383" t="s">
        <v>65</v>
      </c>
    </row>
    <row r="384" spans="1:4">
      <c r="A384" t="s">
        <v>427</v>
      </c>
      <c r="B384" t="s">
        <v>350</v>
      </c>
      <c r="C384" s="16">
        <v>1.0658005511129941E-14</v>
      </c>
      <c r="D384" t="s">
        <v>65</v>
      </c>
    </row>
    <row r="385" spans="1:6">
      <c r="A385" t="s">
        <v>177</v>
      </c>
      <c r="B385" t="s">
        <v>350</v>
      </c>
      <c r="C385" s="16">
        <v>5.8199735449796647E-15</v>
      </c>
      <c r="D385" t="s">
        <v>65</v>
      </c>
    </row>
    <row r="393" spans="1:6">
      <c r="A393" s="32" t="s">
        <v>54</v>
      </c>
      <c r="B393" s="32"/>
      <c r="C393" s="32"/>
      <c r="D393" s="32"/>
      <c r="E393" s="32"/>
      <c r="F393" s="32"/>
    </row>
    <row r="395" spans="1:6">
      <c r="A395" t="s">
        <v>428</v>
      </c>
    </row>
    <row r="397" spans="1:6">
      <c r="A397" s="9" t="s">
        <v>56</v>
      </c>
    </row>
    <row r="398" spans="1:6">
      <c r="A398" s="15" t="s">
        <v>57</v>
      </c>
      <c r="B398" s="15" t="s">
        <v>58</v>
      </c>
      <c r="C398" s="15" t="s">
        <v>59</v>
      </c>
      <c r="D398" s="15" t="s">
        <v>60</v>
      </c>
      <c r="E398" s="15" t="s">
        <v>61</v>
      </c>
    </row>
    <row r="399" spans="1:6">
      <c r="A399" t="s">
        <v>190</v>
      </c>
      <c r="B399" t="s">
        <v>191</v>
      </c>
      <c r="C399" s="16">
        <v>1</v>
      </c>
      <c r="D399" t="s">
        <v>65</v>
      </c>
      <c r="E399" t="s">
        <v>66</v>
      </c>
    </row>
    <row r="402" spans="1:6">
      <c r="A402" s="9" t="s">
        <v>67</v>
      </c>
    </row>
    <row r="403" spans="1:6">
      <c r="A403" s="15" t="s">
        <v>68</v>
      </c>
      <c r="B403" s="15" t="s">
        <v>69</v>
      </c>
      <c r="C403" s="15" t="s">
        <v>70</v>
      </c>
      <c r="D403" s="15" t="s">
        <v>59</v>
      </c>
      <c r="E403" s="15" t="s">
        <v>60</v>
      </c>
      <c r="F403" s="15" t="s">
        <v>71</v>
      </c>
    </row>
    <row r="404" spans="1:6">
      <c r="A404" t="s">
        <v>429</v>
      </c>
      <c r="B404" t="s">
        <v>146</v>
      </c>
      <c r="C404" t="s">
        <v>102</v>
      </c>
      <c r="D404" s="16">
        <v>1.049999952316284</v>
      </c>
      <c r="E404" t="s">
        <v>65</v>
      </c>
      <c r="F404" t="s">
        <v>269</v>
      </c>
    </row>
    <row r="405" spans="1:6">
      <c r="A405" t="s">
        <v>430</v>
      </c>
      <c r="B405" t="s">
        <v>431</v>
      </c>
      <c r="C405" t="s">
        <v>102</v>
      </c>
      <c r="D405" s="16">
        <v>4.7839425504207611E-2</v>
      </c>
      <c r="E405" t="s">
        <v>163</v>
      </c>
      <c r="F405" t="s">
        <v>269</v>
      </c>
    </row>
    <row r="406" spans="1:6">
      <c r="A406" t="s">
        <v>432</v>
      </c>
      <c r="B406" t="s">
        <v>433</v>
      </c>
      <c r="C406" t="s">
        <v>97</v>
      </c>
      <c r="D406" s="16">
        <v>3.9999999105930328E-2</v>
      </c>
      <c r="E406" t="s">
        <v>65</v>
      </c>
      <c r="F406" t="s">
        <v>269</v>
      </c>
    </row>
    <row r="407" spans="1:6">
      <c r="A407" t="s">
        <v>138</v>
      </c>
      <c r="B407" t="s">
        <v>139</v>
      </c>
      <c r="C407" t="s">
        <v>301</v>
      </c>
      <c r="D407" s="16">
        <v>2.500000035718131E-2</v>
      </c>
      <c r="E407" t="s">
        <v>140</v>
      </c>
      <c r="F407" t="s">
        <v>269</v>
      </c>
    </row>
    <row r="408" spans="1:6">
      <c r="A408" t="s">
        <v>434</v>
      </c>
      <c r="B408" t="s">
        <v>431</v>
      </c>
      <c r="C408" t="s">
        <v>88</v>
      </c>
      <c r="D408" s="16">
        <v>1.7682073637843129E-2</v>
      </c>
      <c r="E408" t="s">
        <v>163</v>
      </c>
      <c r="F408" t="s">
        <v>269</v>
      </c>
    </row>
    <row r="409" spans="1:6">
      <c r="A409" t="s">
        <v>291</v>
      </c>
      <c r="B409" t="s">
        <v>197</v>
      </c>
      <c r="C409" t="s">
        <v>292</v>
      </c>
      <c r="D409" s="16">
        <v>9.2185651883482933E-3</v>
      </c>
      <c r="E409" t="s">
        <v>65</v>
      </c>
      <c r="F409" t="s">
        <v>269</v>
      </c>
    </row>
    <row r="410" spans="1:6">
      <c r="A410" t="s">
        <v>435</v>
      </c>
      <c r="B410" t="s">
        <v>436</v>
      </c>
      <c r="C410" t="s">
        <v>102</v>
      </c>
      <c r="D410" s="16">
        <v>8.4026902914047241E-3</v>
      </c>
      <c r="E410" t="s">
        <v>163</v>
      </c>
      <c r="F410" t="s">
        <v>269</v>
      </c>
    </row>
    <row r="411" spans="1:6">
      <c r="A411" t="s">
        <v>437</v>
      </c>
      <c r="B411" t="s">
        <v>438</v>
      </c>
      <c r="C411" t="s">
        <v>102</v>
      </c>
      <c r="D411" s="16">
        <v>6.7963092587888241E-3</v>
      </c>
      <c r="E411" t="s">
        <v>65</v>
      </c>
      <c r="F411" t="s">
        <v>269</v>
      </c>
    </row>
    <row r="412" spans="1:6">
      <c r="A412" t="s">
        <v>439</v>
      </c>
      <c r="B412" t="s">
        <v>440</v>
      </c>
      <c r="C412" t="s">
        <v>102</v>
      </c>
      <c r="D412" s="16">
        <v>-6.4302412793040284E-3</v>
      </c>
      <c r="E412" t="s">
        <v>65</v>
      </c>
      <c r="F412" t="s">
        <v>269</v>
      </c>
    </row>
    <row r="413" spans="1:6">
      <c r="A413" t="s">
        <v>441</v>
      </c>
      <c r="B413" t="s">
        <v>438</v>
      </c>
      <c r="C413" t="s">
        <v>88</v>
      </c>
      <c r="D413" s="16">
        <v>5.0749699585139751E-3</v>
      </c>
      <c r="E413" t="s">
        <v>65</v>
      </c>
      <c r="F413" t="s">
        <v>269</v>
      </c>
    </row>
    <row r="414" spans="1:6">
      <c r="A414" t="s">
        <v>442</v>
      </c>
      <c r="B414" t="s">
        <v>436</v>
      </c>
      <c r="C414" t="s">
        <v>102</v>
      </c>
      <c r="D414" s="16">
        <v>4.6385121531784526E-3</v>
      </c>
      <c r="E414" t="s">
        <v>163</v>
      </c>
      <c r="F414" t="s">
        <v>269</v>
      </c>
    </row>
    <row r="415" spans="1:6">
      <c r="A415" t="s">
        <v>439</v>
      </c>
      <c r="B415" t="s">
        <v>440</v>
      </c>
      <c r="C415" t="s">
        <v>128</v>
      </c>
      <c r="D415" s="16">
        <v>-3.05572897195816E-3</v>
      </c>
      <c r="E415" t="s">
        <v>65</v>
      </c>
      <c r="F415" t="s">
        <v>269</v>
      </c>
    </row>
    <row r="416" spans="1:6">
      <c r="A416" t="s">
        <v>443</v>
      </c>
      <c r="B416" t="s">
        <v>444</v>
      </c>
      <c r="C416" t="s">
        <v>301</v>
      </c>
      <c r="D416" s="16">
        <v>1.281802564463419E-3</v>
      </c>
      <c r="E416" t="s">
        <v>140</v>
      </c>
      <c r="F416" t="s">
        <v>269</v>
      </c>
    </row>
    <row r="417" spans="1:6">
      <c r="A417" t="s">
        <v>291</v>
      </c>
      <c r="B417" t="s">
        <v>197</v>
      </c>
      <c r="C417" t="s">
        <v>102</v>
      </c>
      <c r="D417" s="16">
        <v>1.2128737289458509E-3</v>
      </c>
      <c r="E417" t="s">
        <v>65</v>
      </c>
      <c r="F417" t="s">
        <v>269</v>
      </c>
    </row>
    <row r="418" spans="1:6">
      <c r="A418" t="s">
        <v>277</v>
      </c>
      <c r="B418" t="s">
        <v>278</v>
      </c>
      <c r="C418" t="s">
        <v>102</v>
      </c>
      <c r="D418" s="16">
        <v>9.0410426491871476E-4</v>
      </c>
      <c r="E418" t="s">
        <v>272</v>
      </c>
      <c r="F418" t="s">
        <v>269</v>
      </c>
    </row>
    <row r="419" spans="1:6">
      <c r="A419" t="s">
        <v>277</v>
      </c>
      <c r="B419" t="s">
        <v>278</v>
      </c>
      <c r="C419" t="s">
        <v>279</v>
      </c>
      <c r="D419" s="16">
        <v>7.1584346005693078E-4</v>
      </c>
      <c r="E419" t="s">
        <v>272</v>
      </c>
      <c r="F419" t="s">
        <v>269</v>
      </c>
    </row>
    <row r="420" spans="1:6">
      <c r="A420" t="s">
        <v>277</v>
      </c>
      <c r="B420" t="s">
        <v>278</v>
      </c>
      <c r="C420" t="s">
        <v>292</v>
      </c>
      <c r="D420" s="16">
        <v>6.5533031011000276E-4</v>
      </c>
      <c r="E420" t="s">
        <v>272</v>
      </c>
      <c r="F420" t="s">
        <v>269</v>
      </c>
    </row>
    <row r="421" spans="1:6">
      <c r="A421" t="s">
        <v>122</v>
      </c>
      <c r="B421" t="s">
        <v>123</v>
      </c>
      <c r="C421" t="s">
        <v>102</v>
      </c>
      <c r="D421" s="16">
        <v>4.4966267887502909E-4</v>
      </c>
      <c r="E421" t="s">
        <v>65</v>
      </c>
      <c r="F421" t="s">
        <v>269</v>
      </c>
    </row>
    <row r="422" spans="1:6">
      <c r="A422" t="s">
        <v>291</v>
      </c>
      <c r="B422" t="s">
        <v>197</v>
      </c>
      <c r="C422" t="s">
        <v>295</v>
      </c>
      <c r="D422" s="16">
        <v>4.346483619883657E-4</v>
      </c>
      <c r="E422" t="s">
        <v>65</v>
      </c>
      <c r="F422" t="s">
        <v>269</v>
      </c>
    </row>
    <row r="423" spans="1:6">
      <c r="A423" t="s">
        <v>291</v>
      </c>
      <c r="B423" t="s">
        <v>197</v>
      </c>
      <c r="C423" t="s">
        <v>299</v>
      </c>
      <c r="D423" s="16">
        <v>4.2911985656246538E-4</v>
      </c>
      <c r="E423" t="s">
        <v>65</v>
      </c>
      <c r="F423" t="s">
        <v>269</v>
      </c>
    </row>
    <row r="424" spans="1:6">
      <c r="A424" t="s">
        <v>291</v>
      </c>
      <c r="B424" t="s">
        <v>197</v>
      </c>
      <c r="C424" t="s">
        <v>285</v>
      </c>
      <c r="D424" s="16">
        <v>3.9878414827398961E-4</v>
      </c>
      <c r="E424" t="s">
        <v>65</v>
      </c>
      <c r="F424" t="s">
        <v>269</v>
      </c>
    </row>
    <row r="425" spans="1:6">
      <c r="A425" t="s">
        <v>291</v>
      </c>
      <c r="B425" t="s">
        <v>197</v>
      </c>
      <c r="C425" t="s">
        <v>300</v>
      </c>
      <c r="D425" s="16">
        <v>3.9112265221774578E-4</v>
      </c>
      <c r="E425" t="s">
        <v>65</v>
      </c>
      <c r="F425" t="s">
        <v>269</v>
      </c>
    </row>
    <row r="426" spans="1:6">
      <c r="A426" t="s">
        <v>196</v>
      </c>
      <c r="B426" t="s">
        <v>197</v>
      </c>
      <c r="C426" t="s">
        <v>88</v>
      </c>
      <c r="D426" s="16">
        <v>3.5269046202301979E-4</v>
      </c>
      <c r="E426" t="s">
        <v>65</v>
      </c>
      <c r="F426" t="s">
        <v>269</v>
      </c>
    </row>
    <row r="427" spans="1:6">
      <c r="A427" t="s">
        <v>445</v>
      </c>
      <c r="B427" t="s">
        <v>446</v>
      </c>
      <c r="C427" t="s">
        <v>102</v>
      </c>
      <c r="D427" s="16">
        <v>3.0969810904935002E-4</v>
      </c>
      <c r="E427" t="s">
        <v>65</v>
      </c>
      <c r="F427" t="s">
        <v>269</v>
      </c>
    </row>
    <row r="428" spans="1:6">
      <c r="A428" t="s">
        <v>291</v>
      </c>
      <c r="B428" t="s">
        <v>197</v>
      </c>
      <c r="C428" t="s">
        <v>303</v>
      </c>
      <c r="D428" s="16">
        <v>2.7748147840611642E-4</v>
      </c>
      <c r="E428" t="s">
        <v>65</v>
      </c>
      <c r="F428" t="s">
        <v>269</v>
      </c>
    </row>
    <row r="429" spans="1:6">
      <c r="A429" t="s">
        <v>122</v>
      </c>
      <c r="B429" t="s">
        <v>123</v>
      </c>
      <c r="C429" t="s">
        <v>88</v>
      </c>
      <c r="D429" s="16">
        <v>2.3819175839889789E-4</v>
      </c>
      <c r="E429" t="s">
        <v>65</v>
      </c>
      <c r="F429" t="s">
        <v>269</v>
      </c>
    </row>
    <row r="430" spans="1:6">
      <c r="A430" t="s">
        <v>282</v>
      </c>
      <c r="B430" t="s">
        <v>278</v>
      </c>
      <c r="C430" t="s">
        <v>88</v>
      </c>
      <c r="D430" s="16">
        <v>1.5152557170949879E-4</v>
      </c>
      <c r="E430" t="s">
        <v>272</v>
      </c>
      <c r="F430" t="s">
        <v>269</v>
      </c>
    </row>
    <row r="431" spans="1:6">
      <c r="A431" t="s">
        <v>291</v>
      </c>
      <c r="B431" t="s">
        <v>197</v>
      </c>
      <c r="C431" t="s">
        <v>304</v>
      </c>
      <c r="D431" s="16">
        <v>1.4957049279473719E-4</v>
      </c>
      <c r="E431" t="s">
        <v>65</v>
      </c>
      <c r="F431" t="s">
        <v>269</v>
      </c>
    </row>
    <row r="432" spans="1:6">
      <c r="A432" t="s">
        <v>291</v>
      </c>
      <c r="B432" t="s">
        <v>197</v>
      </c>
      <c r="C432" t="s">
        <v>305</v>
      </c>
      <c r="D432" s="16">
        <v>1.35143956867978E-4</v>
      </c>
      <c r="E432" t="s">
        <v>65</v>
      </c>
      <c r="F432" t="s">
        <v>269</v>
      </c>
    </row>
    <row r="433" spans="1:6">
      <c r="A433" t="s">
        <v>437</v>
      </c>
      <c r="B433" t="s">
        <v>438</v>
      </c>
      <c r="C433" t="s">
        <v>298</v>
      </c>
      <c r="D433" s="16">
        <v>1.183920903713442E-4</v>
      </c>
      <c r="E433" t="s">
        <v>65</v>
      </c>
      <c r="F433" t="s">
        <v>269</v>
      </c>
    </row>
    <row r="434" spans="1:6">
      <c r="A434" t="s">
        <v>447</v>
      </c>
      <c r="B434" t="s">
        <v>448</v>
      </c>
      <c r="C434" t="s">
        <v>97</v>
      </c>
      <c r="D434" s="16">
        <v>8.1154030340258032E-5</v>
      </c>
      <c r="E434" t="s">
        <v>65</v>
      </c>
      <c r="F434" t="s">
        <v>269</v>
      </c>
    </row>
    <row r="435" spans="1:6">
      <c r="A435" t="s">
        <v>277</v>
      </c>
      <c r="B435" t="s">
        <v>278</v>
      </c>
      <c r="C435" t="s">
        <v>285</v>
      </c>
      <c r="D435" s="16">
        <v>4.5975455577718087E-5</v>
      </c>
      <c r="E435" t="s">
        <v>272</v>
      </c>
      <c r="F435" t="s">
        <v>269</v>
      </c>
    </row>
    <row r="436" spans="1:6">
      <c r="A436" t="s">
        <v>437</v>
      </c>
      <c r="B436" t="s">
        <v>438</v>
      </c>
      <c r="C436" t="s">
        <v>285</v>
      </c>
      <c r="D436" s="16">
        <v>4.3947780795861042E-5</v>
      </c>
      <c r="E436" t="s">
        <v>65</v>
      </c>
      <c r="F436" t="s">
        <v>269</v>
      </c>
    </row>
    <row r="437" spans="1:6">
      <c r="A437" t="s">
        <v>437</v>
      </c>
      <c r="B437" t="s">
        <v>438</v>
      </c>
      <c r="C437" t="s">
        <v>335</v>
      </c>
      <c r="D437" s="16">
        <v>2.3552496713818979E-5</v>
      </c>
      <c r="E437" t="s">
        <v>65</v>
      </c>
      <c r="F437" t="s">
        <v>269</v>
      </c>
    </row>
    <row r="438" spans="1:6">
      <c r="A438" t="s">
        <v>449</v>
      </c>
      <c r="B438" t="s">
        <v>450</v>
      </c>
      <c r="C438" t="s">
        <v>301</v>
      </c>
      <c r="D438" s="16">
        <v>1.8945684132631872E-5</v>
      </c>
      <c r="E438" t="s">
        <v>65</v>
      </c>
      <c r="F438" t="s">
        <v>269</v>
      </c>
    </row>
    <row r="439" spans="1:6">
      <c r="A439" t="s">
        <v>437</v>
      </c>
      <c r="B439" t="s">
        <v>438</v>
      </c>
      <c r="C439" t="s">
        <v>338</v>
      </c>
      <c r="D439" s="16">
        <v>1.5450181308551691E-5</v>
      </c>
      <c r="E439" t="s">
        <v>65</v>
      </c>
      <c r="F439" t="s">
        <v>269</v>
      </c>
    </row>
    <row r="440" spans="1:6">
      <c r="A440" t="s">
        <v>445</v>
      </c>
      <c r="B440" t="s">
        <v>446</v>
      </c>
      <c r="C440" t="s">
        <v>88</v>
      </c>
      <c r="D440" s="16">
        <v>9.6563571787555702E-6</v>
      </c>
      <c r="E440" t="s">
        <v>65</v>
      </c>
      <c r="F440" t="s">
        <v>269</v>
      </c>
    </row>
    <row r="441" spans="1:6">
      <c r="A441" t="s">
        <v>439</v>
      </c>
      <c r="B441" t="s">
        <v>440</v>
      </c>
      <c r="C441" t="s">
        <v>229</v>
      </c>
      <c r="D441" s="16">
        <v>-3.8715111259080004E-6</v>
      </c>
      <c r="E441" t="s">
        <v>65</v>
      </c>
      <c r="F441" t="s">
        <v>269</v>
      </c>
    </row>
    <row r="442" spans="1:6">
      <c r="A442" t="s">
        <v>451</v>
      </c>
      <c r="B442" t="s">
        <v>452</v>
      </c>
      <c r="C442" t="s">
        <v>97</v>
      </c>
      <c r="D442" s="16">
        <v>3.3433561839046888E-6</v>
      </c>
      <c r="E442" t="s">
        <v>65</v>
      </c>
      <c r="F442" t="s">
        <v>269</v>
      </c>
    </row>
    <row r="443" spans="1:6">
      <c r="A443" t="s">
        <v>308</v>
      </c>
      <c r="B443" t="s">
        <v>309</v>
      </c>
      <c r="C443" t="s">
        <v>102</v>
      </c>
      <c r="D443" s="16">
        <v>1.6802526943138221E-6</v>
      </c>
      <c r="E443" t="s">
        <v>65</v>
      </c>
      <c r="F443" t="s">
        <v>269</v>
      </c>
    </row>
    <row r="444" spans="1:6">
      <c r="A444" t="s">
        <v>453</v>
      </c>
      <c r="B444" t="s">
        <v>436</v>
      </c>
      <c r="C444" t="s">
        <v>102</v>
      </c>
      <c r="D444" s="16">
        <v>3.5697516409527452E-7</v>
      </c>
      <c r="E444" t="s">
        <v>163</v>
      </c>
      <c r="F444" t="s">
        <v>269</v>
      </c>
    </row>
    <row r="445" spans="1:6">
      <c r="A445" t="s">
        <v>454</v>
      </c>
      <c r="B445" t="s">
        <v>455</v>
      </c>
      <c r="C445" t="s">
        <v>102</v>
      </c>
      <c r="D445" s="16">
        <v>2.1233515212770729E-7</v>
      </c>
      <c r="E445" t="s">
        <v>65</v>
      </c>
      <c r="F445" t="s">
        <v>269</v>
      </c>
    </row>
    <row r="446" spans="1:6">
      <c r="A446" t="s">
        <v>308</v>
      </c>
      <c r="B446" t="s">
        <v>309</v>
      </c>
      <c r="C446" t="s">
        <v>88</v>
      </c>
      <c r="D446" s="16">
        <v>1.6407409475505119E-7</v>
      </c>
      <c r="E446" t="s">
        <v>65</v>
      </c>
      <c r="F446" t="s">
        <v>269</v>
      </c>
    </row>
    <row r="447" spans="1:6">
      <c r="A447" t="s">
        <v>456</v>
      </c>
      <c r="B447" t="s">
        <v>457</v>
      </c>
      <c r="C447" t="s">
        <v>102</v>
      </c>
      <c r="D447" s="16">
        <v>-4.5665174752684827E-8</v>
      </c>
      <c r="E447" t="s">
        <v>65</v>
      </c>
      <c r="F447" t="s">
        <v>269</v>
      </c>
    </row>
    <row r="448" spans="1:6">
      <c r="A448" t="s">
        <v>454</v>
      </c>
      <c r="B448" t="s">
        <v>455</v>
      </c>
      <c r="C448" t="s">
        <v>88</v>
      </c>
      <c r="D448" s="16">
        <v>4.4729194570436448E-8</v>
      </c>
      <c r="E448" t="s">
        <v>65</v>
      </c>
      <c r="F448" t="s">
        <v>269</v>
      </c>
    </row>
    <row r="449" spans="1:6">
      <c r="A449" t="s">
        <v>458</v>
      </c>
      <c r="B449" t="s">
        <v>459</v>
      </c>
      <c r="C449" t="s">
        <v>102</v>
      </c>
      <c r="D449" s="16">
        <v>-3.2474442690499927E-8</v>
      </c>
      <c r="E449" t="s">
        <v>65</v>
      </c>
      <c r="F449" t="s">
        <v>269</v>
      </c>
    </row>
    <row r="450" spans="1:6">
      <c r="A450" t="s">
        <v>456</v>
      </c>
      <c r="B450" t="s">
        <v>457</v>
      </c>
      <c r="C450" t="s">
        <v>128</v>
      </c>
      <c r="D450" s="16">
        <v>-2.241085184095937E-8</v>
      </c>
      <c r="E450" t="s">
        <v>65</v>
      </c>
      <c r="F450" t="s">
        <v>269</v>
      </c>
    </row>
    <row r="451" spans="1:6">
      <c r="A451" t="s">
        <v>458</v>
      </c>
      <c r="B451" t="s">
        <v>459</v>
      </c>
      <c r="C451" t="s">
        <v>128</v>
      </c>
      <c r="D451" s="16">
        <v>-1.5624836535721439E-8</v>
      </c>
      <c r="E451" t="s">
        <v>65</v>
      </c>
      <c r="F451" t="s">
        <v>269</v>
      </c>
    </row>
    <row r="452" spans="1:6">
      <c r="A452" t="s">
        <v>460</v>
      </c>
      <c r="B452" t="s">
        <v>461</v>
      </c>
      <c r="C452" t="s">
        <v>97</v>
      </c>
      <c r="D452" s="16">
        <v>1.254353287905019E-9</v>
      </c>
      <c r="E452" t="s">
        <v>65</v>
      </c>
      <c r="F452" t="s">
        <v>269</v>
      </c>
    </row>
    <row r="453" spans="1:6">
      <c r="A453" t="s">
        <v>456</v>
      </c>
      <c r="B453" t="s">
        <v>457</v>
      </c>
      <c r="C453" t="s">
        <v>229</v>
      </c>
      <c r="D453" s="16">
        <v>-5.815294912281388E-10</v>
      </c>
      <c r="E453" t="s">
        <v>65</v>
      </c>
      <c r="F453" t="s">
        <v>269</v>
      </c>
    </row>
    <row r="454" spans="1:6">
      <c r="A454" t="s">
        <v>458</v>
      </c>
      <c r="B454" t="s">
        <v>459</v>
      </c>
      <c r="C454" t="s">
        <v>229</v>
      </c>
      <c r="D454" s="16">
        <v>-4.250581553399968E-10</v>
      </c>
      <c r="E454" t="s">
        <v>65</v>
      </c>
      <c r="F454" t="s">
        <v>269</v>
      </c>
    </row>
    <row r="455" spans="1:6">
      <c r="A455" t="s">
        <v>462</v>
      </c>
      <c r="B455" t="s">
        <v>463</v>
      </c>
      <c r="C455" t="s">
        <v>97</v>
      </c>
      <c r="D455" s="16">
        <v>2.5000000333785799E-11</v>
      </c>
      <c r="E455" t="s">
        <v>60</v>
      </c>
      <c r="F455" t="s">
        <v>269</v>
      </c>
    </row>
    <row r="458" spans="1:6">
      <c r="A458" s="9" t="s">
        <v>158</v>
      </c>
    </row>
    <row r="459" spans="1:6">
      <c r="A459" s="15" t="s">
        <v>159</v>
      </c>
      <c r="B459" s="15" t="s">
        <v>160</v>
      </c>
      <c r="C459" s="15" t="s">
        <v>59</v>
      </c>
      <c r="D459" s="15" t="s">
        <v>60</v>
      </c>
    </row>
    <row r="460" spans="1:6">
      <c r="A460" t="s">
        <v>164</v>
      </c>
      <c r="B460" t="s">
        <v>162</v>
      </c>
      <c r="C460" s="16">
        <v>2.370000071823597E-2</v>
      </c>
      <c r="D460" t="s">
        <v>65</v>
      </c>
    </row>
    <row r="461" spans="1:6">
      <c r="A461" t="s">
        <v>164</v>
      </c>
      <c r="B461" t="s">
        <v>350</v>
      </c>
      <c r="C461" s="16">
        <v>4.2477066745050251E-4</v>
      </c>
      <c r="D461" t="s">
        <v>65</v>
      </c>
    </row>
    <row r="462" spans="1:6">
      <c r="A462" t="s">
        <v>171</v>
      </c>
      <c r="B462" t="s">
        <v>162</v>
      </c>
      <c r="C462" s="16">
        <v>3.1500001205131412E-4</v>
      </c>
      <c r="D462" t="s">
        <v>65</v>
      </c>
    </row>
    <row r="463" spans="1:6">
      <c r="A463" t="s">
        <v>168</v>
      </c>
      <c r="B463" t="s">
        <v>162</v>
      </c>
      <c r="C463" s="16">
        <v>2.0999999833293259E-4</v>
      </c>
      <c r="D463" t="s">
        <v>65</v>
      </c>
    </row>
    <row r="464" spans="1:6">
      <c r="A464" t="s">
        <v>218</v>
      </c>
      <c r="B464" t="s">
        <v>162</v>
      </c>
      <c r="C464" s="16">
        <v>1.340000017080456E-4</v>
      </c>
      <c r="D464" t="s">
        <v>65</v>
      </c>
    </row>
    <row r="465" spans="1:4">
      <c r="A465" t="s">
        <v>217</v>
      </c>
      <c r="B465" t="s">
        <v>167</v>
      </c>
      <c r="C465" s="16">
        <v>9.0000001364387572E-5</v>
      </c>
      <c r="D465" t="s">
        <v>112</v>
      </c>
    </row>
    <row r="466" spans="1:4">
      <c r="A466" t="s">
        <v>165</v>
      </c>
      <c r="B466" t="s">
        <v>216</v>
      </c>
      <c r="C466" s="16">
        <v>8.6761727288831025E-5</v>
      </c>
      <c r="D466" t="s">
        <v>112</v>
      </c>
    </row>
    <row r="467" spans="1:4">
      <c r="A467" t="s">
        <v>169</v>
      </c>
      <c r="B467" t="s">
        <v>162</v>
      </c>
      <c r="C467" s="16">
        <v>7.5000003562308848E-5</v>
      </c>
      <c r="D467" t="s">
        <v>65</v>
      </c>
    </row>
    <row r="468" spans="1:4">
      <c r="A468" t="s">
        <v>263</v>
      </c>
      <c r="B468" t="s">
        <v>162</v>
      </c>
      <c r="C468" s="16">
        <v>2.4999999368446879E-5</v>
      </c>
      <c r="D468" t="s">
        <v>65</v>
      </c>
    </row>
    <row r="469" spans="1:4">
      <c r="A469" t="s">
        <v>464</v>
      </c>
      <c r="B469" t="s">
        <v>162</v>
      </c>
      <c r="C469" s="16">
        <v>2.250000034109689E-5</v>
      </c>
      <c r="D469" t="s">
        <v>65</v>
      </c>
    </row>
    <row r="470" spans="1:4">
      <c r="A470" t="s">
        <v>265</v>
      </c>
      <c r="B470" t="s">
        <v>162</v>
      </c>
      <c r="C470" s="16">
        <v>1.990000055229757E-5</v>
      </c>
      <c r="D470" t="s">
        <v>65</v>
      </c>
    </row>
    <row r="471" spans="1:4">
      <c r="A471" t="s">
        <v>165</v>
      </c>
      <c r="B471" t="s">
        <v>162</v>
      </c>
      <c r="C471" s="16">
        <v>1.5310894013964571E-5</v>
      </c>
      <c r="D471" t="s">
        <v>112</v>
      </c>
    </row>
    <row r="472" spans="1:4">
      <c r="A472" t="s">
        <v>218</v>
      </c>
      <c r="B472" t="s">
        <v>350</v>
      </c>
      <c r="C472" s="16">
        <v>5.263502202978998E-7</v>
      </c>
      <c r="D472" t="s">
        <v>65</v>
      </c>
    </row>
    <row r="473" spans="1:4">
      <c r="A473" t="s">
        <v>220</v>
      </c>
      <c r="B473" t="s">
        <v>350</v>
      </c>
      <c r="C473" s="16">
        <v>3.2812391737024882E-7</v>
      </c>
      <c r="D473" t="s">
        <v>65</v>
      </c>
    </row>
    <row r="474" spans="1:4">
      <c r="A474" t="s">
        <v>265</v>
      </c>
      <c r="B474" t="s">
        <v>350</v>
      </c>
      <c r="C474" s="16">
        <v>2.5942981096704898E-7</v>
      </c>
      <c r="D474" t="s">
        <v>65</v>
      </c>
    </row>
    <row r="475" spans="1:4">
      <c r="A475" t="s">
        <v>221</v>
      </c>
      <c r="B475" t="s">
        <v>350</v>
      </c>
      <c r="C475" s="16">
        <v>2.2490007722808511E-7</v>
      </c>
      <c r="D475" t="s">
        <v>65</v>
      </c>
    </row>
    <row r="476" spans="1:4">
      <c r="A476" t="s">
        <v>169</v>
      </c>
      <c r="B476" t="s">
        <v>350</v>
      </c>
      <c r="C476" s="16">
        <v>1.898222450336107E-7</v>
      </c>
      <c r="D476" t="s">
        <v>65</v>
      </c>
    </row>
    <row r="477" spans="1:4">
      <c r="A477" t="s">
        <v>263</v>
      </c>
      <c r="B477" t="s">
        <v>350</v>
      </c>
      <c r="C477" s="16">
        <v>1.108971119379021E-7</v>
      </c>
      <c r="D477" t="s">
        <v>65</v>
      </c>
    </row>
    <row r="478" spans="1:4">
      <c r="A478" t="s">
        <v>171</v>
      </c>
      <c r="B478" t="s">
        <v>350</v>
      </c>
      <c r="C478" s="16">
        <v>1.100201671988543E-7</v>
      </c>
      <c r="D478" t="s">
        <v>65</v>
      </c>
    </row>
    <row r="479" spans="1:4">
      <c r="A479" t="s">
        <v>405</v>
      </c>
      <c r="B479" t="s">
        <v>162</v>
      </c>
      <c r="C479" s="16">
        <v>8.5499998192517523E-8</v>
      </c>
      <c r="D479" t="s">
        <v>65</v>
      </c>
    </row>
    <row r="480" spans="1:4">
      <c r="A480" t="s">
        <v>173</v>
      </c>
      <c r="B480" t="s">
        <v>162</v>
      </c>
      <c r="C480" s="16">
        <v>6.6500000173164153E-8</v>
      </c>
      <c r="D480" t="s">
        <v>65</v>
      </c>
    </row>
    <row r="481" spans="1:4">
      <c r="A481" t="s">
        <v>388</v>
      </c>
      <c r="B481" t="s">
        <v>162</v>
      </c>
      <c r="C481" s="16">
        <v>5.6200001097295171E-8</v>
      </c>
      <c r="D481" t="s">
        <v>65</v>
      </c>
    </row>
    <row r="482" spans="1:4">
      <c r="A482" t="s">
        <v>172</v>
      </c>
      <c r="B482" t="s">
        <v>162</v>
      </c>
      <c r="C482" s="16">
        <v>2.300000012667169E-8</v>
      </c>
      <c r="D482" t="s">
        <v>65</v>
      </c>
    </row>
    <row r="483" spans="1:4">
      <c r="A483" t="s">
        <v>364</v>
      </c>
      <c r="B483" t="s">
        <v>352</v>
      </c>
      <c r="C483" s="16">
        <v>2.2252502063224711E-8</v>
      </c>
      <c r="D483" t="s">
        <v>65</v>
      </c>
    </row>
    <row r="484" spans="1:4">
      <c r="A484" t="s">
        <v>222</v>
      </c>
      <c r="B484" t="s">
        <v>162</v>
      </c>
      <c r="C484" s="16">
        <v>1.4999999464748729E-8</v>
      </c>
      <c r="D484" t="s">
        <v>65</v>
      </c>
    </row>
    <row r="485" spans="1:4">
      <c r="A485" t="s">
        <v>168</v>
      </c>
      <c r="B485" t="s">
        <v>350</v>
      </c>
      <c r="C485" s="16">
        <v>1.170357322166637E-8</v>
      </c>
      <c r="D485" t="s">
        <v>65</v>
      </c>
    </row>
    <row r="486" spans="1:4">
      <c r="A486" t="s">
        <v>170</v>
      </c>
      <c r="B486" t="s">
        <v>352</v>
      </c>
      <c r="C486" s="16">
        <v>6.606325708702343E-9</v>
      </c>
      <c r="D486" t="s">
        <v>65</v>
      </c>
    </row>
    <row r="487" spans="1:4">
      <c r="A487" t="s">
        <v>465</v>
      </c>
      <c r="B487" t="s">
        <v>352</v>
      </c>
      <c r="C487" s="16">
        <v>6.3925700288791631E-9</v>
      </c>
      <c r="D487" t="s">
        <v>65</v>
      </c>
    </row>
    <row r="488" spans="1:4">
      <c r="A488" t="s">
        <v>174</v>
      </c>
      <c r="B488" t="s">
        <v>162</v>
      </c>
      <c r="C488" s="16">
        <v>4.5999999365164967E-9</v>
      </c>
      <c r="D488" t="s">
        <v>65</v>
      </c>
    </row>
    <row r="489" spans="1:4">
      <c r="A489" t="s">
        <v>175</v>
      </c>
      <c r="B489" t="s">
        <v>162</v>
      </c>
      <c r="C489" s="16">
        <v>2.7000000013543972E-9</v>
      </c>
      <c r="D489" t="s">
        <v>65</v>
      </c>
    </row>
    <row r="490" spans="1:4">
      <c r="A490" t="s">
        <v>172</v>
      </c>
      <c r="B490" t="s">
        <v>352</v>
      </c>
      <c r="C490" s="16">
        <v>1.042286701391504E-9</v>
      </c>
      <c r="D490" t="s">
        <v>65</v>
      </c>
    </row>
    <row r="491" spans="1:4">
      <c r="A491" t="s">
        <v>466</v>
      </c>
      <c r="B491" t="s">
        <v>350</v>
      </c>
      <c r="C491" s="16">
        <v>8.3894491353930789E-10</v>
      </c>
      <c r="D491" t="s">
        <v>65</v>
      </c>
    </row>
    <row r="492" spans="1:4">
      <c r="A492" t="s">
        <v>406</v>
      </c>
      <c r="B492" t="s">
        <v>352</v>
      </c>
      <c r="C492" s="16">
        <v>4.1691469720994689E-10</v>
      </c>
      <c r="D492" t="s">
        <v>65</v>
      </c>
    </row>
    <row r="493" spans="1:4">
      <c r="A493" t="s">
        <v>423</v>
      </c>
      <c r="B493" t="s">
        <v>162</v>
      </c>
      <c r="C493" s="16">
        <v>2.4999999292951708E-10</v>
      </c>
      <c r="D493" t="s">
        <v>65</v>
      </c>
    </row>
    <row r="494" spans="1:4">
      <c r="A494" t="s">
        <v>412</v>
      </c>
      <c r="B494" t="s">
        <v>162</v>
      </c>
      <c r="C494" s="16">
        <v>2.100000034976901E-10</v>
      </c>
      <c r="D494" t="s">
        <v>65</v>
      </c>
    </row>
    <row r="495" spans="1:4">
      <c r="A495" t="s">
        <v>176</v>
      </c>
      <c r="B495" t="s">
        <v>162</v>
      </c>
      <c r="C495" s="16">
        <v>1.9000000184288271E-10</v>
      </c>
      <c r="D495" t="s">
        <v>65</v>
      </c>
    </row>
    <row r="496" spans="1:4">
      <c r="A496" t="s">
        <v>423</v>
      </c>
      <c r="B496" t="s">
        <v>350</v>
      </c>
      <c r="C496" s="16">
        <v>5.5357208400552693E-11</v>
      </c>
      <c r="D496" t="s">
        <v>65</v>
      </c>
    </row>
    <row r="497" spans="1:4">
      <c r="A497" t="s">
        <v>262</v>
      </c>
      <c r="B497" t="s">
        <v>350</v>
      </c>
      <c r="C497" s="16">
        <v>3.4164348433618492E-11</v>
      </c>
      <c r="D497" t="s">
        <v>65</v>
      </c>
    </row>
    <row r="498" spans="1:4">
      <c r="A498" t="s">
        <v>424</v>
      </c>
      <c r="B498" t="s">
        <v>350</v>
      </c>
      <c r="C498" s="16">
        <v>3.1606592343358393E-11</v>
      </c>
      <c r="D498" t="s">
        <v>65</v>
      </c>
    </row>
    <row r="499" spans="1:4">
      <c r="A499" t="s">
        <v>175</v>
      </c>
      <c r="B499" t="s">
        <v>352</v>
      </c>
      <c r="C499" s="16">
        <v>2.77882231114468E-11</v>
      </c>
      <c r="D499" t="s">
        <v>65</v>
      </c>
    </row>
    <row r="500" spans="1:4">
      <c r="A500" t="s">
        <v>264</v>
      </c>
      <c r="B500" t="s">
        <v>350</v>
      </c>
      <c r="C500" s="16">
        <v>2.351311159665137E-11</v>
      </c>
      <c r="D500" t="s">
        <v>65</v>
      </c>
    </row>
    <row r="501" spans="1:4">
      <c r="A501" t="s">
        <v>388</v>
      </c>
      <c r="B501" t="s">
        <v>352</v>
      </c>
      <c r="C501" s="16">
        <v>1.3897764883363811E-11</v>
      </c>
      <c r="D501" t="s">
        <v>65</v>
      </c>
    </row>
    <row r="502" spans="1:4">
      <c r="A502" t="s">
        <v>395</v>
      </c>
      <c r="B502" t="s">
        <v>352</v>
      </c>
      <c r="C502" s="16">
        <v>3.4748981036364368E-12</v>
      </c>
      <c r="D502" t="s">
        <v>65</v>
      </c>
    </row>
    <row r="503" spans="1:4">
      <c r="A503" t="s">
        <v>398</v>
      </c>
      <c r="B503" t="s">
        <v>352</v>
      </c>
      <c r="C503" s="16">
        <v>3.4748981036364368E-12</v>
      </c>
      <c r="D503" t="s">
        <v>65</v>
      </c>
    </row>
    <row r="504" spans="1:4">
      <c r="A504" t="s">
        <v>174</v>
      </c>
      <c r="B504" t="s">
        <v>352</v>
      </c>
      <c r="C504" s="16">
        <v>3.4748981036364368E-12</v>
      </c>
      <c r="D504" t="s">
        <v>65</v>
      </c>
    </row>
    <row r="505" spans="1:4">
      <c r="A505" t="s">
        <v>173</v>
      </c>
      <c r="B505" t="s">
        <v>352</v>
      </c>
      <c r="C505" s="16">
        <v>3.4748981036364368E-12</v>
      </c>
      <c r="D505" t="s">
        <v>65</v>
      </c>
    </row>
    <row r="506" spans="1:4">
      <c r="A506" t="s">
        <v>222</v>
      </c>
      <c r="B506" t="s">
        <v>352</v>
      </c>
      <c r="C506" s="16">
        <v>3.4748981036364368E-12</v>
      </c>
      <c r="D506" t="s">
        <v>65</v>
      </c>
    </row>
    <row r="507" spans="1:4">
      <c r="A507" t="s">
        <v>412</v>
      </c>
      <c r="B507" t="s">
        <v>352</v>
      </c>
      <c r="C507" s="16">
        <v>1.737266363752155E-12</v>
      </c>
      <c r="D507" t="s">
        <v>65</v>
      </c>
    </row>
    <row r="508" spans="1:4">
      <c r="A508" t="s">
        <v>423</v>
      </c>
      <c r="B508" t="s">
        <v>352</v>
      </c>
      <c r="C508" s="16">
        <v>4.5162712545426809E-13</v>
      </c>
      <c r="D508" t="s">
        <v>65</v>
      </c>
    </row>
    <row r="509" spans="1:4">
      <c r="A509" t="s">
        <v>177</v>
      </c>
      <c r="B509" t="s">
        <v>162</v>
      </c>
      <c r="C509" s="16">
        <v>5.6999997983305664E-15</v>
      </c>
      <c r="D509" t="s">
        <v>65</v>
      </c>
    </row>
  </sheetData>
  <autoFilter ref="A1:P509" xr:uid="{00000000-0001-0000-0400-000000000000}"/>
  <mergeCells count="3">
    <mergeCell ref="A171:F171"/>
    <mergeCell ref="A205:F205"/>
    <mergeCell ref="A393:F393"/>
  </mergeCells>
  <hyperlinks>
    <hyperlink ref="O10" r:id="rId1" display="https://www.eea.europa.eu/en/analysis/maps-and-charts/overview-of-landfill-taxes-on" xr:uid="{00000000-0004-0000-0400-000001000000}"/>
    <hyperlink ref="O11" r:id="rId2" display="https://www.imarcgroup.com/oxygen-pricing-report" xr:uid="{00000000-0004-0000-0400-000002000000}"/>
    <hyperlink ref="O13" r:id="rId3" display="https://www.imarcgroup.com/quicklime-pricing-report" xr:uid="{00000000-0004-0000-0400-000003000000}"/>
    <hyperlink ref="O14" r:id="rId4" display="https://www.eea.europa.eu/en/analysis/maps-and-charts/overview-of-landfill-taxes-on" xr:uid="{00000000-0004-0000-0400-000004000000}"/>
    <hyperlink ref="O15" r:id="rId5" display="https://wrs-energie.de/en/how-much-does-1m%C2%B3-of-compressed-air-cost/" xr:uid="{00000000-0004-0000-0400-000005000000}"/>
    <hyperlink ref="O16" r:id="rId6" display="https://en.cbcie.com/manganese/price/content/27362992-china-high-carbon-ferromanganese-price.html" xr:uid="{00000000-0004-0000-0400-000006000000}"/>
    <hyperlink ref="O17" r:id="rId7" display="https://www.indexbox.io/store/world-dolomite-market-analysis-forecast-size-trends-and-insights/" xr:uid="{00000000-0004-0000-0400-000008000000}"/>
    <hyperlink ref="O18" r:id="rId8" display="https://publications.jrc.ec.europa.eu/repository/handle/JRC109870" xr:uid="{00000000-0004-0000-0400-000009000000}"/>
    <hyperlink ref="O20" r:id="rId9" display="https://tradingeconomics.com/european-union/electricity-prices-non-household-medium-size-consumers-eurostat-data.html" xr:uid="{00000000-0004-0000-0400-00000E000000}"/>
    <hyperlink ref="O21" r:id="rId10" display="https://thedocs.worldbank.org/en/doc/74e8be41ceb20fa0da750cda2f6b9e4e-0050012026/related/CMO-Pink-Sheet-April-2026.pdf" xr:uid="{00000000-0004-0000-0400-00000F000000}"/>
    <hyperlink ref="O22" r:id="rId11" display="https://www.indexbox.io/search/molybdenum-ore-price-the-united-states/" xr:uid="{00000000-0004-0000-0400-000010000000}"/>
    <hyperlink ref="O23" r:id="rId12" display="https://www.eea.europa.eu/en/analysis/maps-and-charts/overview-of-landfill-taxes-on" xr:uid="{00000000-0004-0000-0400-000011000000}"/>
    <hyperlink ref="O149" r:id="rId13" xr:uid="{00000000-0004-0000-0400-000030000000}"/>
    <hyperlink ref="O150" r:id="rId14" xr:uid="{00000000-0004-0000-0400-000031000000}"/>
    <hyperlink ref="O151" r:id="rId15" xr:uid="{00000000-0004-0000-0400-000032000000}"/>
    <hyperlink ref="O152" r:id="rId16" xr:uid="{00000000-0004-0000-0400-000033000000}"/>
    <hyperlink ref="O153" r:id="rId17" xr:uid="{00000000-0004-0000-0400-000034000000}"/>
    <hyperlink ref="O154" r:id="rId18" xr:uid="{00000000-0004-0000-0400-000035000000}"/>
    <hyperlink ref="O155" r:id="rId19" xr:uid="{00000000-0004-0000-0400-000036000000}"/>
    <hyperlink ref="O156" r:id="rId20" xr:uid="{00000000-0004-0000-0400-000037000000}"/>
    <hyperlink ref="O55" r:id="rId21" display="https://www.worldbank.org/en/research/commodity-markets?utm_source=chatgpt.com" xr:uid="{176C5209-6B06-4C38-841E-8A87DDD789DB}"/>
    <hyperlink ref="O56" r:id="rId22" xr:uid="{DB470CFA-EE57-4D91-8FE6-0F1B1465030F}"/>
    <hyperlink ref="O57" r:id="rId23" xr:uid="{F78ECBEE-0B6C-4234-8F10-11A95CE47B72}"/>
    <hyperlink ref="O58" r:id="rId24" display="https://www.worldbank.org/en/research/commodity-markets?utm_source=chatgpt.com" xr:uid="{F8C29B57-2441-4BF2-B98F-6D2FDE4245AC}"/>
    <hyperlink ref="O59" r:id="rId25" display="https://www.euroslag.com/" xr:uid="{9762F917-BFFE-485F-B635-3AB0D9B15AB9}"/>
    <hyperlink ref="O60" r:id="rId26" xr:uid="{02FDAAE7-2754-4314-9066-ED964C0A2D24}"/>
    <hyperlink ref="O62" r:id="rId27" display="https://www.worldbank.org/en/research/commodity-markets?utm_source=chatgpt.com" xr:uid="{9B3364FD-520F-41E9-ABC1-9B681EC3E457}"/>
    <hyperlink ref="O63" r:id="rId28" xr:uid="{63762253-B3E6-4918-8BAA-D359A0C5921C}"/>
    <hyperlink ref="O65" r:id="rId29" xr:uid="{B2643C8F-7158-4E37-A5A8-5BB9A0DEEBE6}"/>
    <hyperlink ref="O68" r:id="rId30" display="https://www.eea.europa.eu/en/analysis/maps-and-charts/overview-of-landfill-taxes-on?utm_source=chatgpt.com" xr:uid="{1CF80535-95D3-484E-B590-71D90023230C}"/>
    <hyperlink ref="O69" r:id="rId31" display="https://publications.jrc.ec.europa.eu/repository/handle/JRC109870?utm_source=chatgpt.com" xr:uid="{A591511F-2F18-4E52-89A1-01D5200F629A}"/>
    <hyperlink ref="O66" r:id="rId32" xr:uid="{23381CC9-6E60-46BC-ABF1-2116C7B7079E}"/>
    <hyperlink ref="O67" r:id="rId33" xr:uid="{9FF9EE8E-4FCA-4262-9090-086E990D9F9C}"/>
    <hyperlink ref="O102" r:id="rId34" xr:uid="{C4A6A0D1-33B6-43EE-A456-86458532E4ED}"/>
    <hyperlink ref="O103" r:id="rId35" xr:uid="{23EEE235-204E-42BD-8CE8-F709A84124D5}"/>
    <hyperlink ref="O104" r:id="rId36" xr:uid="{45736591-DEE7-45CE-87CC-8C89B6537156}"/>
    <hyperlink ref="O105" r:id="rId37" xr:uid="{B65AC01B-B1FF-4DC0-91DB-EBBB1AAFE777}"/>
    <hyperlink ref="O106" r:id="rId38" xr:uid="{E08F9B03-9E51-4813-8A02-FB7477BE58E1}"/>
    <hyperlink ref="O107" r:id="rId39" display="https://www.euroslag.com/" xr:uid="{BD46EC76-2126-4C54-AE22-3CAE83EB64FC}"/>
    <hyperlink ref="O108" r:id="rId40" xr:uid="{96CA7809-8F08-4761-A18D-F25532B823D9}"/>
    <hyperlink ref="O109" r:id="rId41" xr:uid="{7017B1AC-CBDF-4562-B47B-5B5D17A3F3D1}"/>
    <hyperlink ref="O110" r:id="rId42" xr:uid="{293816CF-98E7-436B-A067-3EF49B586B8B}"/>
    <hyperlink ref="O111" r:id="rId43" display="https://www.euroslag.com/" xr:uid="{03127A03-37A8-4AAC-B992-1944D2174FC9}"/>
    <hyperlink ref="O112" r:id="rId44" xr:uid="{FE532060-BCE0-459D-9457-ADDD01E703FB}"/>
    <hyperlink ref="O113" r:id="rId45" display="https://www.euroslag.com/" xr:uid="{D9AC0CDF-9571-4823-8E98-6DBFBD7B90A6}"/>
    <hyperlink ref="O114" r:id="rId46" xr:uid="{34DA839A-F99D-446D-85EE-8DADADF11C6E}"/>
    <hyperlink ref="O115" r:id="rId47" xr:uid="{FE419922-5A6F-4CF0-A171-3AC8D84D436D}"/>
    <hyperlink ref="O116" r:id="rId48" xr:uid="{D9347F0A-BBC6-48BF-A285-671E0CE0BD81}"/>
  </hyperlinks>
  <pageMargins left="0.75" right="0.75" top="1" bottom="1" header="0.5" footer="0.5"/>
  <legacyDrawing r:id="rId4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M21"/>
  <sheetViews>
    <sheetView workbookViewId="0">
      <selection activeCell="A8" sqref="A8:XFD8"/>
    </sheetView>
  </sheetViews>
  <sheetFormatPr defaultColWidth="10.7265625" defaultRowHeight="14.5"/>
  <cols>
    <col min="1" max="1" width="22" customWidth="1"/>
    <col min="2" max="2" width="11.453125" bestFit="1" customWidth="1"/>
    <col min="6" max="6" width="17.54296875" customWidth="1"/>
    <col min="7" max="7" width="27.453125" customWidth="1"/>
    <col min="8" max="8" width="23.1796875" customWidth="1"/>
    <col min="9" max="9" width="70" customWidth="1"/>
  </cols>
  <sheetData>
    <row r="3" spans="1:13" ht="28.5" customHeight="1">
      <c r="A3" s="1" t="s">
        <v>467</v>
      </c>
      <c r="B3" s="4" t="s">
        <v>74</v>
      </c>
      <c r="C3" s="1" t="s">
        <v>75</v>
      </c>
      <c r="D3" s="1"/>
      <c r="E3" s="4" t="s">
        <v>76</v>
      </c>
      <c r="F3" s="1" t="s">
        <v>77</v>
      </c>
      <c r="G3" s="6" t="s">
        <v>469</v>
      </c>
    </row>
    <row r="4" spans="1:13" ht="42.75" customHeight="1">
      <c r="A4" s="2" t="s">
        <v>470</v>
      </c>
      <c r="B4" s="3">
        <v>1</v>
      </c>
      <c r="C4" s="2" t="s">
        <v>471</v>
      </c>
      <c r="D4" s="2"/>
      <c r="E4">
        <v>42</v>
      </c>
      <c r="F4" s="5" t="s">
        <v>584</v>
      </c>
      <c r="G4" s="7" t="s">
        <v>585</v>
      </c>
      <c r="J4" s="2"/>
      <c r="K4" s="3"/>
      <c r="L4" s="2"/>
      <c r="M4" s="3"/>
    </row>
    <row r="5" spans="1:13" ht="42.75" customHeight="1">
      <c r="A5" s="2" t="s">
        <v>586</v>
      </c>
      <c r="B5" s="3">
        <v>1</v>
      </c>
      <c r="C5" s="2" t="s">
        <v>471</v>
      </c>
      <c r="D5" s="2"/>
      <c r="E5">
        <v>140</v>
      </c>
      <c r="F5" s="5" t="s">
        <v>587</v>
      </c>
      <c r="G5" s="7" t="s">
        <v>588</v>
      </c>
      <c r="J5" s="2"/>
      <c r="K5" s="3"/>
      <c r="L5" s="2"/>
      <c r="M5" s="3"/>
    </row>
    <row r="6" spans="1:13" ht="71.25" customHeight="1">
      <c r="A6" s="2" t="s">
        <v>589</v>
      </c>
      <c r="B6" s="3">
        <v>1</v>
      </c>
      <c r="C6" s="2" t="s">
        <v>471</v>
      </c>
      <c r="D6" s="2"/>
      <c r="E6">
        <v>35</v>
      </c>
      <c r="F6" s="5" t="s">
        <v>477</v>
      </c>
      <c r="G6" s="7" t="s">
        <v>590</v>
      </c>
      <c r="J6" s="2"/>
      <c r="K6" s="3"/>
      <c r="L6" s="2"/>
      <c r="M6" s="3"/>
    </row>
    <row r="7" spans="1:13" ht="71.25" customHeight="1">
      <c r="A7" s="2" t="s">
        <v>591</v>
      </c>
      <c r="B7" s="3">
        <v>1</v>
      </c>
      <c r="C7" s="2" t="s">
        <v>471</v>
      </c>
      <c r="D7" s="2"/>
      <c r="E7">
        <v>0</v>
      </c>
      <c r="F7" s="5" t="s">
        <v>477</v>
      </c>
      <c r="G7" s="7" t="s">
        <v>592</v>
      </c>
      <c r="J7" s="2"/>
      <c r="K7" s="3"/>
      <c r="L7" s="2"/>
      <c r="M7" s="3"/>
    </row>
    <row r="8" spans="1:13">
      <c r="A8" s="2" t="s">
        <v>593</v>
      </c>
      <c r="B8" s="3">
        <v>1</v>
      </c>
      <c r="C8" s="2" t="s">
        <v>471</v>
      </c>
      <c r="D8" s="2"/>
      <c r="E8">
        <f>'BF-BOF+CCS'!N5*1000</f>
        <v>809.21218307022082</v>
      </c>
      <c r="F8" t="s">
        <v>482</v>
      </c>
    </row>
    <row r="9" spans="1:13">
      <c r="A9" s="2" t="s">
        <v>483</v>
      </c>
      <c r="B9">
        <f>('BF-BOF+CCS'!D20+'BF-BOF+CCS'!D105*'BF-BOF+CCS'!D57*'BF-BOF+CCS'!D9)*1000</f>
        <v>37.855562647780779</v>
      </c>
      <c r="C9" s="2" t="s">
        <v>484</v>
      </c>
      <c r="D9" s="2">
        <v>0.16</v>
      </c>
      <c r="E9" s="2">
        <f>B9*D9</f>
        <v>6.0568900236449252</v>
      </c>
      <c r="F9" t="s">
        <v>482</v>
      </c>
    </row>
    <row r="10" spans="1:13">
      <c r="A10" s="2" t="s">
        <v>485</v>
      </c>
      <c r="B10" s="3">
        <v>0</v>
      </c>
      <c r="C10" s="2" t="s">
        <v>522</v>
      </c>
      <c r="D10">
        <v>4000</v>
      </c>
      <c r="E10" s="2">
        <f>B10*D10</f>
        <v>0</v>
      </c>
      <c r="F10" t="s">
        <v>482</v>
      </c>
    </row>
    <row r="11" spans="1:13">
      <c r="A11" s="2" t="s">
        <v>487</v>
      </c>
      <c r="B11" s="3">
        <f>'BF-BOF+CCS'!D61*'BF-BOF+CCS'!D9</f>
        <v>0.75254337520931369</v>
      </c>
      <c r="C11" s="2" t="s">
        <v>522</v>
      </c>
      <c r="D11">
        <v>100</v>
      </c>
      <c r="E11" s="2">
        <f>B11*D11</f>
        <v>75.254337520931372</v>
      </c>
      <c r="F11" t="s">
        <v>482</v>
      </c>
    </row>
    <row r="12" spans="1:13">
      <c r="A12" s="2" t="s">
        <v>488</v>
      </c>
      <c r="B12" s="3">
        <v>0</v>
      </c>
      <c r="C12" s="2" t="s">
        <v>522</v>
      </c>
      <c r="D12" s="2">
        <v>300</v>
      </c>
      <c r="E12" s="2">
        <f>B12*D12</f>
        <v>0</v>
      </c>
      <c r="F12" t="s">
        <v>482</v>
      </c>
    </row>
    <row r="13" spans="1:13" ht="50.15" customHeight="1">
      <c r="A13" t="s">
        <v>489</v>
      </c>
      <c r="B13" s="3">
        <v>1</v>
      </c>
      <c r="C13" s="2" t="s">
        <v>471</v>
      </c>
      <c r="D13" s="2"/>
      <c r="E13">
        <f>SUM(E4:E12)</f>
        <v>1107.5234106147971</v>
      </c>
    </row>
    <row r="14" spans="1:13" ht="35.15" customHeight="1"/>
    <row r="15" spans="1:13" ht="50.15" customHeight="1"/>
    <row r="16" spans="1:13" ht="35.15" customHeight="1"/>
    <row r="17" spans="1:9">
      <c r="A17" s="38" t="s">
        <v>490</v>
      </c>
      <c r="B17" s="37"/>
      <c r="C17" s="37"/>
      <c r="D17" s="37"/>
      <c r="E17" s="37"/>
      <c r="F17" s="37"/>
      <c r="G17" s="37"/>
      <c r="H17" s="37"/>
      <c r="I17" s="37"/>
    </row>
    <row r="18" spans="1:9">
      <c r="A18" s="36" t="s">
        <v>594</v>
      </c>
      <c r="B18" s="37"/>
      <c r="C18" s="37"/>
      <c r="D18" s="37"/>
      <c r="E18" s="37"/>
      <c r="F18" s="37"/>
      <c r="G18" s="37"/>
      <c r="H18" s="37"/>
      <c r="I18" s="37"/>
    </row>
    <row r="19" spans="1:9">
      <c r="A19" s="36" t="s">
        <v>595</v>
      </c>
      <c r="B19" s="37"/>
      <c r="C19" s="37"/>
      <c r="D19" s="37"/>
      <c r="E19" s="37"/>
      <c r="F19" s="37"/>
      <c r="G19" s="37"/>
      <c r="H19" s="37"/>
      <c r="I19" s="37"/>
    </row>
    <row r="20" spans="1:9">
      <c r="A20" s="36" t="s">
        <v>596</v>
      </c>
      <c r="B20" s="37"/>
      <c r="C20" s="37"/>
      <c r="D20" s="37"/>
      <c r="E20" s="37"/>
      <c r="F20" s="37"/>
      <c r="G20" s="37"/>
      <c r="H20" s="37"/>
      <c r="I20" s="37"/>
    </row>
    <row r="21" spans="1:9">
      <c r="A21" s="36" t="s">
        <v>597</v>
      </c>
      <c r="B21" s="37"/>
      <c r="C21" s="37"/>
      <c r="D21" s="37"/>
      <c r="E21" s="37"/>
      <c r="F21" s="37"/>
      <c r="G21" s="37"/>
      <c r="H21" s="37"/>
      <c r="I21" s="37"/>
    </row>
  </sheetData>
  <mergeCells count="5">
    <mergeCell ref="A18:I18"/>
    <mergeCell ref="A21:I21"/>
    <mergeCell ref="A19:I19"/>
    <mergeCell ref="A17:I17"/>
    <mergeCell ref="A20:I20"/>
  </mergeCells>
  <hyperlinks>
    <hyperlink ref="F4" r:id="rId1" xr:uid="{00000000-0004-0000-0500-000000000000}"/>
    <hyperlink ref="F5" r:id="rId2" xr:uid="{00000000-0004-0000-0500-000001000000}"/>
    <hyperlink ref="F6" r:id="rId3" display="https://susproc.jrc.ec.europa.eu/product-bureau/sites/default/files/2026-03/TASK 4 LCC Steel_0.pdf" xr:uid="{00000000-0004-0000-0500-000002000000}"/>
    <hyperlink ref="F7" r:id="rId4" display="https://susproc.jrc.ec.europa.eu/product-bureau/sites/default/files/2026-03/TASK 4 LCC Steel_0.pdf" xr:uid="{00000000-0004-0000-0500-000003000000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0AC51-BCBF-4CAA-847A-0DC06E76FC3D}">
  <dimension ref="A1:XFD468"/>
  <sheetViews>
    <sheetView topLeftCell="B1" zoomScale="60" zoomScaleNormal="60" workbookViewId="0">
      <selection activeCell="R1" sqref="R1:S7"/>
    </sheetView>
  </sheetViews>
  <sheetFormatPr defaultColWidth="9.1796875" defaultRowHeight="14.5"/>
  <cols>
    <col min="1" max="1" width="60" customWidth="1"/>
    <col min="2" max="2" width="37" customWidth="1"/>
    <col min="3" max="3" width="28" customWidth="1"/>
    <col min="4" max="4" width="24" customWidth="1"/>
    <col min="5" max="5" width="15" customWidth="1"/>
    <col min="6" max="6" width="55" customWidth="1"/>
    <col min="9" max="9" width="24.81640625" bestFit="1" customWidth="1"/>
    <col min="10" max="10" width="15.26953125" bestFit="1" customWidth="1"/>
    <col min="11" max="11" width="13.1796875" bestFit="1" customWidth="1"/>
    <col min="12" max="12" width="12.54296875" bestFit="1" customWidth="1"/>
    <col min="13" max="13" width="16.26953125" bestFit="1" customWidth="1"/>
    <col min="14" max="14" width="14.7265625" bestFit="1" customWidth="1"/>
    <col min="15" max="16" width="40.7265625" bestFit="1" customWidth="1"/>
    <col min="17" max="17" width="30" customWidth="1"/>
    <col min="19" max="19" width="76.54296875" bestFit="1" customWidth="1"/>
  </cols>
  <sheetData>
    <row r="1" spans="1:18" ht="30" customHeight="1">
      <c r="A1" s="17" t="s">
        <v>54</v>
      </c>
      <c r="R1" s="9"/>
    </row>
    <row r="2" spans="1:18" ht="30" customHeight="1">
      <c r="A2" t="s">
        <v>598</v>
      </c>
    </row>
    <row r="3" spans="1:18" ht="30" customHeight="1">
      <c r="A3" t="s">
        <v>56</v>
      </c>
    </row>
    <row r="4" spans="1:18" ht="30" customHeight="1">
      <c r="A4" s="17" t="s">
        <v>57</v>
      </c>
      <c r="B4" s="17" t="s">
        <v>58</v>
      </c>
      <c r="C4" s="17" t="s">
        <v>59</v>
      </c>
      <c r="D4" s="17" t="s">
        <v>60</v>
      </c>
      <c r="E4" s="17" t="s">
        <v>61</v>
      </c>
      <c r="I4" s="17" t="s">
        <v>57</v>
      </c>
      <c r="J4" s="17" t="s">
        <v>58</v>
      </c>
      <c r="K4" s="17" t="s">
        <v>59</v>
      </c>
      <c r="L4" s="17" t="s">
        <v>60</v>
      </c>
      <c r="M4" s="17" t="s">
        <v>61</v>
      </c>
      <c r="N4" s="4" t="s">
        <v>62</v>
      </c>
    </row>
    <row r="5" spans="1:18" ht="30" customHeight="1">
      <c r="A5" t="s">
        <v>599</v>
      </c>
      <c r="B5" t="s">
        <v>501</v>
      </c>
      <c r="C5">
        <v>1</v>
      </c>
      <c r="D5" t="s">
        <v>65</v>
      </c>
      <c r="E5" t="s">
        <v>66</v>
      </c>
      <c r="I5" t="s">
        <v>599</v>
      </c>
      <c r="J5" t="s">
        <v>501</v>
      </c>
      <c r="K5">
        <v>1</v>
      </c>
      <c r="L5" t="s">
        <v>65</v>
      </c>
      <c r="M5" t="s">
        <v>66</v>
      </c>
      <c r="N5" s="2">
        <f>SUM(N9:N23)</f>
        <v>0.78233196967842766</v>
      </c>
    </row>
    <row r="6" spans="1:18" ht="30" customHeight="1"/>
    <row r="7" spans="1:18" ht="30" customHeight="1">
      <c r="A7" t="s">
        <v>67</v>
      </c>
    </row>
    <row r="8" spans="1:18" ht="30" customHeight="1">
      <c r="A8" s="17" t="s">
        <v>68</v>
      </c>
      <c r="B8" s="17" t="s">
        <v>69</v>
      </c>
      <c r="C8" s="17" t="s">
        <v>70</v>
      </c>
      <c r="D8" s="17" t="s">
        <v>59</v>
      </c>
      <c r="E8" s="17" t="s">
        <v>60</v>
      </c>
      <c r="F8" s="17" t="s">
        <v>71</v>
      </c>
      <c r="I8" s="1" t="s">
        <v>72</v>
      </c>
      <c r="J8" s="1" t="s">
        <v>73</v>
      </c>
      <c r="K8" s="1" t="s">
        <v>74</v>
      </c>
      <c r="L8" s="1" t="s">
        <v>75</v>
      </c>
      <c r="M8" s="1" t="s">
        <v>76</v>
      </c>
      <c r="N8" s="1" t="s">
        <v>62</v>
      </c>
      <c r="O8" s="1" t="s">
        <v>77</v>
      </c>
      <c r="P8" s="1" t="s">
        <v>78</v>
      </c>
    </row>
    <row r="9" spans="1:18" ht="30" customHeight="1">
      <c r="A9" t="s">
        <v>502</v>
      </c>
      <c r="B9" t="s">
        <v>503</v>
      </c>
      <c r="C9" t="s">
        <v>81</v>
      </c>
      <c r="D9">
        <v>1.066809415817261</v>
      </c>
      <c r="E9" t="s">
        <v>65</v>
      </c>
      <c r="F9" t="s">
        <v>82</v>
      </c>
      <c r="I9" s="2" t="s">
        <v>503</v>
      </c>
      <c r="J9" s="2" t="s">
        <v>81</v>
      </c>
      <c r="K9" s="2">
        <f>D9</f>
        <v>1.066809415817261</v>
      </c>
      <c r="L9" s="2" t="s">
        <v>83</v>
      </c>
      <c r="M9" s="2">
        <f>N56</f>
        <v>0.259751690119078</v>
      </c>
      <c r="N9" s="18">
        <f>M9*K9</f>
        <v>0.27710554879347982</v>
      </c>
      <c r="O9" s="5" t="s">
        <v>84</v>
      </c>
      <c r="P9" s="2" t="s">
        <v>85</v>
      </c>
    </row>
    <row r="10" spans="1:18" ht="30" customHeight="1">
      <c r="A10" t="s">
        <v>86</v>
      </c>
      <c r="B10" t="s">
        <v>87</v>
      </c>
      <c r="C10" t="s">
        <v>88</v>
      </c>
      <c r="D10">
        <v>-0.10519839823245999</v>
      </c>
      <c r="E10" t="s">
        <v>65</v>
      </c>
      <c r="F10" t="s">
        <v>82</v>
      </c>
      <c r="I10" s="2" t="s">
        <v>87</v>
      </c>
      <c r="J10" s="2" t="s">
        <v>88</v>
      </c>
      <c r="K10" s="2">
        <f t="shared" ref="K10:K23" si="0">D10</f>
        <v>-0.10519839823245999</v>
      </c>
      <c r="L10" s="2" t="s">
        <v>83</v>
      </c>
      <c r="M10" s="2">
        <v>0.02</v>
      </c>
      <c r="N10" s="18"/>
      <c r="O10" s="19" t="s">
        <v>89</v>
      </c>
      <c r="P10" s="2" t="s">
        <v>90</v>
      </c>
    </row>
    <row r="11" spans="1:18" ht="30" customHeight="1">
      <c r="A11" t="s">
        <v>91</v>
      </c>
      <c r="B11" t="s">
        <v>92</v>
      </c>
      <c r="C11" t="s">
        <v>88</v>
      </c>
      <c r="D11">
        <v>7.8053995966911316E-2</v>
      </c>
      <c r="E11" t="s">
        <v>65</v>
      </c>
      <c r="F11" t="s">
        <v>82</v>
      </c>
      <c r="I11" s="2" t="s">
        <v>92</v>
      </c>
      <c r="J11" s="2" t="s">
        <v>88</v>
      </c>
      <c r="K11" s="2">
        <f t="shared" si="0"/>
        <v>7.8053995966911316E-2</v>
      </c>
      <c r="L11" s="2" t="s">
        <v>83</v>
      </c>
      <c r="M11" s="2">
        <v>7.0000000000000007E-2</v>
      </c>
      <c r="N11" s="18">
        <f t="shared" ref="N11:N22" si="1">M11*K11</f>
        <v>5.4637797176837928E-3</v>
      </c>
      <c r="O11" s="5" t="s">
        <v>93</v>
      </c>
      <c r="P11" s="2" t="s">
        <v>94</v>
      </c>
    </row>
    <row r="12" spans="1:18" ht="30" customHeight="1">
      <c r="A12" t="s">
        <v>95</v>
      </c>
      <c r="B12" t="s">
        <v>96</v>
      </c>
      <c r="C12" t="s">
        <v>97</v>
      </c>
      <c r="D12">
        <v>4.5000001788139343E-2</v>
      </c>
      <c r="E12" t="s">
        <v>65</v>
      </c>
      <c r="F12" t="s">
        <v>82</v>
      </c>
      <c r="I12" s="2" t="s">
        <v>96</v>
      </c>
      <c r="J12" s="2" t="s">
        <v>97</v>
      </c>
      <c r="K12" s="2">
        <f t="shared" si="0"/>
        <v>4.5000001788139343E-2</v>
      </c>
      <c r="L12" s="2" t="s">
        <v>83</v>
      </c>
      <c r="M12" s="2">
        <v>10</v>
      </c>
      <c r="N12" s="18">
        <f t="shared" si="1"/>
        <v>0.45000001788139343</v>
      </c>
      <c r="O12" s="5" t="s">
        <v>98</v>
      </c>
      <c r="P12" s="2" t="s">
        <v>99</v>
      </c>
    </row>
    <row r="13" spans="1:18" ht="30" customHeight="1">
      <c r="A13" t="s">
        <v>100</v>
      </c>
      <c r="B13" t="s">
        <v>101</v>
      </c>
      <c r="C13" t="s">
        <v>102</v>
      </c>
      <c r="D13">
        <v>4.4833023101091378E-2</v>
      </c>
      <c r="E13" t="s">
        <v>65</v>
      </c>
      <c r="F13" t="s">
        <v>82</v>
      </c>
      <c r="I13" s="2" t="s">
        <v>103</v>
      </c>
      <c r="J13" s="2" t="s">
        <v>102</v>
      </c>
      <c r="K13" s="2">
        <f t="shared" si="0"/>
        <v>4.4833023101091378E-2</v>
      </c>
      <c r="L13" s="2" t="s">
        <v>83</v>
      </c>
      <c r="M13" s="2">
        <v>0.12</v>
      </c>
      <c r="N13" s="18">
        <f t="shared" si="1"/>
        <v>5.3799627721309654E-3</v>
      </c>
      <c r="O13" s="5" t="s">
        <v>104</v>
      </c>
      <c r="P13" s="2" t="s">
        <v>105</v>
      </c>
    </row>
    <row r="14" spans="1:18" ht="30" customHeight="1">
      <c r="A14" t="s">
        <v>106</v>
      </c>
      <c r="B14" t="s">
        <v>107</v>
      </c>
      <c r="C14" t="s">
        <v>88</v>
      </c>
      <c r="D14">
        <v>-1.9395999610424038E-2</v>
      </c>
      <c r="E14" t="s">
        <v>65</v>
      </c>
      <c r="F14" t="s">
        <v>82</v>
      </c>
      <c r="I14" s="2" t="s">
        <v>107</v>
      </c>
      <c r="J14" s="2" t="s">
        <v>88</v>
      </c>
      <c r="K14" s="2">
        <f t="shared" si="0"/>
        <v>-1.9395999610424038E-2</v>
      </c>
      <c r="L14" s="2" t="s">
        <v>83</v>
      </c>
      <c r="M14" s="2">
        <v>-0.1</v>
      </c>
      <c r="N14" s="18"/>
      <c r="O14" s="5" t="s">
        <v>108</v>
      </c>
      <c r="P14" s="2" t="s">
        <v>109</v>
      </c>
    </row>
    <row r="15" spans="1:18" ht="30" customHeight="1">
      <c r="A15" t="s">
        <v>110</v>
      </c>
      <c r="B15" t="s">
        <v>111</v>
      </c>
      <c r="C15" t="s">
        <v>88</v>
      </c>
      <c r="D15">
        <v>1.4422205276787279E-2</v>
      </c>
      <c r="E15" t="s">
        <v>112</v>
      </c>
      <c r="F15" t="s">
        <v>82</v>
      </c>
      <c r="I15" s="2" t="s">
        <v>113</v>
      </c>
      <c r="J15" s="2" t="s">
        <v>88</v>
      </c>
      <c r="K15" s="2">
        <f t="shared" si="0"/>
        <v>1.4422205276787279E-2</v>
      </c>
      <c r="L15" s="2" t="s">
        <v>114</v>
      </c>
      <c r="M15" s="2">
        <v>0.04</v>
      </c>
      <c r="N15" s="18"/>
      <c r="O15" s="5" t="s">
        <v>115</v>
      </c>
      <c r="P15" s="2" t="s">
        <v>116</v>
      </c>
    </row>
    <row r="16" spans="1:18" ht="30" customHeight="1">
      <c r="A16" t="s">
        <v>117</v>
      </c>
      <c r="B16" t="s">
        <v>118</v>
      </c>
      <c r="C16" t="s">
        <v>97</v>
      </c>
      <c r="D16">
        <v>1.286798711709123E-2</v>
      </c>
      <c r="E16" t="s">
        <v>65</v>
      </c>
      <c r="F16" t="s">
        <v>82</v>
      </c>
      <c r="I16" s="2" t="s">
        <v>119</v>
      </c>
      <c r="J16" s="2" t="s">
        <v>97</v>
      </c>
      <c r="K16" s="2">
        <f t="shared" si="0"/>
        <v>1.286798711709123E-2</v>
      </c>
      <c r="L16" s="2" t="s">
        <v>83</v>
      </c>
      <c r="M16" s="2">
        <v>2</v>
      </c>
      <c r="N16" s="18">
        <f t="shared" si="1"/>
        <v>2.573597423418246E-2</v>
      </c>
      <c r="O16" s="5" t="s">
        <v>120</v>
      </c>
      <c r="P16" s="2" t="s">
        <v>121</v>
      </c>
    </row>
    <row r="17" spans="1:17" ht="30" customHeight="1">
      <c r="A17" t="s">
        <v>122</v>
      </c>
      <c r="B17" t="s">
        <v>123</v>
      </c>
      <c r="C17" t="s">
        <v>88</v>
      </c>
      <c r="D17">
        <v>4.4221766293048859E-3</v>
      </c>
      <c r="E17" t="s">
        <v>65</v>
      </c>
      <c r="F17" t="s">
        <v>82</v>
      </c>
      <c r="I17" s="2" t="s">
        <v>123</v>
      </c>
      <c r="J17" s="2" t="s">
        <v>88</v>
      </c>
      <c r="K17" s="2">
        <f t="shared" si="0"/>
        <v>4.4221766293048859E-3</v>
      </c>
      <c r="L17" s="2" t="s">
        <v>83</v>
      </c>
      <c r="M17" s="2">
        <v>0.03</v>
      </c>
      <c r="N17" s="18">
        <f t="shared" si="1"/>
        <v>1.3266529887914657E-4</v>
      </c>
      <c r="O17" s="5" t="s">
        <v>124</v>
      </c>
      <c r="P17" s="2" t="s">
        <v>125</v>
      </c>
    </row>
    <row r="18" spans="1:17" ht="30" customHeight="1">
      <c r="A18" t="s">
        <v>126</v>
      </c>
      <c r="B18" t="s">
        <v>127</v>
      </c>
      <c r="C18" t="s">
        <v>128</v>
      </c>
      <c r="D18">
        <v>-2.6832816656678919E-3</v>
      </c>
      <c r="E18" t="s">
        <v>112</v>
      </c>
      <c r="F18" t="s">
        <v>82</v>
      </c>
      <c r="I18" s="2" t="s">
        <v>129</v>
      </c>
      <c r="J18" s="2" t="s">
        <v>130</v>
      </c>
      <c r="K18" s="2">
        <f t="shared" si="0"/>
        <v>-2.6832816656678919E-3</v>
      </c>
      <c r="L18" s="2" t="s">
        <v>114</v>
      </c>
      <c r="M18" s="2">
        <v>0.5</v>
      </c>
      <c r="N18" s="18"/>
      <c r="O18" s="5" t="s">
        <v>131</v>
      </c>
      <c r="P18" s="2" t="s">
        <v>132</v>
      </c>
    </row>
    <row r="19" spans="1:17" ht="30" customHeight="1">
      <c r="A19" t="s">
        <v>133</v>
      </c>
      <c r="B19" t="s">
        <v>134</v>
      </c>
      <c r="C19" t="s">
        <v>128</v>
      </c>
      <c r="D19">
        <v>1.0058224889173189E-3</v>
      </c>
      <c r="E19" t="s">
        <v>112</v>
      </c>
      <c r="F19" t="s">
        <v>82</v>
      </c>
      <c r="I19" s="2" t="s">
        <v>135</v>
      </c>
      <c r="J19" s="2" t="s">
        <v>130</v>
      </c>
      <c r="K19" s="2">
        <f t="shared" si="0"/>
        <v>1.0058224889173189E-3</v>
      </c>
      <c r="L19" s="2" t="s">
        <v>114</v>
      </c>
      <c r="M19" s="2">
        <v>0.56000000000000005</v>
      </c>
      <c r="N19" s="18">
        <f t="shared" si="1"/>
        <v>5.6326059379369867E-4</v>
      </c>
      <c r="O19" s="5" t="s">
        <v>136</v>
      </c>
      <c r="P19" s="2" t="s">
        <v>137</v>
      </c>
    </row>
    <row r="20" spans="1:17" ht="30" customHeight="1">
      <c r="A20" t="s">
        <v>138</v>
      </c>
      <c r="B20" t="s">
        <v>139</v>
      </c>
      <c r="C20" t="s">
        <v>81</v>
      </c>
      <c r="D20">
        <v>6.9918307370224486E-4</v>
      </c>
      <c r="E20" t="s">
        <v>140</v>
      </c>
      <c r="F20" t="s">
        <v>82</v>
      </c>
      <c r="I20" s="2" t="s">
        <v>141</v>
      </c>
      <c r="J20" s="2" t="s">
        <v>81</v>
      </c>
      <c r="K20" s="2">
        <f t="shared" si="0"/>
        <v>6.9918307370224486E-4</v>
      </c>
      <c r="L20" s="2" t="s">
        <v>142</v>
      </c>
      <c r="M20" s="2"/>
      <c r="N20" s="18">
        <f t="shared" si="1"/>
        <v>0</v>
      </c>
      <c r="O20" s="5" t="s">
        <v>143</v>
      </c>
      <c r="P20" s="2" t="s">
        <v>144</v>
      </c>
    </row>
    <row r="21" spans="1:17" ht="30" customHeight="1">
      <c r="A21" t="s">
        <v>145</v>
      </c>
      <c r="B21" t="s">
        <v>146</v>
      </c>
      <c r="C21" t="s">
        <v>97</v>
      </c>
      <c r="D21">
        <v>6.228964775800705E-4</v>
      </c>
      <c r="E21" t="s">
        <v>65</v>
      </c>
      <c r="F21" t="s">
        <v>82</v>
      </c>
      <c r="I21" s="2" t="s">
        <v>146</v>
      </c>
      <c r="J21" s="2" t="s">
        <v>97</v>
      </c>
      <c r="K21" s="2">
        <f t="shared" si="0"/>
        <v>6.228964775800705E-4</v>
      </c>
      <c r="L21" s="2" t="s">
        <v>83</v>
      </c>
      <c r="M21" s="2">
        <v>0.09</v>
      </c>
      <c r="N21" s="18">
        <f t="shared" si="1"/>
        <v>5.6060682982206342E-5</v>
      </c>
      <c r="O21" s="5" t="s">
        <v>147</v>
      </c>
      <c r="P21" s="2" t="s">
        <v>148</v>
      </c>
    </row>
    <row r="22" spans="1:17" ht="30" customHeight="1">
      <c r="A22" t="s">
        <v>149</v>
      </c>
      <c r="B22" t="s">
        <v>150</v>
      </c>
      <c r="C22" t="s">
        <v>97</v>
      </c>
      <c r="D22">
        <v>5.9648999013006687E-4</v>
      </c>
      <c r="E22" t="s">
        <v>65</v>
      </c>
      <c r="F22" t="s">
        <v>82</v>
      </c>
      <c r="I22" s="2" t="s">
        <v>150</v>
      </c>
      <c r="J22" s="2" t="s">
        <v>97</v>
      </c>
      <c r="K22" s="2">
        <f t="shared" si="0"/>
        <v>5.9648999013006687E-4</v>
      </c>
      <c r="L22" s="2" t="s">
        <v>83</v>
      </c>
      <c r="M22" s="2">
        <v>30</v>
      </c>
      <c r="N22" s="18">
        <f t="shared" si="1"/>
        <v>1.7894699703902006E-2</v>
      </c>
      <c r="O22" s="5" t="s">
        <v>151</v>
      </c>
      <c r="P22" s="2" t="s">
        <v>152</v>
      </c>
    </row>
    <row r="23" spans="1:17" ht="30" customHeight="1">
      <c r="A23" t="s">
        <v>153</v>
      </c>
      <c r="B23" t="s">
        <v>154</v>
      </c>
      <c r="C23" t="s">
        <v>102</v>
      </c>
      <c r="D23">
        <v>-5.6568498257547617E-4</v>
      </c>
      <c r="E23" t="s">
        <v>65</v>
      </c>
      <c r="F23" t="s">
        <v>82</v>
      </c>
      <c r="I23" s="2" t="s">
        <v>155</v>
      </c>
      <c r="J23" s="2" t="s">
        <v>102</v>
      </c>
      <c r="K23" s="2">
        <f t="shared" si="0"/>
        <v>-5.6568498257547617E-4</v>
      </c>
      <c r="L23" s="2" t="s">
        <v>83</v>
      </c>
      <c r="M23" s="2">
        <v>0.02</v>
      </c>
      <c r="N23" s="18"/>
      <c r="O23" s="5" t="s">
        <v>156</v>
      </c>
      <c r="P23" s="2" t="s">
        <v>157</v>
      </c>
    </row>
    <row r="24" spans="1:17" ht="30" customHeight="1"/>
    <row r="25" spans="1:17" ht="30" customHeight="1">
      <c r="A25" t="s">
        <v>158</v>
      </c>
    </row>
    <row r="26" spans="1:17" ht="30" customHeight="1">
      <c r="A26" s="17" t="s">
        <v>159</v>
      </c>
      <c r="B26" s="17" t="s">
        <v>160</v>
      </c>
      <c r="C26" s="17" t="s">
        <v>59</v>
      </c>
      <c r="D26" s="17" t="s">
        <v>60</v>
      </c>
      <c r="I26" t="s">
        <v>600</v>
      </c>
    </row>
    <row r="27" spans="1:17" ht="30" customHeight="1">
      <c r="A27" t="s">
        <v>161</v>
      </c>
      <c r="B27" t="s">
        <v>162</v>
      </c>
      <c r="C27">
        <v>0.2046961784362793</v>
      </c>
      <c r="D27" t="s">
        <v>163</v>
      </c>
      <c r="I27" s="2" t="s">
        <v>80</v>
      </c>
      <c r="J27" s="2" t="s">
        <v>81</v>
      </c>
      <c r="K27" s="2">
        <v>1.0668094159999999</v>
      </c>
      <c r="L27" s="2" t="s">
        <v>83</v>
      </c>
      <c r="M27" s="2">
        <v>0.5</v>
      </c>
      <c r="N27" s="18">
        <f>M27*K27</f>
        <v>0.53340470799999995</v>
      </c>
      <c r="O27" s="5" t="s">
        <v>84</v>
      </c>
      <c r="P27" s="2" t="s">
        <v>85</v>
      </c>
      <c r="Q27" t="s">
        <v>601</v>
      </c>
    </row>
    <row r="28" spans="1:17" ht="30" customHeight="1">
      <c r="A28" t="s">
        <v>164</v>
      </c>
      <c r="B28" t="s">
        <v>162</v>
      </c>
      <c r="C28">
        <v>5.2816907564960193E-2</v>
      </c>
      <c r="D28" t="s">
        <v>65</v>
      </c>
    </row>
    <row r="29" spans="1:17" ht="30" customHeight="1">
      <c r="A29" t="s">
        <v>165</v>
      </c>
      <c r="B29" t="s">
        <v>162</v>
      </c>
      <c r="C29">
        <v>6.1184084042906761E-3</v>
      </c>
      <c r="D29" t="s">
        <v>112</v>
      </c>
    </row>
    <row r="30" spans="1:17" ht="30" customHeight="1">
      <c r="A30" t="s">
        <v>166</v>
      </c>
      <c r="B30" t="s">
        <v>167</v>
      </c>
      <c r="C30">
        <v>5.7758116163313389E-3</v>
      </c>
      <c r="D30" t="s">
        <v>112</v>
      </c>
    </row>
    <row r="31" spans="1:17" ht="30" customHeight="1">
      <c r="A31" t="s">
        <v>168</v>
      </c>
      <c r="B31" t="s">
        <v>162</v>
      </c>
      <c r="C31">
        <v>1.682141446508467E-3</v>
      </c>
      <c r="D31" t="s">
        <v>65</v>
      </c>
    </row>
    <row r="32" spans="1:17" ht="30" customHeight="1">
      <c r="A32" t="s">
        <v>169</v>
      </c>
      <c r="B32" t="s">
        <v>162</v>
      </c>
      <c r="C32">
        <v>4.4743715989170603E-5</v>
      </c>
      <c r="D32" t="s">
        <v>65</v>
      </c>
    </row>
    <row r="33" spans="1:4" ht="30" customHeight="1">
      <c r="A33" t="s">
        <v>170</v>
      </c>
      <c r="B33" t="s">
        <v>162</v>
      </c>
      <c r="C33">
        <v>4.1150000470224768E-5</v>
      </c>
      <c r="D33" t="s">
        <v>65</v>
      </c>
    </row>
    <row r="34" spans="1:4" ht="30" customHeight="1">
      <c r="A34" t="s">
        <v>171</v>
      </c>
      <c r="B34" t="s">
        <v>162</v>
      </c>
      <c r="C34">
        <v>2.1236761313048191E-5</v>
      </c>
      <c r="D34" t="s">
        <v>65</v>
      </c>
    </row>
    <row r="35" spans="1:4" ht="30" customHeight="1">
      <c r="A35" t="s">
        <v>172</v>
      </c>
      <c r="B35" t="s">
        <v>162</v>
      </c>
      <c r="C35">
        <v>6.841052595518704E-7</v>
      </c>
      <c r="D35" t="s">
        <v>65</v>
      </c>
    </row>
    <row r="36" spans="1:4" ht="30" customHeight="1">
      <c r="A36" t="s">
        <v>173</v>
      </c>
      <c r="B36" t="s">
        <v>162</v>
      </c>
      <c r="C36">
        <v>4.081666418187524E-7</v>
      </c>
      <c r="D36" t="s">
        <v>65</v>
      </c>
    </row>
    <row r="37" spans="1:4" ht="30" customHeight="1">
      <c r="A37" t="s">
        <v>174</v>
      </c>
      <c r="B37" t="s">
        <v>162</v>
      </c>
      <c r="C37">
        <v>1.3868418591300719E-7</v>
      </c>
      <c r="D37" t="s">
        <v>65</v>
      </c>
    </row>
    <row r="38" spans="1:4" ht="30" customHeight="1">
      <c r="A38" t="s">
        <v>175</v>
      </c>
      <c r="B38" t="s">
        <v>162</v>
      </c>
      <c r="C38">
        <v>2.738612714381361E-8</v>
      </c>
      <c r="D38" t="s">
        <v>65</v>
      </c>
    </row>
    <row r="39" spans="1:4" ht="30" customHeight="1">
      <c r="A39" t="s">
        <v>176</v>
      </c>
      <c r="B39" t="s">
        <v>162</v>
      </c>
      <c r="C39">
        <v>9.9999999392252903E-9</v>
      </c>
      <c r="D39" t="s">
        <v>65</v>
      </c>
    </row>
    <row r="40" spans="1:4" ht="30" customHeight="1">
      <c r="A40" t="s">
        <v>177</v>
      </c>
      <c r="B40" t="s">
        <v>162</v>
      </c>
      <c r="C40">
        <v>6.3576727704021258E-14</v>
      </c>
      <c r="D40" t="s">
        <v>65</v>
      </c>
    </row>
    <row r="41" spans="1:4" ht="30" customHeight="1"/>
    <row r="42" spans="1:4" ht="30" customHeight="1"/>
    <row r="43" spans="1:4" ht="30" customHeight="1"/>
    <row r="44" spans="1:4" ht="30" customHeight="1"/>
    <row r="45" spans="1:4" ht="30" customHeight="1"/>
    <row r="46" spans="1:4" ht="30" customHeight="1"/>
    <row r="47" spans="1:4" ht="30" customHeight="1"/>
    <row r="48" spans="1:4" ht="30" customHeight="1"/>
    <row r="49" spans="1:16" ht="30" customHeight="1"/>
    <row r="50" spans="1:16" ht="30" customHeight="1"/>
    <row r="51" spans="1:16" ht="30" customHeight="1"/>
    <row r="52" spans="1:16" ht="30" customHeight="1">
      <c r="A52" s="17" t="s">
        <v>54</v>
      </c>
    </row>
    <row r="53" spans="1:16" ht="30" customHeight="1">
      <c r="A53" t="s">
        <v>602</v>
      </c>
    </row>
    <row r="54" spans="1:16" ht="30" customHeight="1">
      <c r="A54" t="s">
        <v>56</v>
      </c>
    </row>
    <row r="55" spans="1:16" ht="30" customHeight="1">
      <c r="A55" s="17" t="s">
        <v>57</v>
      </c>
      <c r="B55" s="17" t="s">
        <v>58</v>
      </c>
      <c r="C55" s="17" t="s">
        <v>59</v>
      </c>
      <c r="D55" s="17" t="s">
        <v>60</v>
      </c>
      <c r="E55" s="17" t="s">
        <v>61</v>
      </c>
      <c r="I55" s="17" t="s">
        <v>57</v>
      </c>
      <c r="J55" s="17" t="s">
        <v>58</v>
      </c>
      <c r="K55" s="17" t="s">
        <v>59</v>
      </c>
      <c r="L55" s="17" t="s">
        <v>60</v>
      </c>
      <c r="M55" s="17" t="s">
        <v>61</v>
      </c>
      <c r="N55" s="4" t="s">
        <v>62</v>
      </c>
    </row>
    <row r="56" spans="1:16" ht="30" customHeight="1">
      <c r="A56" t="s">
        <v>603</v>
      </c>
      <c r="B56" t="s">
        <v>503</v>
      </c>
      <c r="C56">
        <v>1</v>
      </c>
      <c r="D56" t="s">
        <v>65</v>
      </c>
      <c r="E56" t="s">
        <v>66</v>
      </c>
      <c r="I56" t="s">
        <v>603</v>
      </c>
      <c r="J56" t="s">
        <v>503</v>
      </c>
      <c r="K56">
        <v>1</v>
      </c>
      <c r="L56" t="s">
        <v>65</v>
      </c>
      <c r="M56" t="s">
        <v>66</v>
      </c>
      <c r="N56">
        <f>SUM(N60:N74)</f>
        <v>0.259751690119078</v>
      </c>
    </row>
    <row r="57" spans="1:16" ht="30" customHeight="1"/>
    <row r="58" spans="1:16" ht="30" customHeight="1">
      <c r="A58" t="s">
        <v>67</v>
      </c>
    </row>
    <row r="59" spans="1:16" ht="30" customHeight="1">
      <c r="A59" s="17" t="s">
        <v>68</v>
      </c>
      <c r="B59" s="17" t="s">
        <v>69</v>
      </c>
      <c r="C59" s="17" t="s">
        <v>70</v>
      </c>
      <c r="D59" s="17" t="s">
        <v>59</v>
      </c>
      <c r="E59" s="17" t="s">
        <v>60</v>
      </c>
      <c r="F59" s="17" t="s">
        <v>71</v>
      </c>
      <c r="I59" s="1" t="s">
        <v>72</v>
      </c>
      <c r="J59" s="1" t="s">
        <v>73</v>
      </c>
      <c r="K59" s="1" t="s">
        <v>74</v>
      </c>
      <c r="L59" s="1" t="s">
        <v>75</v>
      </c>
      <c r="M59" s="1" t="s">
        <v>76</v>
      </c>
      <c r="N59" s="1" t="s">
        <v>62</v>
      </c>
      <c r="O59" s="1" t="s">
        <v>77</v>
      </c>
      <c r="P59" s="1" t="s">
        <v>78</v>
      </c>
    </row>
    <row r="60" spans="1:16" ht="30" customHeight="1">
      <c r="A60" t="s">
        <v>604</v>
      </c>
      <c r="B60" t="s">
        <v>506</v>
      </c>
      <c r="C60" t="s">
        <v>102</v>
      </c>
      <c r="D60">
        <v>9.7239999771118164</v>
      </c>
      <c r="E60" t="s">
        <v>163</v>
      </c>
      <c r="F60" t="s">
        <v>82</v>
      </c>
      <c r="I60" s="2" t="s">
        <v>506</v>
      </c>
      <c r="J60" s="2" t="s">
        <v>102</v>
      </c>
      <c r="K60" s="2">
        <f>D60</f>
        <v>9.7239999771118164</v>
      </c>
      <c r="L60" s="2" t="s">
        <v>181</v>
      </c>
      <c r="M60" s="2">
        <v>8.5000000000000006E-3</v>
      </c>
      <c r="N60" s="18">
        <f>K60*M60</f>
        <v>8.2653999805450448E-2</v>
      </c>
      <c r="O60" s="19" t="s">
        <v>147</v>
      </c>
      <c r="P60" s="2" t="s">
        <v>182</v>
      </c>
    </row>
    <row r="61" spans="1:16" ht="30" customHeight="1">
      <c r="A61" t="s">
        <v>183</v>
      </c>
      <c r="B61" t="s">
        <v>184</v>
      </c>
      <c r="C61" t="s">
        <v>97</v>
      </c>
      <c r="D61">
        <v>-2.0999999046325679</v>
      </c>
      <c r="E61" t="s">
        <v>163</v>
      </c>
      <c r="F61" t="s">
        <v>82</v>
      </c>
      <c r="I61" s="2" t="s">
        <v>184</v>
      </c>
      <c r="J61" s="2" t="s">
        <v>97</v>
      </c>
      <c r="K61" s="2">
        <f t="shared" ref="K61:K74" si="2">D61</f>
        <v>-2.0999999046325679</v>
      </c>
      <c r="L61" s="2" t="s">
        <v>181</v>
      </c>
      <c r="M61" s="2">
        <v>4.0000000000000001E-3</v>
      </c>
      <c r="N61" s="18"/>
      <c r="O61" s="19" t="s">
        <v>185</v>
      </c>
      <c r="P61" s="2" t="s">
        <v>186</v>
      </c>
    </row>
    <row r="62" spans="1:16" ht="30" customHeight="1">
      <c r="A62" t="s">
        <v>507</v>
      </c>
      <c r="B62" t="s">
        <v>508</v>
      </c>
      <c r="C62" t="s">
        <v>88</v>
      </c>
      <c r="D62">
        <v>1.049999952316284</v>
      </c>
      <c r="E62" t="s">
        <v>65</v>
      </c>
      <c r="F62" t="s">
        <v>82</v>
      </c>
      <c r="I62" s="2" t="s">
        <v>508</v>
      </c>
      <c r="J62" s="2" t="s">
        <v>88</v>
      </c>
      <c r="K62" s="3">
        <f t="shared" si="2"/>
        <v>1.049999952316284</v>
      </c>
      <c r="L62" s="2" t="s">
        <v>83</v>
      </c>
      <c r="M62" s="2">
        <f>N105</f>
        <v>9.3034344332292684E-2</v>
      </c>
      <c r="N62" s="18">
        <f t="shared" ref="N62:N71" si="3">K62*M62</f>
        <v>9.7686057112684063E-2</v>
      </c>
      <c r="O62" s="19" t="s">
        <v>108</v>
      </c>
      <c r="P62" s="2" t="s">
        <v>189</v>
      </c>
    </row>
    <row r="63" spans="1:16" ht="30" customHeight="1">
      <c r="A63" t="s">
        <v>509</v>
      </c>
      <c r="B63" t="s">
        <v>510</v>
      </c>
      <c r="C63" t="s">
        <v>97</v>
      </c>
      <c r="D63">
        <v>0.40000000596046448</v>
      </c>
      <c r="E63" t="s">
        <v>65</v>
      </c>
      <c r="F63" t="s">
        <v>82</v>
      </c>
      <c r="I63" s="2" t="s">
        <v>510</v>
      </c>
      <c r="J63" s="2" t="s">
        <v>97</v>
      </c>
      <c r="K63" s="2">
        <f t="shared" si="2"/>
        <v>0.40000000596046448</v>
      </c>
      <c r="L63" s="2" t="s">
        <v>83</v>
      </c>
      <c r="M63" s="2">
        <v>0.16</v>
      </c>
      <c r="N63" s="18">
        <f t="shared" si="3"/>
        <v>6.4000000953674321E-2</v>
      </c>
      <c r="O63" s="19" t="s">
        <v>147</v>
      </c>
      <c r="P63" s="2" t="s">
        <v>192</v>
      </c>
    </row>
    <row r="64" spans="1:16" ht="30" customHeight="1">
      <c r="A64" t="s">
        <v>193</v>
      </c>
      <c r="B64" t="s">
        <v>194</v>
      </c>
      <c r="C64" t="s">
        <v>97</v>
      </c>
      <c r="D64">
        <v>-0.27500000596046448</v>
      </c>
      <c r="E64" t="s">
        <v>65</v>
      </c>
      <c r="F64" t="s">
        <v>82</v>
      </c>
      <c r="I64" s="2" t="s">
        <v>194</v>
      </c>
      <c r="J64" s="2" t="s">
        <v>97</v>
      </c>
      <c r="K64" s="2">
        <f t="shared" si="2"/>
        <v>-0.27500000596046448</v>
      </c>
      <c r="L64" s="2" t="s">
        <v>83</v>
      </c>
      <c r="M64" s="2">
        <v>0.02</v>
      </c>
      <c r="N64" s="18"/>
      <c r="O64" s="19" t="s">
        <v>89</v>
      </c>
      <c r="P64" s="2" t="s">
        <v>195</v>
      </c>
    </row>
    <row r="65" spans="1:16384" customFormat="1" ht="30" customHeight="1">
      <c r="A65" t="s">
        <v>511</v>
      </c>
      <c r="B65" t="s">
        <v>512</v>
      </c>
      <c r="C65" t="s">
        <v>88</v>
      </c>
      <c r="D65">
        <f>0.150000005960465*(29/25.7)</f>
        <v>0.16926070711492161</v>
      </c>
      <c r="E65" t="s">
        <v>65</v>
      </c>
      <c r="F65" t="s">
        <v>82</v>
      </c>
      <c r="I65" s="2" t="s">
        <v>512</v>
      </c>
      <c r="J65" s="2" t="s">
        <v>513</v>
      </c>
      <c r="K65" s="2">
        <f t="shared" si="2"/>
        <v>0.16926070711492161</v>
      </c>
      <c r="L65" s="2" t="s">
        <v>83</v>
      </c>
      <c r="M65" s="2"/>
      <c r="N65" s="18"/>
      <c r="O65" s="19" t="s">
        <v>514</v>
      </c>
      <c r="P65" s="2" t="s">
        <v>515</v>
      </c>
    </row>
    <row r="66" spans="1:16384" customFormat="1" ht="30" customHeight="1">
      <c r="A66" t="s">
        <v>554</v>
      </c>
      <c r="B66" t="s">
        <v>555</v>
      </c>
      <c r="C66" t="s">
        <v>81</v>
      </c>
      <c r="D66">
        <v>0.70541501045227051</v>
      </c>
      <c r="E66" t="s">
        <v>65</v>
      </c>
      <c r="F66" t="s">
        <v>82</v>
      </c>
      <c r="I66" s="2" t="s">
        <v>555</v>
      </c>
      <c r="J66" s="3" t="s">
        <v>81</v>
      </c>
      <c r="K66" s="3">
        <f t="shared" si="2"/>
        <v>0.70541501045227051</v>
      </c>
      <c r="L66" s="2" t="s">
        <v>65</v>
      </c>
      <c r="M66" s="3"/>
      <c r="N66" s="3">
        <f t="shared" ref="N66" si="4">K66*M66</f>
        <v>0</v>
      </c>
      <c r="O66" s="5"/>
      <c r="P66" s="18" t="s">
        <v>189</v>
      </c>
      <c r="Q66" t="s">
        <v>554</v>
      </c>
      <c r="R66" t="s">
        <v>555</v>
      </c>
      <c r="S66" t="s">
        <v>81</v>
      </c>
      <c r="T66">
        <v>0.70541501045227051</v>
      </c>
      <c r="U66" t="s">
        <v>65</v>
      </c>
      <c r="V66" t="s">
        <v>82</v>
      </c>
      <c r="Y66" s="2" t="s">
        <v>555</v>
      </c>
      <c r="Z66" s="3" t="s">
        <v>81</v>
      </c>
      <c r="AA66" s="3">
        <v>0.70541500999999995</v>
      </c>
      <c r="AB66" s="2" t="s">
        <v>65</v>
      </c>
      <c r="AC66" s="3">
        <v>0.14201153350000001</v>
      </c>
      <c r="AD66" s="3">
        <f t="shared" ref="AD66" si="5">AA66*AC66</f>
        <v>0.10017706732401783</v>
      </c>
      <c r="AE66" s="5"/>
      <c r="AF66" s="18" t="s">
        <v>189</v>
      </c>
      <c r="AG66" t="s">
        <v>554</v>
      </c>
      <c r="AH66" t="s">
        <v>555</v>
      </c>
      <c r="AI66" t="s">
        <v>81</v>
      </c>
      <c r="AJ66">
        <v>0.70541501045227051</v>
      </c>
      <c r="AK66" t="s">
        <v>65</v>
      </c>
      <c r="AL66" t="s">
        <v>82</v>
      </c>
      <c r="AO66" s="2" t="s">
        <v>555</v>
      </c>
      <c r="AP66" s="3" t="s">
        <v>81</v>
      </c>
      <c r="AQ66" s="3">
        <v>0.70541500999999995</v>
      </c>
      <c r="AR66" s="2" t="s">
        <v>65</v>
      </c>
      <c r="AS66" s="3">
        <v>0.14201153350000001</v>
      </c>
      <c r="AT66" s="3">
        <f t="shared" ref="AT66" si="6">AQ66*AS66</f>
        <v>0.10017706732401783</v>
      </c>
      <c r="AU66" s="5"/>
      <c r="AV66" s="18" t="s">
        <v>189</v>
      </c>
      <c r="AW66" t="s">
        <v>554</v>
      </c>
      <c r="AX66" t="s">
        <v>555</v>
      </c>
      <c r="AY66" t="s">
        <v>81</v>
      </c>
      <c r="AZ66">
        <v>0.70541501045227051</v>
      </c>
      <c r="BA66" t="s">
        <v>65</v>
      </c>
      <c r="BB66" t="s">
        <v>82</v>
      </c>
      <c r="BE66" s="2" t="s">
        <v>555</v>
      </c>
      <c r="BF66" s="3" t="s">
        <v>81</v>
      </c>
      <c r="BG66" s="3">
        <v>0.70541500999999995</v>
      </c>
      <c r="BH66" s="2" t="s">
        <v>65</v>
      </c>
      <c r="BI66" s="3">
        <v>0.14201153350000001</v>
      </c>
      <c r="BJ66" s="3">
        <f t="shared" ref="BJ66" si="7">BG66*BI66</f>
        <v>0.10017706732401783</v>
      </c>
      <c r="BK66" s="5"/>
      <c r="BL66" s="18" t="s">
        <v>189</v>
      </c>
      <c r="BM66" t="s">
        <v>554</v>
      </c>
      <c r="BN66" t="s">
        <v>555</v>
      </c>
      <c r="BO66" t="s">
        <v>81</v>
      </c>
      <c r="BP66">
        <v>0.70541501045227051</v>
      </c>
      <c r="BQ66" t="s">
        <v>65</v>
      </c>
      <c r="BR66" t="s">
        <v>82</v>
      </c>
      <c r="BU66" s="2" t="s">
        <v>555</v>
      </c>
      <c r="BV66" s="3" t="s">
        <v>81</v>
      </c>
      <c r="BW66" s="3">
        <v>0.70541500999999995</v>
      </c>
      <c r="BX66" s="2" t="s">
        <v>65</v>
      </c>
      <c r="BY66" s="3">
        <v>0.14201153350000001</v>
      </c>
      <c r="BZ66" s="3">
        <f t="shared" ref="BZ66" si="8">BW66*BY66</f>
        <v>0.10017706732401783</v>
      </c>
      <c r="CA66" s="5"/>
      <c r="CB66" s="18" t="s">
        <v>189</v>
      </c>
      <c r="CC66" t="s">
        <v>554</v>
      </c>
      <c r="CD66" t="s">
        <v>555</v>
      </c>
      <c r="CE66" t="s">
        <v>81</v>
      </c>
      <c r="CF66">
        <v>0.70541501045227051</v>
      </c>
      <c r="CG66" t="s">
        <v>65</v>
      </c>
      <c r="CH66" t="s">
        <v>82</v>
      </c>
      <c r="CK66" s="2" t="s">
        <v>555</v>
      </c>
      <c r="CL66" s="3" t="s">
        <v>81</v>
      </c>
      <c r="CM66" s="3">
        <v>0.70541500999999995</v>
      </c>
      <c r="CN66" s="2" t="s">
        <v>65</v>
      </c>
      <c r="CO66" s="3">
        <v>0.14201153350000001</v>
      </c>
      <c r="CP66" s="3">
        <f t="shared" ref="CP66" si="9">CM66*CO66</f>
        <v>0.10017706732401783</v>
      </c>
      <c r="CQ66" s="5"/>
      <c r="CR66" s="18" t="s">
        <v>189</v>
      </c>
      <c r="CS66" t="s">
        <v>554</v>
      </c>
      <c r="CT66" t="s">
        <v>555</v>
      </c>
      <c r="CU66" t="s">
        <v>81</v>
      </c>
      <c r="CV66">
        <v>0.70541501045227051</v>
      </c>
      <c r="CW66" t="s">
        <v>65</v>
      </c>
      <c r="CX66" t="s">
        <v>82</v>
      </c>
      <c r="DA66" s="2" t="s">
        <v>555</v>
      </c>
      <c r="DB66" s="3" t="s">
        <v>81</v>
      </c>
      <c r="DC66" s="3">
        <v>0.70541500999999995</v>
      </c>
      <c r="DD66" s="2" t="s">
        <v>65</v>
      </c>
      <c r="DE66" s="3">
        <v>0.14201153350000001</v>
      </c>
      <c r="DF66" s="3">
        <f t="shared" ref="DF66" si="10">DC66*DE66</f>
        <v>0.10017706732401783</v>
      </c>
      <c r="DG66" s="5"/>
      <c r="DH66" s="18" t="s">
        <v>189</v>
      </c>
      <c r="DI66" t="s">
        <v>554</v>
      </c>
      <c r="DJ66" t="s">
        <v>555</v>
      </c>
      <c r="DK66" t="s">
        <v>81</v>
      </c>
      <c r="DL66">
        <v>0.70541501045227051</v>
      </c>
      <c r="DM66" t="s">
        <v>65</v>
      </c>
      <c r="DN66" t="s">
        <v>82</v>
      </c>
      <c r="DQ66" s="2" t="s">
        <v>555</v>
      </c>
      <c r="DR66" s="3" t="s">
        <v>81</v>
      </c>
      <c r="DS66" s="3">
        <v>0.70541500999999995</v>
      </c>
      <c r="DT66" s="2" t="s">
        <v>65</v>
      </c>
      <c r="DU66" s="3">
        <v>0.14201153350000001</v>
      </c>
      <c r="DV66" s="3">
        <f t="shared" ref="DV66" si="11">DS66*DU66</f>
        <v>0.10017706732401783</v>
      </c>
      <c r="DW66" s="5"/>
      <c r="DX66" s="18" t="s">
        <v>189</v>
      </c>
      <c r="DY66" t="s">
        <v>554</v>
      </c>
      <c r="DZ66" t="s">
        <v>555</v>
      </c>
      <c r="EA66" t="s">
        <v>81</v>
      </c>
      <c r="EB66">
        <v>0.70541501045227051</v>
      </c>
      <c r="EC66" t="s">
        <v>65</v>
      </c>
      <c r="ED66" t="s">
        <v>82</v>
      </c>
      <c r="EG66" s="2" t="s">
        <v>555</v>
      </c>
      <c r="EH66" s="3" t="s">
        <v>81</v>
      </c>
      <c r="EI66" s="3">
        <v>0.70541500999999995</v>
      </c>
      <c r="EJ66" s="2" t="s">
        <v>65</v>
      </c>
      <c r="EK66" s="3">
        <v>0.14201153350000001</v>
      </c>
      <c r="EL66" s="3">
        <f t="shared" ref="EL66" si="12">EI66*EK66</f>
        <v>0.10017706732401783</v>
      </c>
      <c r="EM66" s="5"/>
      <c r="EN66" s="18" t="s">
        <v>189</v>
      </c>
      <c r="EO66" t="s">
        <v>554</v>
      </c>
      <c r="EP66" t="s">
        <v>555</v>
      </c>
      <c r="EQ66" t="s">
        <v>81</v>
      </c>
      <c r="ER66">
        <v>0.70541501045227051</v>
      </c>
      <c r="ES66" t="s">
        <v>65</v>
      </c>
      <c r="ET66" t="s">
        <v>82</v>
      </c>
      <c r="EW66" s="2" t="s">
        <v>555</v>
      </c>
      <c r="EX66" s="3" t="s">
        <v>81</v>
      </c>
      <c r="EY66" s="3">
        <v>0.70541500999999995</v>
      </c>
      <c r="EZ66" s="2" t="s">
        <v>65</v>
      </c>
      <c r="FA66" s="3">
        <v>0.14201153350000001</v>
      </c>
      <c r="FB66" s="3">
        <f t="shared" ref="FB66" si="13">EY66*FA66</f>
        <v>0.10017706732401783</v>
      </c>
      <c r="FC66" s="5"/>
      <c r="FD66" s="18" t="s">
        <v>189</v>
      </c>
      <c r="FE66" t="s">
        <v>554</v>
      </c>
      <c r="FF66" t="s">
        <v>555</v>
      </c>
      <c r="FG66" t="s">
        <v>81</v>
      </c>
      <c r="FH66">
        <v>0.70541501045227051</v>
      </c>
      <c r="FI66" t="s">
        <v>65</v>
      </c>
      <c r="FJ66" t="s">
        <v>82</v>
      </c>
      <c r="FM66" s="2" t="s">
        <v>555</v>
      </c>
      <c r="FN66" s="3" t="s">
        <v>81</v>
      </c>
      <c r="FO66" s="3">
        <v>0.70541500999999995</v>
      </c>
      <c r="FP66" s="2" t="s">
        <v>65</v>
      </c>
      <c r="FQ66" s="3">
        <v>0.14201153350000001</v>
      </c>
      <c r="FR66" s="3">
        <f t="shared" ref="FR66" si="14">FO66*FQ66</f>
        <v>0.10017706732401783</v>
      </c>
      <c r="FS66" s="5"/>
      <c r="FT66" s="18" t="s">
        <v>189</v>
      </c>
      <c r="FU66" t="s">
        <v>554</v>
      </c>
      <c r="FV66" t="s">
        <v>555</v>
      </c>
      <c r="FW66" t="s">
        <v>81</v>
      </c>
      <c r="FX66">
        <v>0.70541501045227051</v>
      </c>
      <c r="FY66" t="s">
        <v>65</v>
      </c>
      <c r="FZ66" t="s">
        <v>82</v>
      </c>
      <c r="GC66" s="2" t="s">
        <v>555</v>
      </c>
      <c r="GD66" s="3" t="s">
        <v>81</v>
      </c>
      <c r="GE66" s="3">
        <v>0.70541500999999995</v>
      </c>
      <c r="GF66" s="2" t="s">
        <v>65</v>
      </c>
      <c r="GG66" s="3">
        <v>0.14201153350000001</v>
      </c>
      <c r="GH66" s="3">
        <f t="shared" ref="GH66" si="15">GE66*GG66</f>
        <v>0.10017706732401783</v>
      </c>
      <c r="GI66" s="5"/>
      <c r="GJ66" s="18" t="s">
        <v>189</v>
      </c>
      <c r="GK66" t="s">
        <v>554</v>
      </c>
      <c r="GL66" t="s">
        <v>555</v>
      </c>
      <c r="GM66" t="s">
        <v>81</v>
      </c>
      <c r="GN66">
        <v>0.70541501045227051</v>
      </c>
      <c r="GO66" t="s">
        <v>65</v>
      </c>
      <c r="GP66" t="s">
        <v>82</v>
      </c>
      <c r="GS66" s="2" t="s">
        <v>555</v>
      </c>
      <c r="GT66" s="3" t="s">
        <v>81</v>
      </c>
      <c r="GU66" s="3">
        <v>0.70541500999999995</v>
      </c>
      <c r="GV66" s="2" t="s">
        <v>65</v>
      </c>
      <c r="GW66" s="3">
        <v>0.14201153350000001</v>
      </c>
      <c r="GX66" s="3">
        <f t="shared" ref="GX66" si="16">GU66*GW66</f>
        <v>0.10017706732401783</v>
      </c>
      <c r="GY66" s="5"/>
      <c r="GZ66" s="18" t="s">
        <v>189</v>
      </c>
      <c r="HA66" t="s">
        <v>554</v>
      </c>
      <c r="HB66" t="s">
        <v>555</v>
      </c>
      <c r="HC66" t="s">
        <v>81</v>
      </c>
      <c r="HD66">
        <v>0.70541501045227051</v>
      </c>
      <c r="HE66" t="s">
        <v>65</v>
      </c>
      <c r="HF66" t="s">
        <v>82</v>
      </c>
      <c r="HI66" s="2" t="s">
        <v>555</v>
      </c>
      <c r="HJ66" s="3" t="s">
        <v>81</v>
      </c>
      <c r="HK66" s="3">
        <v>0.70541500999999995</v>
      </c>
      <c r="HL66" s="2" t="s">
        <v>65</v>
      </c>
      <c r="HM66" s="3">
        <v>0.14201153350000001</v>
      </c>
      <c r="HN66" s="3">
        <f t="shared" ref="HN66" si="17">HK66*HM66</f>
        <v>0.10017706732401783</v>
      </c>
      <c r="HO66" s="5"/>
      <c r="HP66" s="18" t="s">
        <v>189</v>
      </c>
      <c r="HQ66" t="s">
        <v>554</v>
      </c>
      <c r="HR66" t="s">
        <v>555</v>
      </c>
      <c r="HS66" t="s">
        <v>81</v>
      </c>
      <c r="HT66">
        <v>0.70541501045227051</v>
      </c>
      <c r="HU66" t="s">
        <v>65</v>
      </c>
      <c r="HV66" t="s">
        <v>82</v>
      </c>
      <c r="HY66" s="2" t="s">
        <v>555</v>
      </c>
      <c r="HZ66" s="3" t="s">
        <v>81</v>
      </c>
      <c r="IA66" s="3">
        <v>0.70541500999999995</v>
      </c>
      <c r="IB66" s="2" t="s">
        <v>65</v>
      </c>
      <c r="IC66" s="3">
        <v>0.14201153350000001</v>
      </c>
      <c r="ID66" s="3">
        <f t="shared" ref="ID66" si="18">IA66*IC66</f>
        <v>0.10017706732401783</v>
      </c>
      <c r="IE66" s="5"/>
      <c r="IF66" s="18" t="s">
        <v>189</v>
      </c>
      <c r="IG66" t="s">
        <v>554</v>
      </c>
      <c r="IH66" t="s">
        <v>555</v>
      </c>
      <c r="II66" t="s">
        <v>81</v>
      </c>
      <c r="IJ66">
        <v>0.70541501045227051</v>
      </c>
      <c r="IK66" t="s">
        <v>65</v>
      </c>
      <c r="IL66" t="s">
        <v>82</v>
      </c>
      <c r="IO66" s="2" t="s">
        <v>555</v>
      </c>
      <c r="IP66" s="3" t="s">
        <v>81</v>
      </c>
      <c r="IQ66" s="3">
        <v>0.70541500999999995</v>
      </c>
      <c r="IR66" s="2" t="s">
        <v>65</v>
      </c>
      <c r="IS66" s="3">
        <v>0.14201153350000001</v>
      </c>
      <c r="IT66" s="3">
        <f t="shared" ref="IT66" si="19">IQ66*IS66</f>
        <v>0.10017706732401783</v>
      </c>
      <c r="IU66" s="5"/>
      <c r="IV66" s="18" t="s">
        <v>189</v>
      </c>
      <c r="IW66" t="s">
        <v>554</v>
      </c>
      <c r="IX66" t="s">
        <v>555</v>
      </c>
      <c r="IY66" t="s">
        <v>81</v>
      </c>
      <c r="IZ66">
        <v>0.70541501045227051</v>
      </c>
      <c r="JA66" t="s">
        <v>65</v>
      </c>
      <c r="JB66" t="s">
        <v>82</v>
      </c>
      <c r="JE66" s="2" t="s">
        <v>555</v>
      </c>
      <c r="JF66" s="3" t="s">
        <v>81</v>
      </c>
      <c r="JG66" s="3">
        <v>0.70541500999999995</v>
      </c>
      <c r="JH66" s="2" t="s">
        <v>65</v>
      </c>
      <c r="JI66" s="3">
        <v>0.14201153350000001</v>
      </c>
      <c r="JJ66" s="3">
        <f t="shared" ref="JJ66" si="20">JG66*JI66</f>
        <v>0.10017706732401783</v>
      </c>
      <c r="JK66" s="5"/>
      <c r="JL66" s="18" t="s">
        <v>189</v>
      </c>
      <c r="JM66" t="s">
        <v>554</v>
      </c>
      <c r="JN66" t="s">
        <v>555</v>
      </c>
      <c r="JO66" t="s">
        <v>81</v>
      </c>
      <c r="JP66">
        <v>0.70541501045227051</v>
      </c>
      <c r="JQ66" t="s">
        <v>65</v>
      </c>
      <c r="JR66" t="s">
        <v>82</v>
      </c>
      <c r="JU66" s="2" t="s">
        <v>555</v>
      </c>
      <c r="JV66" s="3" t="s">
        <v>81</v>
      </c>
      <c r="JW66" s="3">
        <v>0.70541500999999995</v>
      </c>
      <c r="JX66" s="2" t="s">
        <v>65</v>
      </c>
      <c r="JY66" s="3">
        <v>0.14201153350000001</v>
      </c>
      <c r="JZ66" s="3">
        <f t="shared" ref="JZ66" si="21">JW66*JY66</f>
        <v>0.10017706732401783</v>
      </c>
      <c r="KA66" s="5"/>
      <c r="KB66" s="18" t="s">
        <v>189</v>
      </c>
      <c r="KC66" t="s">
        <v>554</v>
      </c>
      <c r="KD66" t="s">
        <v>555</v>
      </c>
      <c r="KE66" t="s">
        <v>81</v>
      </c>
      <c r="KF66">
        <v>0.70541501045227051</v>
      </c>
      <c r="KG66" t="s">
        <v>65</v>
      </c>
      <c r="KH66" t="s">
        <v>82</v>
      </c>
      <c r="KK66" s="2" t="s">
        <v>555</v>
      </c>
      <c r="KL66" s="3" t="s">
        <v>81</v>
      </c>
      <c r="KM66" s="3">
        <v>0.70541500999999995</v>
      </c>
      <c r="KN66" s="2" t="s">
        <v>65</v>
      </c>
      <c r="KO66" s="3">
        <v>0.14201153350000001</v>
      </c>
      <c r="KP66" s="3">
        <f t="shared" ref="KP66" si="22">KM66*KO66</f>
        <v>0.10017706732401783</v>
      </c>
      <c r="KQ66" s="5"/>
      <c r="KR66" s="18" t="s">
        <v>189</v>
      </c>
      <c r="KS66" t="s">
        <v>554</v>
      </c>
      <c r="KT66" t="s">
        <v>555</v>
      </c>
      <c r="KU66" t="s">
        <v>81</v>
      </c>
      <c r="KV66">
        <v>0.70541501045227051</v>
      </c>
      <c r="KW66" t="s">
        <v>65</v>
      </c>
      <c r="KX66" t="s">
        <v>82</v>
      </c>
      <c r="LA66" s="2" t="s">
        <v>555</v>
      </c>
      <c r="LB66" s="3" t="s">
        <v>81</v>
      </c>
      <c r="LC66" s="3">
        <v>0.70541500999999995</v>
      </c>
      <c r="LD66" s="2" t="s">
        <v>65</v>
      </c>
      <c r="LE66" s="3">
        <v>0.14201153350000001</v>
      </c>
      <c r="LF66" s="3">
        <f t="shared" ref="LF66" si="23">LC66*LE66</f>
        <v>0.10017706732401783</v>
      </c>
      <c r="LG66" s="5"/>
      <c r="LH66" s="18" t="s">
        <v>189</v>
      </c>
      <c r="LI66" t="s">
        <v>554</v>
      </c>
      <c r="LJ66" t="s">
        <v>555</v>
      </c>
      <c r="LK66" t="s">
        <v>81</v>
      </c>
      <c r="LL66">
        <v>0.70541501045227051</v>
      </c>
      <c r="LM66" t="s">
        <v>65</v>
      </c>
      <c r="LN66" t="s">
        <v>82</v>
      </c>
      <c r="LQ66" s="2" t="s">
        <v>555</v>
      </c>
      <c r="LR66" s="3" t="s">
        <v>81</v>
      </c>
      <c r="LS66" s="3">
        <v>0.70541500999999995</v>
      </c>
      <c r="LT66" s="2" t="s">
        <v>65</v>
      </c>
      <c r="LU66" s="3">
        <v>0.14201153350000001</v>
      </c>
      <c r="LV66" s="3">
        <f t="shared" ref="LV66" si="24">LS66*LU66</f>
        <v>0.10017706732401783</v>
      </c>
      <c r="LW66" s="5"/>
      <c r="LX66" s="18" t="s">
        <v>189</v>
      </c>
      <c r="LY66" t="s">
        <v>554</v>
      </c>
      <c r="LZ66" t="s">
        <v>555</v>
      </c>
      <c r="MA66" t="s">
        <v>81</v>
      </c>
      <c r="MB66">
        <v>0.70541501045227051</v>
      </c>
      <c r="MC66" t="s">
        <v>65</v>
      </c>
      <c r="MD66" t="s">
        <v>82</v>
      </c>
      <c r="MG66" s="2" t="s">
        <v>555</v>
      </c>
      <c r="MH66" s="3" t="s">
        <v>81</v>
      </c>
      <c r="MI66" s="3">
        <v>0.70541500999999995</v>
      </c>
      <c r="MJ66" s="2" t="s">
        <v>65</v>
      </c>
      <c r="MK66" s="3">
        <v>0.14201153350000001</v>
      </c>
      <c r="ML66" s="3">
        <f t="shared" ref="ML66" si="25">MI66*MK66</f>
        <v>0.10017706732401783</v>
      </c>
      <c r="MM66" s="5"/>
      <c r="MN66" s="18" t="s">
        <v>189</v>
      </c>
      <c r="MO66" t="s">
        <v>554</v>
      </c>
      <c r="MP66" t="s">
        <v>555</v>
      </c>
      <c r="MQ66" t="s">
        <v>81</v>
      </c>
      <c r="MR66">
        <v>0.70541501045227051</v>
      </c>
      <c r="MS66" t="s">
        <v>65</v>
      </c>
      <c r="MT66" t="s">
        <v>82</v>
      </c>
      <c r="MW66" s="2" t="s">
        <v>555</v>
      </c>
      <c r="MX66" s="3" t="s">
        <v>81</v>
      </c>
      <c r="MY66" s="3">
        <v>0.70541500999999995</v>
      </c>
      <c r="MZ66" s="2" t="s">
        <v>65</v>
      </c>
      <c r="NA66" s="3">
        <v>0.14201153350000001</v>
      </c>
      <c r="NB66" s="3">
        <f t="shared" ref="NB66" si="26">MY66*NA66</f>
        <v>0.10017706732401783</v>
      </c>
      <c r="NC66" s="5"/>
      <c r="ND66" s="18" t="s">
        <v>189</v>
      </c>
      <c r="NE66" t="s">
        <v>554</v>
      </c>
      <c r="NF66" t="s">
        <v>555</v>
      </c>
      <c r="NG66" t="s">
        <v>81</v>
      </c>
      <c r="NH66">
        <v>0.70541501045227051</v>
      </c>
      <c r="NI66" t="s">
        <v>65</v>
      </c>
      <c r="NJ66" t="s">
        <v>82</v>
      </c>
      <c r="NM66" s="2" t="s">
        <v>555</v>
      </c>
      <c r="NN66" s="3" t="s">
        <v>81</v>
      </c>
      <c r="NO66" s="3">
        <v>0.70541500999999995</v>
      </c>
      <c r="NP66" s="2" t="s">
        <v>65</v>
      </c>
      <c r="NQ66" s="3">
        <v>0.14201153350000001</v>
      </c>
      <c r="NR66" s="3">
        <f t="shared" ref="NR66" si="27">NO66*NQ66</f>
        <v>0.10017706732401783</v>
      </c>
      <c r="NS66" s="5"/>
      <c r="NT66" s="18" t="s">
        <v>189</v>
      </c>
      <c r="NU66" t="s">
        <v>554</v>
      </c>
      <c r="NV66" t="s">
        <v>555</v>
      </c>
      <c r="NW66" t="s">
        <v>81</v>
      </c>
      <c r="NX66">
        <v>0.70541501045227051</v>
      </c>
      <c r="NY66" t="s">
        <v>65</v>
      </c>
      <c r="NZ66" t="s">
        <v>82</v>
      </c>
      <c r="OC66" s="2" t="s">
        <v>555</v>
      </c>
      <c r="OD66" s="3" t="s">
        <v>81</v>
      </c>
      <c r="OE66" s="3">
        <v>0.70541500999999995</v>
      </c>
      <c r="OF66" s="2" t="s">
        <v>65</v>
      </c>
      <c r="OG66" s="3">
        <v>0.14201153350000001</v>
      </c>
      <c r="OH66" s="3">
        <f t="shared" ref="OH66" si="28">OE66*OG66</f>
        <v>0.10017706732401783</v>
      </c>
      <c r="OI66" s="5"/>
      <c r="OJ66" s="18" t="s">
        <v>189</v>
      </c>
      <c r="OK66" t="s">
        <v>554</v>
      </c>
      <c r="OL66" t="s">
        <v>555</v>
      </c>
      <c r="OM66" t="s">
        <v>81</v>
      </c>
      <c r="ON66">
        <v>0.70541501045227051</v>
      </c>
      <c r="OO66" t="s">
        <v>65</v>
      </c>
      <c r="OP66" t="s">
        <v>82</v>
      </c>
      <c r="OS66" s="2" t="s">
        <v>555</v>
      </c>
      <c r="OT66" s="3" t="s">
        <v>81</v>
      </c>
      <c r="OU66" s="3">
        <v>0.70541500999999995</v>
      </c>
      <c r="OV66" s="2" t="s">
        <v>65</v>
      </c>
      <c r="OW66" s="3">
        <v>0.14201153350000001</v>
      </c>
      <c r="OX66" s="3">
        <f t="shared" ref="OX66" si="29">OU66*OW66</f>
        <v>0.10017706732401783</v>
      </c>
      <c r="OY66" s="5"/>
      <c r="OZ66" s="18" t="s">
        <v>189</v>
      </c>
      <c r="PA66" t="s">
        <v>554</v>
      </c>
      <c r="PB66" t="s">
        <v>555</v>
      </c>
      <c r="PC66" t="s">
        <v>81</v>
      </c>
      <c r="PD66">
        <v>0.70541501045227051</v>
      </c>
      <c r="PE66" t="s">
        <v>65</v>
      </c>
      <c r="PF66" t="s">
        <v>82</v>
      </c>
      <c r="PI66" s="2" t="s">
        <v>555</v>
      </c>
      <c r="PJ66" s="3" t="s">
        <v>81</v>
      </c>
      <c r="PK66" s="3">
        <v>0.70541500999999995</v>
      </c>
      <c r="PL66" s="2" t="s">
        <v>65</v>
      </c>
      <c r="PM66" s="3">
        <v>0.14201153350000001</v>
      </c>
      <c r="PN66" s="3">
        <f t="shared" ref="PN66" si="30">PK66*PM66</f>
        <v>0.10017706732401783</v>
      </c>
      <c r="PO66" s="5"/>
      <c r="PP66" s="18" t="s">
        <v>189</v>
      </c>
      <c r="PQ66" t="s">
        <v>554</v>
      </c>
      <c r="PR66" t="s">
        <v>555</v>
      </c>
      <c r="PS66" t="s">
        <v>81</v>
      </c>
      <c r="PT66">
        <v>0.70541501045227051</v>
      </c>
      <c r="PU66" t="s">
        <v>65</v>
      </c>
      <c r="PV66" t="s">
        <v>82</v>
      </c>
      <c r="PY66" s="2" t="s">
        <v>555</v>
      </c>
      <c r="PZ66" s="3" t="s">
        <v>81</v>
      </c>
      <c r="QA66" s="3">
        <v>0.70541500999999995</v>
      </c>
      <c r="QB66" s="2" t="s">
        <v>65</v>
      </c>
      <c r="QC66" s="3">
        <v>0.14201153350000001</v>
      </c>
      <c r="QD66" s="3">
        <f t="shared" ref="QD66" si="31">QA66*QC66</f>
        <v>0.10017706732401783</v>
      </c>
      <c r="QE66" s="5"/>
      <c r="QF66" s="18" t="s">
        <v>189</v>
      </c>
      <c r="QG66" t="s">
        <v>554</v>
      </c>
      <c r="QH66" t="s">
        <v>555</v>
      </c>
      <c r="QI66" t="s">
        <v>81</v>
      </c>
      <c r="QJ66">
        <v>0.70541501045227051</v>
      </c>
      <c r="QK66" t="s">
        <v>65</v>
      </c>
      <c r="QL66" t="s">
        <v>82</v>
      </c>
      <c r="QO66" s="2" t="s">
        <v>555</v>
      </c>
      <c r="QP66" s="3" t="s">
        <v>81</v>
      </c>
      <c r="QQ66" s="3">
        <v>0.70541500999999995</v>
      </c>
      <c r="QR66" s="2" t="s">
        <v>65</v>
      </c>
      <c r="QS66" s="3">
        <v>0.14201153350000001</v>
      </c>
      <c r="QT66" s="3">
        <f t="shared" ref="QT66" si="32">QQ66*QS66</f>
        <v>0.10017706732401783</v>
      </c>
      <c r="QU66" s="5"/>
      <c r="QV66" s="18" t="s">
        <v>189</v>
      </c>
      <c r="QW66" t="s">
        <v>554</v>
      </c>
      <c r="QX66" t="s">
        <v>555</v>
      </c>
      <c r="QY66" t="s">
        <v>81</v>
      </c>
      <c r="QZ66">
        <v>0.70541501045227051</v>
      </c>
      <c r="RA66" t="s">
        <v>65</v>
      </c>
      <c r="RB66" t="s">
        <v>82</v>
      </c>
      <c r="RE66" s="2" t="s">
        <v>555</v>
      </c>
      <c r="RF66" s="3" t="s">
        <v>81</v>
      </c>
      <c r="RG66" s="3">
        <v>0.70541500999999995</v>
      </c>
      <c r="RH66" s="2" t="s">
        <v>65</v>
      </c>
      <c r="RI66" s="3">
        <v>0.14201153350000001</v>
      </c>
      <c r="RJ66" s="3">
        <f t="shared" ref="RJ66" si="33">RG66*RI66</f>
        <v>0.10017706732401783</v>
      </c>
      <c r="RK66" s="5"/>
      <c r="RL66" s="18" t="s">
        <v>189</v>
      </c>
      <c r="RM66" t="s">
        <v>554</v>
      </c>
      <c r="RN66" t="s">
        <v>555</v>
      </c>
      <c r="RO66" t="s">
        <v>81</v>
      </c>
      <c r="RP66">
        <v>0.70541501045227051</v>
      </c>
      <c r="RQ66" t="s">
        <v>65</v>
      </c>
      <c r="RR66" t="s">
        <v>82</v>
      </c>
      <c r="RU66" s="2" t="s">
        <v>555</v>
      </c>
      <c r="RV66" s="3" t="s">
        <v>81</v>
      </c>
      <c r="RW66" s="3">
        <v>0.70541500999999995</v>
      </c>
      <c r="RX66" s="2" t="s">
        <v>65</v>
      </c>
      <c r="RY66" s="3">
        <v>0.14201153350000001</v>
      </c>
      <c r="RZ66" s="3">
        <f t="shared" ref="RZ66" si="34">RW66*RY66</f>
        <v>0.10017706732401783</v>
      </c>
      <c r="SA66" s="5"/>
      <c r="SB66" s="18" t="s">
        <v>189</v>
      </c>
      <c r="SC66" t="s">
        <v>554</v>
      </c>
      <c r="SD66" t="s">
        <v>555</v>
      </c>
      <c r="SE66" t="s">
        <v>81</v>
      </c>
      <c r="SF66">
        <v>0.70541501045227051</v>
      </c>
      <c r="SG66" t="s">
        <v>65</v>
      </c>
      <c r="SH66" t="s">
        <v>82</v>
      </c>
      <c r="SK66" s="2" t="s">
        <v>555</v>
      </c>
      <c r="SL66" s="3" t="s">
        <v>81</v>
      </c>
      <c r="SM66" s="3">
        <v>0.70541500999999995</v>
      </c>
      <c r="SN66" s="2" t="s">
        <v>65</v>
      </c>
      <c r="SO66" s="3">
        <v>0.14201153350000001</v>
      </c>
      <c r="SP66" s="3">
        <f t="shared" ref="SP66" si="35">SM66*SO66</f>
        <v>0.10017706732401783</v>
      </c>
      <c r="SQ66" s="5"/>
      <c r="SR66" s="18" t="s">
        <v>189</v>
      </c>
      <c r="SS66" t="s">
        <v>554</v>
      </c>
      <c r="ST66" t="s">
        <v>555</v>
      </c>
      <c r="SU66" t="s">
        <v>81</v>
      </c>
      <c r="SV66">
        <v>0.70541501045227051</v>
      </c>
      <c r="SW66" t="s">
        <v>65</v>
      </c>
      <c r="SX66" t="s">
        <v>82</v>
      </c>
      <c r="TA66" s="2" t="s">
        <v>555</v>
      </c>
      <c r="TB66" s="3" t="s">
        <v>81</v>
      </c>
      <c r="TC66" s="3">
        <v>0.70541500999999995</v>
      </c>
      <c r="TD66" s="2" t="s">
        <v>65</v>
      </c>
      <c r="TE66" s="3">
        <v>0.14201153350000001</v>
      </c>
      <c r="TF66" s="3">
        <f t="shared" ref="TF66" si="36">TC66*TE66</f>
        <v>0.10017706732401783</v>
      </c>
      <c r="TG66" s="5"/>
      <c r="TH66" s="18" t="s">
        <v>189</v>
      </c>
      <c r="TI66" t="s">
        <v>554</v>
      </c>
      <c r="TJ66" t="s">
        <v>555</v>
      </c>
      <c r="TK66" t="s">
        <v>81</v>
      </c>
      <c r="TL66">
        <v>0.70541501045227051</v>
      </c>
      <c r="TM66" t="s">
        <v>65</v>
      </c>
      <c r="TN66" t="s">
        <v>82</v>
      </c>
      <c r="TQ66" s="2" t="s">
        <v>555</v>
      </c>
      <c r="TR66" s="3" t="s">
        <v>81</v>
      </c>
      <c r="TS66" s="3">
        <v>0.70541500999999995</v>
      </c>
      <c r="TT66" s="2" t="s">
        <v>65</v>
      </c>
      <c r="TU66" s="3">
        <v>0.14201153350000001</v>
      </c>
      <c r="TV66" s="3">
        <f t="shared" ref="TV66" si="37">TS66*TU66</f>
        <v>0.10017706732401783</v>
      </c>
      <c r="TW66" s="5"/>
      <c r="TX66" s="18" t="s">
        <v>189</v>
      </c>
      <c r="TY66" t="s">
        <v>554</v>
      </c>
      <c r="TZ66" t="s">
        <v>555</v>
      </c>
      <c r="UA66" t="s">
        <v>81</v>
      </c>
      <c r="UB66">
        <v>0.70541501045227051</v>
      </c>
      <c r="UC66" t="s">
        <v>65</v>
      </c>
      <c r="UD66" t="s">
        <v>82</v>
      </c>
      <c r="UG66" s="2" t="s">
        <v>555</v>
      </c>
      <c r="UH66" s="3" t="s">
        <v>81</v>
      </c>
      <c r="UI66" s="3">
        <v>0.70541500999999995</v>
      </c>
      <c r="UJ66" s="2" t="s">
        <v>65</v>
      </c>
      <c r="UK66" s="3">
        <v>0.14201153350000001</v>
      </c>
      <c r="UL66" s="3">
        <f t="shared" ref="UL66" si="38">UI66*UK66</f>
        <v>0.10017706732401783</v>
      </c>
      <c r="UM66" s="5"/>
      <c r="UN66" s="18" t="s">
        <v>189</v>
      </c>
      <c r="UO66" t="s">
        <v>554</v>
      </c>
      <c r="UP66" t="s">
        <v>555</v>
      </c>
      <c r="UQ66" t="s">
        <v>81</v>
      </c>
      <c r="UR66">
        <v>0.70541501045227051</v>
      </c>
      <c r="US66" t="s">
        <v>65</v>
      </c>
      <c r="UT66" t="s">
        <v>82</v>
      </c>
      <c r="UW66" s="2" t="s">
        <v>555</v>
      </c>
      <c r="UX66" s="3" t="s">
        <v>81</v>
      </c>
      <c r="UY66" s="3">
        <v>0.70541500999999995</v>
      </c>
      <c r="UZ66" s="2" t="s">
        <v>65</v>
      </c>
      <c r="VA66" s="3">
        <v>0.14201153350000001</v>
      </c>
      <c r="VB66" s="3">
        <f t="shared" ref="VB66" si="39">UY66*VA66</f>
        <v>0.10017706732401783</v>
      </c>
      <c r="VC66" s="5"/>
      <c r="VD66" s="18" t="s">
        <v>189</v>
      </c>
      <c r="VE66" t="s">
        <v>554</v>
      </c>
      <c r="VF66" t="s">
        <v>555</v>
      </c>
      <c r="VG66" t="s">
        <v>81</v>
      </c>
      <c r="VH66">
        <v>0.70541501045227051</v>
      </c>
      <c r="VI66" t="s">
        <v>65</v>
      </c>
      <c r="VJ66" t="s">
        <v>82</v>
      </c>
      <c r="VM66" s="2" t="s">
        <v>555</v>
      </c>
      <c r="VN66" s="3" t="s">
        <v>81</v>
      </c>
      <c r="VO66" s="3">
        <v>0.70541500999999995</v>
      </c>
      <c r="VP66" s="2" t="s">
        <v>65</v>
      </c>
      <c r="VQ66" s="3">
        <v>0.14201153350000001</v>
      </c>
      <c r="VR66" s="3">
        <f t="shared" ref="VR66" si="40">VO66*VQ66</f>
        <v>0.10017706732401783</v>
      </c>
      <c r="VS66" s="5"/>
      <c r="VT66" s="18" t="s">
        <v>189</v>
      </c>
      <c r="VU66" t="s">
        <v>554</v>
      </c>
      <c r="VV66" t="s">
        <v>555</v>
      </c>
      <c r="VW66" t="s">
        <v>81</v>
      </c>
      <c r="VX66">
        <v>0.70541501045227051</v>
      </c>
      <c r="VY66" t="s">
        <v>65</v>
      </c>
      <c r="VZ66" t="s">
        <v>82</v>
      </c>
      <c r="WC66" s="2" t="s">
        <v>555</v>
      </c>
      <c r="WD66" s="3" t="s">
        <v>81</v>
      </c>
      <c r="WE66" s="3">
        <v>0.70541500999999995</v>
      </c>
      <c r="WF66" s="2" t="s">
        <v>65</v>
      </c>
      <c r="WG66" s="3">
        <v>0.14201153350000001</v>
      </c>
      <c r="WH66" s="3">
        <f t="shared" ref="WH66" si="41">WE66*WG66</f>
        <v>0.10017706732401783</v>
      </c>
      <c r="WI66" s="5"/>
      <c r="WJ66" s="18" t="s">
        <v>189</v>
      </c>
      <c r="WK66" t="s">
        <v>554</v>
      </c>
      <c r="WL66" t="s">
        <v>555</v>
      </c>
      <c r="WM66" t="s">
        <v>81</v>
      </c>
      <c r="WN66">
        <v>0.70541501045227051</v>
      </c>
      <c r="WO66" t="s">
        <v>65</v>
      </c>
      <c r="WP66" t="s">
        <v>82</v>
      </c>
      <c r="WS66" s="2" t="s">
        <v>555</v>
      </c>
      <c r="WT66" s="3" t="s">
        <v>81</v>
      </c>
      <c r="WU66" s="3">
        <v>0.70541500999999995</v>
      </c>
      <c r="WV66" s="2" t="s">
        <v>65</v>
      </c>
      <c r="WW66" s="3">
        <v>0.14201153350000001</v>
      </c>
      <c r="WX66" s="3">
        <f t="shared" ref="WX66" si="42">WU66*WW66</f>
        <v>0.10017706732401783</v>
      </c>
      <c r="WY66" s="5"/>
      <c r="WZ66" s="18" t="s">
        <v>189</v>
      </c>
      <c r="XA66" t="s">
        <v>554</v>
      </c>
      <c r="XB66" t="s">
        <v>555</v>
      </c>
      <c r="XC66" t="s">
        <v>81</v>
      </c>
      <c r="XD66">
        <v>0.70541501045227051</v>
      </c>
      <c r="XE66" t="s">
        <v>65</v>
      </c>
      <c r="XF66" t="s">
        <v>82</v>
      </c>
      <c r="XI66" s="2" t="s">
        <v>555</v>
      </c>
      <c r="XJ66" s="3" t="s">
        <v>81</v>
      </c>
      <c r="XK66" s="3">
        <v>0.70541500999999995</v>
      </c>
      <c r="XL66" s="2" t="s">
        <v>65</v>
      </c>
      <c r="XM66" s="3">
        <v>0.14201153350000001</v>
      </c>
      <c r="XN66" s="3">
        <f t="shared" ref="XN66" si="43">XK66*XM66</f>
        <v>0.10017706732401783</v>
      </c>
      <c r="XO66" s="5"/>
      <c r="XP66" s="18" t="s">
        <v>189</v>
      </c>
      <c r="XQ66" t="s">
        <v>554</v>
      </c>
      <c r="XR66" t="s">
        <v>555</v>
      </c>
      <c r="XS66" t="s">
        <v>81</v>
      </c>
      <c r="XT66">
        <v>0.70541501045227051</v>
      </c>
      <c r="XU66" t="s">
        <v>65</v>
      </c>
      <c r="XV66" t="s">
        <v>82</v>
      </c>
      <c r="XY66" s="2" t="s">
        <v>555</v>
      </c>
      <c r="XZ66" s="3" t="s">
        <v>81</v>
      </c>
      <c r="YA66" s="3">
        <v>0.70541500999999995</v>
      </c>
      <c r="YB66" s="2" t="s">
        <v>65</v>
      </c>
      <c r="YC66" s="3">
        <v>0.14201153350000001</v>
      </c>
      <c r="YD66" s="3">
        <f t="shared" ref="YD66" si="44">YA66*YC66</f>
        <v>0.10017706732401783</v>
      </c>
      <c r="YE66" s="5"/>
      <c r="YF66" s="18" t="s">
        <v>189</v>
      </c>
      <c r="YG66" t="s">
        <v>554</v>
      </c>
      <c r="YH66" t="s">
        <v>555</v>
      </c>
      <c r="YI66" t="s">
        <v>81</v>
      </c>
      <c r="YJ66">
        <v>0.70541501045227051</v>
      </c>
      <c r="YK66" t="s">
        <v>65</v>
      </c>
      <c r="YL66" t="s">
        <v>82</v>
      </c>
      <c r="YO66" s="2" t="s">
        <v>555</v>
      </c>
      <c r="YP66" s="3" t="s">
        <v>81</v>
      </c>
      <c r="YQ66" s="3">
        <v>0.70541500999999995</v>
      </c>
      <c r="YR66" s="2" t="s">
        <v>65</v>
      </c>
      <c r="YS66" s="3">
        <v>0.14201153350000001</v>
      </c>
      <c r="YT66" s="3">
        <f t="shared" ref="YT66" si="45">YQ66*YS66</f>
        <v>0.10017706732401783</v>
      </c>
      <c r="YU66" s="5"/>
      <c r="YV66" s="18" t="s">
        <v>189</v>
      </c>
      <c r="YW66" t="s">
        <v>554</v>
      </c>
      <c r="YX66" t="s">
        <v>555</v>
      </c>
      <c r="YY66" t="s">
        <v>81</v>
      </c>
      <c r="YZ66">
        <v>0.70541501045227051</v>
      </c>
      <c r="ZA66" t="s">
        <v>65</v>
      </c>
      <c r="ZB66" t="s">
        <v>82</v>
      </c>
      <c r="ZE66" s="2" t="s">
        <v>555</v>
      </c>
      <c r="ZF66" s="3" t="s">
        <v>81</v>
      </c>
      <c r="ZG66" s="3">
        <v>0.70541500999999995</v>
      </c>
      <c r="ZH66" s="2" t="s">
        <v>65</v>
      </c>
      <c r="ZI66" s="3">
        <v>0.14201153350000001</v>
      </c>
      <c r="ZJ66" s="3">
        <f t="shared" ref="ZJ66" si="46">ZG66*ZI66</f>
        <v>0.10017706732401783</v>
      </c>
      <c r="ZK66" s="5"/>
      <c r="ZL66" s="18" t="s">
        <v>189</v>
      </c>
      <c r="ZM66" t="s">
        <v>554</v>
      </c>
      <c r="ZN66" t="s">
        <v>555</v>
      </c>
      <c r="ZO66" t="s">
        <v>81</v>
      </c>
      <c r="ZP66">
        <v>0.70541501045227051</v>
      </c>
      <c r="ZQ66" t="s">
        <v>65</v>
      </c>
      <c r="ZR66" t="s">
        <v>82</v>
      </c>
      <c r="ZU66" s="2" t="s">
        <v>555</v>
      </c>
      <c r="ZV66" s="3" t="s">
        <v>81</v>
      </c>
      <c r="ZW66" s="3">
        <v>0.70541500999999995</v>
      </c>
      <c r="ZX66" s="2" t="s">
        <v>65</v>
      </c>
      <c r="ZY66" s="3">
        <v>0.14201153350000001</v>
      </c>
      <c r="ZZ66" s="3">
        <f t="shared" ref="ZZ66" si="47">ZW66*ZY66</f>
        <v>0.10017706732401783</v>
      </c>
      <c r="AAA66" s="5"/>
      <c r="AAB66" s="18" t="s">
        <v>189</v>
      </c>
      <c r="AAC66" t="s">
        <v>554</v>
      </c>
      <c r="AAD66" t="s">
        <v>555</v>
      </c>
      <c r="AAE66" t="s">
        <v>81</v>
      </c>
      <c r="AAF66">
        <v>0.70541501045227051</v>
      </c>
      <c r="AAG66" t="s">
        <v>65</v>
      </c>
      <c r="AAH66" t="s">
        <v>82</v>
      </c>
      <c r="AAK66" s="2" t="s">
        <v>555</v>
      </c>
      <c r="AAL66" s="3" t="s">
        <v>81</v>
      </c>
      <c r="AAM66" s="3">
        <v>0.70541500999999995</v>
      </c>
      <c r="AAN66" s="2" t="s">
        <v>65</v>
      </c>
      <c r="AAO66" s="3">
        <v>0.14201153350000001</v>
      </c>
      <c r="AAP66" s="3">
        <f t="shared" ref="AAP66" si="48">AAM66*AAO66</f>
        <v>0.10017706732401783</v>
      </c>
      <c r="AAQ66" s="5"/>
      <c r="AAR66" s="18" t="s">
        <v>189</v>
      </c>
      <c r="AAS66" t="s">
        <v>554</v>
      </c>
      <c r="AAT66" t="s">
        <v>555</v>
      </c>
      <c r="AAU66" t="s">
        <v>81</v>
      </c>
      <c r="AAV66">
        <v>0.70541501045227051</v>
      </c>
      <c r="AAW66" t="s">
        <v>65</v>
      </c>
      <c r="AAX66" t="s">
        <v>82</v>
      </c>
      <c r="ABA66" s="2" t="s">
        <v>555</v>
      </c>
      <c r="ABB66" s="3" t="s">
        <v>81</v>
      </c>
      <c r="ABC66" s="3">
        <v>0.70541500999999995</v>
      </c>
      <c r="ABD66" s="2" t="s">
        <v>65</v>
      </c>
      <c r="ABE66" s="3">
        <v>0.14201153350000001</v>
      </c>
      <c r="ABF66" s="3">
        <f t="shared" ref="ABF66" si="49">ABC66*ABE66</f>
        <v>0.10017706732401783</v>
      </c>
      <c r="ABG66" s="5"/>
      <c r="ABH66" s="18" t="s">
        <v>189</v>
      </c>
      <c r="ABI66" t="s">
        <v>554</v>
      </c>
      <c r="ABJ66" t="s">
        <v>555</v>
      </c>
      <c r="ABK66" t="s">
        <v>81</v>
      </c>
      <c r="ABL66">
        <v>0.70541501045227051</v>
      </c>
      <c r="ABM66" t="s">
        <v>65</v>
      </c>
      <c r="ABN66" t="s">
        <v>82</v>
      </c>
      <c r="ABQ66" s="2" t="s">
        <v>555</v>
      </c>
      <c r="ABR66" s="3" t="s">
        <v>81</v>
      </c>
      <c r="ABS66" s="3">
        <v>0.70541500999999995</v>
      </c>
      <c r="ABT66" s="2" t="s">
        <v>65</v>
      </c>
      <c r="ABU66" s="3">
        <v>0.14201153350000001</v>
      </c>
      <c r="ABV66" s="3">
        <f t="shared" ref="ABV66" si="50">ABS66*ABU66</f>
        <v>0.10017706732401783</v>
      </c>
      <c r="ABW66" s="5"/>
      <c r="ABX66" s="18" t="s">
        <v>189</v>
      </c>
      <c r="ABY66" t="s">
        <v>554</v>
      </c>
      <c r="ABZ66" t="s">
        <v>555</v>
      </c>
      <c r="ACA66" t="s">
        <v>81</v>
      </c>
      <c r="ACB66">
        <v>0.70541501045227051</v>
      </c>
      <c r="ACC66" t="s">
        <v>65</v>
      </c>
      <c r="ACD66" t="s">
        <v>82</v>
      </c>
      <c r="ACG66" s="2" t="s">
        <v>555</v>
      </c>
      <c r="ACH66" s="3" t="s">
        <v>81</v>
      </c>
      <c r="ACI66" s="3">
        <v>0.70541500999999995</v>
      </c>
      <c r="ACJ66" s="2" t="s">
        <v>65</v>
      </c>
      <c r="ACK66" s="3">
        <v>0.14201153350000001</v>
      </c>
      <c r="ACL66" s="3">
        <f t="shared" ref="ACL66" si="51">ACI66*ACK66</f>
        <v>0.10017706732401783</v>
      </c>
      <c r="ACM66" s="5"/>
      <c r="ACN66" s="18" t="s">
        <v>189</v>
      </c>
      <c r="ACO66" t="s">
        <v>554</v>
      </c>
      <c r="ACP66" t="s">
        <v>555</v>
      </c>
      <c r="ACQ66" t="s">
        <v>81</v>
      </c>
      <c r="ACR66">
        <v>0.70541501045227051</v>
      </c>
      <c r="ACS66" t="s">
        <v>65</v>
      </c>
      <c r="ACT66" t="s">
        <v>82</v>
      </c>
      <c r="ACW66" s="2" t="s">
        <v>555</v>
      </c>
      <c r="ACX66" s="3" t="s">
        <v>81</v>
      </c>
      <c r="ACY66" s="3">
        <v>0.70541500999999995</v>
      </c>
      <c r="ACZ66" s="2" t="s">
        <v>65</v>
      </c>
      <c r="ADA66" s="3">
        <v>0.14201153350000001</v>
      </c>
      <c r="ADB66" s="3">
        <f t="shared" ref="ADB66" si="52">ACY66*ADA66</f>
        <v>0.10017706732401783</v>
      </c>
      <c r="ADC66" s="5"/>
      <c r="ADD66" s="18" t="s">
        <v>189</v>
      </c>
      <c r="ADE66" t="s">
        <v>554</v>
      </c>
      <c r="ADF66" t="s">
        <v>555</v>
      </c>
      <c r="ADG66" t="s">
        <v>81</v>
      </c>
      <c r="ADH66">
        <v>0.70541501045227051</v>
      </c>
      <c r="ADI66" t="s">
        <v>65</v>
      </c>
      <c r="ADJ66" t="s">
        <v>82</v>
      </c>
      <c r="ADM66" s="2" t="s">
        <v>555</v>
      </c>
      <c r="ADN66" s="3" t="s">
        <v>81</v>
      </c>
      <c r="ADO66" s="3">
        <v>0.70541500999999995</v>
      </c>
      <c r="ADP66" s="2" t="s">
        <v>65</v>
      </c>
      <c r="ADQ66" s="3">
        <v>0.14201153350000001</v>
      </c>
      <c r="ADR66" s="3">
        <f t="shared" ref="ADR66" si="53">ADO66*ADQ66</f>
        <v>0.10017706732401783</v>
      </c>
      <c r="ADS66" s="5"/>
      <c r="ADT66" s="18" t="s">
        <v>189</v>
      </c>
      <c r="ADU66" t="s">
        <v>554</v>
      </c>
      <c r="ADV66" t="s">
        <v>555</v>
      </c>
      <c r="ADW66" t="s">
        <v>81</v>
      </c>
      <c r="ADX66">
        <v>0.70541501045227051</v>
      </c>
      <c r="ADY66" t="s">
        <v>65</v>
      </c>
      <c r="ADZ66" t="s">
        <v>82</v>
      </c>
      <c r="AEC66" s="2" t="s">
        <v>555</v>
      </c>
      <c r="AED66" s="3" t="s">
        <v>81</v>
      </c>
      <c r="AEE66" s="3">
        <v>0.70541500999999995</v>
      </c>
      <c r="AEF66" s="2" t="s">
        <v>65</v>
      </c>
      <c r="AEG66" s="3">
        <v>0.14201153350000001</v>
      </c>
      <c r="AEH66" s="3">
        <f t="shared" ref="AEH66" si="54">AEE66*AEG66</f>
        <v>0.10017706732401783</v>
      </c>
      <c r="AEI66" s="5"/>
      <c r="AEJ66" s="18" t="s">
        <v>189</v>
      </c>
      <c r="AEK66" t="s">
        <v>554</v>
      </c>
      <c r="AEL66" t="s">
        <v>555</v>
      </c>
      <c r="AEM66" t="s">
        <v>81</v>
      </c>
      <c r="AEN66">
        <v>0.70541501045227051</v>
      </c>
      <c r="AEO66" t="s">
        <v>65</v>
      </c>
      <c r="AEP66" t="s">
        <v>82</v>
      </c>
      <c r="AES66" s="2" t="s">
        <v>555</v>
      </c>
      <c r="AET66" s="3" t="s">
        <v>81</v>
      </c>
      <c r="AEU66" s="3">
        <v>0.70541500999999995</v>
      </c>
      <c r="AEV66" s="2" t="s">
        <v>65</v>
      </c>
      <c r="AEW66" s="3">
        <v>0.14201153350000001</v>
      </c>
      <c r="AEX66" s="3">
        <f t="shared" ref="AEX66" si="55">AEU66*AEW66</f>
        <v>0.10017706732401783</v>
      </c>
      <c r="AEY66" s="5"/>
      <c r="AEZ66" s="18" t="s">
        <v>189</v>
      </c>
      <c r="AFA66" t="s">
        <v>554</v>
      </c>
      <c r="AFB66" t="s">
        <v>555</v>
      </c>
      <c r="AFC66" t="s">
        <v>81</v>
      </c>
      <c r="AFD66">
        <v>0.70541501045227051</v>
      </c>
      <c r="AFE66" t="s">
        <v>65</v>
      </c>
      <c r="AFF66" t="s">
        <v>82</v>
      </c>
      <c r="AFI66" s="2" t="s">
        <v>555</v>
      </c>
      <c r="AFJ66" s="3" t="s">
        <v>81</v>
      </c>
      <c r="AFK66" s="3">
        <v>0.70541500999999995</v>
      </c>
      <c r="AFL66" s="2" t="s">
        <v>65</v>
      </c>
      <c r="AFM66" s="3">
        <v>0.14201153350000001</v>
      </c>
      <c r="AFN66" s="3">
        <f t="shared" ref="AFN66" si="56">AFK66*AFM66</f>
        <v>0.10017706732401783</v>
      </c>
      <c r="AFO66" s="5"/>
      <c r="AFP66" s="18" t="s">
        <v>189</v>
      </c>
      <c r="AFQ66" t="s">
        <v>554</v>
      </c>
      <c r="AFR66" t="s">
        <v>555</v>
      </c>
      <c r="AFS66" t="s">
        <v>81</v>
      </c>
      <c r="AFT66">
        <v>0.70541501045227051</v>
      </c>
      <c r="AFU66" t="s">
        <v>65</v>
      </c>
      <c r="AFV66" t="s">
        <v>82</v>
      </c>
      <c r="AFY66" s="2" t="s">
        <v>555</v>
      </c>
      <c r="AFZ66" s="3" t="s">
        <v>81</v>
      </c>
      <c r="AGA66" s="3">
        <v>0.70541500999999995</v>
      </c>
      <c r="AGB66" s="2" t="s">
        <v>65</v>
      </c>
      <c r="AGC66" s="3">
        <v>0.14201153350000001</v>
      </c>
      <c r="AGD66" s="3">
        <f t="shared" ref="AGD66" si="57">AGA66*AGC66</f>
        <v>0.10017706732401783</v>
      </c>
      <c r="AGE66" s="5"/>
      <c r="AGF66" s="18" t="s">
        <v>189</v>
      </c>
      <c r="AGG66" t="s">
        <v>554</v>
      </c>
      <c r="AGH66" t="s">
        <v>555</v>
      </c>
      <c r="AGI66" t="s">
        <v>81</v>
      </c>
      <c r="AGJ66">
        <v>0.70541501045227051</v>
      </c>
      <c r="AGK66" t="s">
        <v>65</v>
      </c>
      <c r="AGL66" t="s">
        <v>82</v>
      </c>
      <c r="AGO66" s="2" t="s">
        <v>555</v>
      </c>
      <c r="AGP66" s="3" t="s">
        <v>81</v>
      </c>
      <c r="AGQ66" s="3">
        <v>0.70541500999999995</v>
      </c>
      <c r="AGR66" s="2" t="s">
        <v>65</v>
      </c>
      <c r="AGS66" s="3">
        <v>0.14201153350000001</v>
      </c>
      <c r="AGT66" s="3">
        <f t="shared" ref="AGT66" si="58">AGQ66*AGS66</f>
        <v>0.10017706732401783</v>
      </c>
      <c r="AGU66" s="5"/>
      <c r="AGV66" s="18" t="s">
        <v>189</v>
      </c>
      <c r="AGW66" t="s">
        <v>554</v>
      </c>
      <c r="AGX66" t="s">
        <v>555</v>
      </c>
      <c r="AGY66" t="s">
        <v>81</v>
      </c>
      <c r="AGZ66">
        <v>0.70541501045227051</v>
      </c>
      <c r="AHA66" t="s">
        <v>65</v>
      </c>
      <c r="AHB66" t="s">
        <v>82</v>
      </c>
      <c r="AHE66" s="2" t="s">
        <v>555</v>
      </c>
      <c r="AHF66" s="3" t="s">
        <v>81</v>
      </c>
      <c r="AHG66" s="3">
        <v>0.70541500999999995</v>
      </c>
      <c r="AHH66" s="2" t="s">
        <v>65</v>
      </c>
      <c r="AHI66" s="3">
        <v>0.14201153350000001</v>
      </c>
      <c r="AHJ66" s="3">
        <f t="shared" ref="AHJ66" si="59">AHG66*AHI66</f>
        <v>0.10017706732401783</v>
      </c>
      <c r="AHK66" s="5"/>
      <c r="AHL66" s="18" t="s">
        <v>189</v>
      </c>
      <c r="AHM66" t="s">
        <v>554</v>
      </c>
      <c r="AHN66" t="s">
        <v>555</v>
      </c>
      <c r="AHO66" t="s">
        <v>81</v>
      </c>
      <c r="AHP66">
        <v>0.70541501045227051</v>
      </c>
      <c r="AHQ66" t="s">
        <v>65</v>
      </c>
      <c r="AHR66" t="s">
        <v>82</v>
      </c>
      <c r="AHU66" s="2" t="s">
        <v>555</v>
      </c>
      <c r="AHV66" s="3" t="s">
        <v>81</v>
      </c>
      <c r="AHW66" s="3">
        <v>0.70541500999999995</v>
      </c>
      <c r="AHX66" s="2" t="s">
        <v>65</v>
      </c>
      <c r="AHY66" s="3">
        <v>0.14201153350000001</v>
      </c>
      <c r="AHZ66" s="3">
        <f t="shared" ref="AHZ66" si="60">AHW66*AHY66</f>
        <v>0.10017706732401783</v>
      </c>
      <c r="AIA66" s="5"/>
      <c r="AIB66" s="18" t="s">
        <v>189</v>
      </c>
      <c r="AIC66" t="s">
        <v>554</v>
      </c>
      <c r="AID66" t="s">
        <v>555</v>
      </c>
      <c r="AIE66" t="s">
        <v>81</v>
      </c>
      <c r="AIF66">
        <v>0.70541501045227051</v>
      </c>
      <c r="AIG66" t="s">
        <v>65</v>
      </c>
      <c r="AIH66" t="s">
        <v>82</v>
      </c>
      <c r="AIK66" s="2" t="s">
        <v>555</v>
      </c>
      <c r="AIL66" s="3" t="s">
        <v>81</v>
      </c>
      <c r="AIM66" s="3">
        <v>0.70541500999999995</v>
      </c>
      <c r="AIN66" s="2" t="s">
        <v>65</v>
      </c>
      <c r="AIO66" s="3">
        <v>0.14201153350000001</v>
      </c>
      <c r="AIP66" s="3">
        <f t="shared" ref="AIP66" si="61">AIM66*AIO66</f>
        <v>0.10017706732401783</v>
      </c>
      <c r="AIQ66" s="5"/>
      <c r="AIR66" s="18" t="s">
        <v>189</v>
      </c>
      <c r="AIS66" t="s">
        <v>554</v>
      </c>
      <c r="AIT66" t="s">
        <v>555</v>
      </c>
      <c r="AIU66" t="s">
        <v>81</v>
      </c>
      <c r="AIV66">
        <v>0.70541501045227051</v>
      </c>
      <c r="AIW66" t="s">
        <v>65</v>
      </c>
      <c r="AIX66" t="s">
        <v>82</v>
      </c>
      <c r="AJA66" s="2" t="s">
        <v>555</v>
      </c>
      <c r="AJB66" s="3" t="s">
        <v>81</v>
      </c>
      <c r="AJC66" s="3">
        <v>0.70541500999999995</v>
      </c>
      <c r="AJD66" s="2" t="s">
        <v>65</v>
      </c>
      <c r="AJE66" s="3">
        <v>0.14201153350000001</v>
      </c>
      <c r="AJF66" s="3">
        <f t="shared" ref="AJF66" si="62">AJC66*AJE66</f>
        <v>0.10017706732401783</v>
      </c>
      <c r="AJG66" s="5"/>
      <c r="AJH66" s="18" t="s">
        <v>189</v>
      </c>
      <c r="AJI66" t="s">
        <v>554</v>
      </c>
      <c r="AJJ66" t="s">
        <v>555</v>
      </c>
      <c r="AJK66" t="s">
        <v>81</v>
      </c>
      <c r="AJL66">
        <v>0.70541501045227051</v>
      </c>
      <c r="AJM66" t="s">
        <v>65</v>
      </c>
      <c r="AJN66" t="s">
        <v>82</v>
      </c>
      <c r="AJQ66" s="2" t="s">
        <v>555</v>
      </c>
      <c r="AJR66" s="3" t="s">
        <v>81</v>
      </c>
      <c r="AJS66" s="3">
        <v>0.70541500999999995</v>
      </c>
      <c r="AJT66" s="2" t="s">
        <v>65</v>
      </c>
      <c r="AJU66" s="3">
        <v>0.14201153350000001</v>
      </c>
      <c r="AJV66" s="3">
        <f t="shared" ref="AJV66" si="63">AJS66*AJU66</f>
        <v>0.10017706732401783</v>
      </c>
      <c r="AJW66" s="5"/>
      <c r="AJX66" s="18" t="s">
        <v>189</v>
      </c>
      <c r="AJY66" t="s">
        <v>554</v>
      </c>
      <c r="AJZ66" t="s">
        <v>555</v>
      </c>
      <c r="AKA66" t="s">
        <v>81</v>
      </c>
      <c r="AKB66">
        <v>0.70541501045227051</v>
      </c>
      <c r="AKC66" t="s">
        <v>65</v>
      </c>
      <c r="AKD66" t="s">
        <v>82</v>
      </c>
      <c r="AKG66" s="2" t="s">
        <v>555</v>
      </c>
      <c r="AKH66" s="3" t="s">
        <v>81</v>
      </c>
      <c r="AKI66" s="3">
        <v>0.70541500999999995</v>
      </c>
      <c r="AKJ66" s="2" t="s">
        <v>65</v>
      </c>
      <c r="AKK66" s="3">
        <v>0.14201153350000001</v>
      </c>
      <c r="AKL66" s="3">
        <f t="shared" ref="AKL66" si="64">AKI66*AKK66</f>
        <v>0.10017706732401783</v>
      </c>
      <c r="AKM66" s="5"/>
      <c r="AKN66" s="18" t="s">
        <v>189</v>
      </c>
      <c r="AKO66" t="s">
        <v>554</v>
      </c>
      <c r="AKP66" t="s">
        <v>555</v>
      </c>
      <c r="AKQ66" t="s">
        <v>81</v>
      </c>
      <c r="AKR66">
        <v>0.70541501045227051</v>
      </c>
      <c r="AKS66" t="s">
        <v>65</v>
      </c>
      <c r="AKT66" t="s">
        <v>82</v>
      </c>
      <c r="AKW66" s="2" t="s">
        <v>555</v>
      </c>
      <c r="AKX66" s="3" t="s">
        <v>81</v>
      </c>
      <c r="AKY66" s="3">
        <v>0.70541500999999995</v>
      </c>
      <c r="AKZ66" s="2" t="s">
        <v>65</v>
      </c>
      <c r="ALA66" s="3">
        <v>0.14201153350000001</v>
      </c>
      <c r="ALB66" s="3">
        <f t="shared" ref="ALB66" si="65">AKY66*ALA66</f>
        <v>0.10017706732401783</v>
      </c>
      <c r="ALC66" s="5"/>
      <c r="ALD66" s="18" t="s">
        <v>189</v>
      </c>
      <c r="ALE66" t="s">
        <v>554</v>
      </c>
      <c r="ALF66" t="s">
        <v>555</v>
      </c>
      <c r="ALG66" t="s">
        <v>81</v>
      </c>
      <c r="ALH66">
        <v>0.70541501045227051</v>
      </c>
      <c r="ALI66" t="s">
        <v>65</v>
      </c>
      <c r="ALJ66" t="s">
        <v>82</v>
      </c>
      <c r="ALM66" s="2" t="s">
        <v>555</v>
      </c>
      <c r="ALN66" s="3" t="s">
        <v>81</v>
      </c>
      <c r="ALO66" s="3">
        <v>0.70541500999999995</v>
      </c>
      <c r="ALP66" s="2" t="s">
        <v>65</v>
      </c>
      <c r="ALQ66" s="3">
        <v>0.14201153350000001</v>
      </c>
      <c r="ALR66" s="3">
        <f t="shared" ref="ALR66" si="66">ALO66*ALQ66</f>
        <v>0.10017706732401783</v>
      </c>
      <c r="ALS66" s="5"/>
      <c r="ALT66" s="18" t="s">
        <v>189</v>
      </c>
      <c r="ALU66" t="s">
        <v>554</v>
      </c>
      <c r="ALV66" t="s">
        <v>555</v>
      </c>
      <c r="ALW66" t="s">
        <v>81</v>
      </c>
      <c r="ALX66">
        <v>0.70541501045227051</v>
      </c>
      <c r="ALY66" t="s">
        <v>65</v>
      </c>
      <c r="ALZ66" t="s">
        <v>82</v>
      </c>
      <c r="AMC66" s="2" t="s">
        <v>555</v>
      </c>
      <c r="AMD66" s="3" t="s">
        <v>81</v>
      </c>
      <c r="AME66" s="3">
        <v>0.70541500999999995</v>
      </c>
      <c r="AMF66" s="2" t="s">
        <v>65</v>
      </c>
      <c r="AMG66" s="3">
        <v>0.14201153350000001</v>
      </c>
      <c r="AMH66" s="3">
        <f t="shared" ref="AMH66" si="67">AME66*AMG66</f>
        <v>0.10017706732401783</v>
      </c>
      <c r="AMI66" s="5"/>
      <c r="AMJ66" s="18" t="s">
        <v>189</v>
      </c>
      <c r="AMK66" t="s">
        <v>554</v>
      </c>
      <c r="AML66" t="s">
        <v>555</v>
      </c>
      <c r="AMM66" t="s">
        <v>81</v>
      </c>
      <c r="AMN66">
        <v>0.70541501045227051</v>
      </c>
      <c r="AMO66" t="s">
        <v>65</v>
      </c>
      <c r="AMP66" t="s">
        <v>82</v>
      </c>
      <c r="AMS66" s="2" t="s">
        <v>555</v>
      </c>
      <c r="AMT66" s="3" t="s">
        <v>81</v>
      </c>
      <c r="AMU66" s="3">
        <v>0.70541500999999995</v>
      </c>
      <c r="AMV66" s="2" t="s">
        <v>65</v>
      </c>
      <c r="AMW66" s="3">
        <v>0.14201153350000001</v>
      </c>
      <c r="AMX66" s="3">
        <f t="shared" ref="AMX66" si="68">AMU66*AMW66</f>
        <v>0.10017706732401783</v>
      </c>
      <c r="AMY66" s="5"/>
      <c r="AMZ66" s="18" t="s">
        <v>189</v>
      </c>
      <c r="ANA66" t="s">
        <v>554</v>
      </c>
      <c r="ANB66" t="s">
        <v>555</v>
      </c>
      <c r="ANC66" t="s">
        <v>81</v>
      </c>
      <c r="AND66">
        <v>0.70541501045227051</v>
      </c>
      <c r="ANE66" t="s">
        <v>65</v>
      </c>
      <c r="ANF66" t="s">
        <v>82</v>
      </c>
      <c r="ANI66" s="2" t="s">
        <v>555</v>
      </c>
      <c r="ANJ66" s="3" t="s">
        <v>81</v>
      </c>
      <c r="ANK66" s="3">
        <v>0.70541500999999995</v>
      </c>
      <c r="ANL66" s="2" t="s">
        <v>65</v>
      </c>
      <c r="ANM66" s="3">
        <v>0.14201153350000001</v>
      </c>
      <c r="ANN66" s="3">
        <f t="shared" ref="ANN66" si="69">ANK66*ANM66</f>
        <v>0.10017706732401783</v>
      </c>
      <c r="ANO66" s="5"/>
      <c r="ANP66" s="18" t="s">
        <v>189</v>
      </c>
      <c r="ANQ66" t="s">
        <v>554</v>
      </c>
      <c r="ANR66" t="s">
        <v>555</v>
      </c>
      <c r="ANS66" t="s">
        <v>81</v>
      </c>
      <c r="ANT66">
        <v>0.70541501045227051</v>
      </c>
      <c r="ANU66" t="s">
        <v>65</v>
      </c>
      <c r="ANV66" t="s">
        <v>82</v>
      </c>
      <c r="ANY66" s="2" t="s">
        <v>555</v>
      </c>
      <c r="ANZ66" s="3" t="s">
        <v>81</v>
      </c>
      <c r="AOA66" s="3">
        <v>0.70541500999999995</v>
      </c>
      <c r="AOB66" s="2" t="s">
        <v>65</v>
      </c>
      <c r="AOC66" s="3">
        <v>0.14201153350000001</v>
      </c>
      <c r="AOD66" s="3">
        <f t="shared" ref="AOD66" si="70">AOA66*AOC66</f>
        <v>0.10017706732401783</v>
      </c>
      <c r="AOE66" s="5"/>
      <c r="AOF66" s="18" t="s">
        <v>189</v>
      </c>
      <c r="AOG66" t="s">
        <v>554</v>
      </c>
      <c r="AOH66" t="s">
        <v>555</v>
      </c>
      <c r="AOI66" t="s">
        <v>81</v>
      </c>
      <c r="AOJ66">
        <v>0.70541501045227051</v>
      </c>
      <c r="AOK66" t="s">
        <v>65</v>
      </c>
      <c r="AOL66" t="s">
        <v>82</v>
      </c>
      <c r="AOO66" s="2" t="s">
        <v>555</v>
      </c>
      <c r="AOP66" s="3" t="s">
        <v>81</v>
      </c>
      <c r="AOQ66" s="3">
        <v>0.70541500999999995</v>
      </c>
      <c r="AOR66" s="2" t="s">
        <v>65</v>
      </c>
      <c r="AOS66" s="3">
        <v>0.14201153350000001</v>
      </c>
      <c r="AOT66" s="3">
        <f t="shared" ref="AOT66" si="71">AOQ66*AOS66</f>
        <v>0.10017706732401783</v>
      </c>
      <c r="AOU66" s="5"/>
      <c r="AOV66" s="18" t="s">
        <v>189</v>
      </c>
      <c r="AOW66" t="s">
        <v>554</v>
      </c>
      <c r="AOX66" t="s">
        <v>555</v>
      </c>
      <c r="AOY66" t="s">
        <v>81</v>
      </c>
      <c r="AOZ66">
        <v>0.70541501045227051</v>
      </c>
      <c r="APA66" t="s">
        <v>65</v>
      </c>
      <c r="APB66" t="s">
        <v>82</v>
      </c>
      <c r="APE66" s="2" t="s">
        <v>555</v>
      </c>
      <c r="APF66" s="3" t="s">
        <v>81</v>
      </c>
      <c r="APG66" s="3">
        <v>0.70541500999999995</v>
      </c>
      <c r="APH66" s="2" t="s">
        <v>65</v>
      </c>
      <c r="API66" s="3">
        <v>0.14201153350000001</v>
      </c>
      <c r="APJ66" s="3">
        <f t="shared" ref="APJ66" si="72">APG66*API66</f>
        <v>0.10017706732401783</v>
      </c>
      <c r="APK66" s="5"/>
      <c r="APL66" s="18" t="s">
        <v>189</v>
      </c>
      <c r="APM66" t="s">
        <v>554</v>
      </c>
      <c r="APN66" t="s">
        <v>555</v>
      </c>
      <c r="APO66" t="s">
        <v>81</v>
      </c>
      <c r="APP66">
        <v>0.70541501045227051</v>
      </c>
      <c r="APQ66" t="s">
        <v>65</v>
      </c>
      <c r="APR66" t="s">
        <v>82</v>
      </c>
      <c r="APU66" s="2" t="s">
        <v>555</v>
      </c>
      <c r="APV66" s="3" t="s">
        <v>81</v>
      </c>
      <c r="APW66" s="3">
        <v>0.70541500999999995</v>
      </c>
      <c r="APX66" s="2" t="s">
        <v>65</v>
      </c>
      <c r="APY66" s="3">
        <v>0.14201153350000001</v>
      </c>
      <c r="APZ66" s="3">
        <f t="shared" ref="APZ66" si="73">APW66*APY66</f>
        <v>0.10017706732401783</v>
      </c>
      <c r="AQA66" s="5"/>
      <c r="AQB66" s="18" t="s">
        <v>189</v>
      </c>
      <c r="AQC66" t="s">
        <v>554</v>
      </c>
      <c r="AQD66" t="s">
        <v>555</v>
      </c>
      <c r="AQE66" t="s">
        <v>81</v>
      </c>
      <c r="AQF66">
        <v>0.70541501045227051</v>
      </c>
      <c r="AQG66" t="s">
        <v>65</v>
      </c>
      <c r="AQH66" t="s">
        <v>82</v>
      </c>
      <c r="AQK66" s="2" t="s">
        <v>555</v>
      </c>
      <c r="AQL66" s="3" t="s">
        <v>81</v>
      </c>
      <c r="AQM66" s="3">
        <v>0.70541500999999995</v>
      </c>
      <c r="AQN66" s="2" t="s">
        <v>65</v>
      </c>
      <c r="AQO66" s="3">
        <v>0.14201153350000001</v>
      </c>
      <c r="AQP66" s="3">
        <f t="shared" ref="AQP66" si="74">AQM66*AQO66</f>
        <v>0.10017706732401783</v>
      </c>
      <c r="AQQ66" s="5"/>
      <c r="AQR66" s="18" t="s">
        <v>189</v>
      </c>
      <c r="AQS66" t="s">
        <v>554</v>
      </c>
      <c r="AQT66" t="s">
        <v>555</v>
      </c>
      <c r="AQU66" t="s">
        <v>81</v>
      </c>
      <c r="AQV66">
        <v>0.70541501045227051</v>
      </c>
      <c r="AQW66" t="s">
        <v>65</v>
      </c>
      <c r="AQX66" t="s">
        <v>82</v>
      </c>
      <c r="ARA66" s="2" t="s">
        <v>555</v>
      </c>
      <c r="ARB66" s="3" t="s">
        <v>81</v>
      </c>
      <c r="ARC66" s="3">
        <v>0.70541500999999995</v>
      </c>
      <c r="ARD66" s="2" t="s">
        <v>65</v>
      </c>
      <c r="ARE66" s="3">
        <v>0.14201153350000001</v>
      </c>
      <c r="ARF66" s="3">
        <f t="shared" ref="ARF66" si="75">ARC66*ARE66</f>
        <v>0.10017706732401783</v>
      </c>
      <c r="ARG66" s="5"/>
      <c r="ARH66" s="18" t="s">
        <v>189</v>
      </c>
      <c r="ARI66" t="s">
        <v>554</v>
      </c>
      <c r="ARJ66" t="s">
        <v>555</v>
      </c>
      <c r="ARK66" t="s">
        <v>81</v>
      </c>
      <c r="ARL66">
        <v>0.70541501045227051</v>
      </c>
      <c r="ARM66" t="s">
        <v>65</v>
      </c>
      <c r="ARN66" t="s">
        <v>82</v>
      </c>
      <c r="ARQ66" s="2" t="s">
        <v>555</v>
      </c>
      <c r="ARR66" s="3" t="s">
        <v>81</v>
      </c>
      <c r="ARS66" s="3">
        <v>0.70541500999999995</v>
      </c>
      <c r="ART66" s="2" t="s">
        <v>65</v>
      </c>
      <c r="ARU66" s="3">
        <v>0.14201153350000001</v>
      </c>
      <c r="ARV66" s="3">
        <f t="shared" ref="ARV66" si="76">ARS66*ARU66</f>
        <v>0.10017706732401783</v>
      </c>
      <c r="ARW66" s="5"/>
      <c r="ARX66" s="18" t="s">
        <v>189</v>
      </c>
      <c r="ARY66" t="s">
        <v>554</v>
      </c>
      <c r="ARZ66" t="s">
        <v>555</v>
      </c>
      <c r="ASA66" t="s">
        <v>81</v>
      </c>
      <c r="ASB66">
        <v>0.70541501045227051</v>
      </c>
      <c r="ASC66" t="s">
        <v>65</v>
      </c>
      <c r="ASD66" t="s">
        <v>82</v>
      </c>
      <c r="ASG66" s="2" t="s">
        <v>555</v>
      </c>
      <c r="ASH66" s="3" t="s">
        <v>81</v>
      </c>
      <c r="ASI66" s="3">
        <v>0.70541500999999995</v>
      </c>
      <c r="ASJ66" s="2" t="s">
        <v>65</v>
      </c>
      <c r="ASK66" s="3">
        <v>0.14201153350000001</v>
      </c>
      <c r="ASL66" s="3">
        <f t="shared" ref="ASL66" si="77">ASI66*ASK66</f>
        <v>0.10017706732401783</v>
      </c>
      <c r="ASM66" s="5"/>
      <c r="ASN66" s="18" t="s">
        <v>189</v>
      </c>
      <c r="ASO66" t="s">
        <v>554</v>
      </c>
      <c r="ASP66" t="s">
        <v>555</v>
      </c>
      <c r="ASQ66" t="s">
        <v>81</v>
      </c>
      <c r="ASR66">
        <v>0.70541501045227051</v>
      </c>
      <c r="ASS66" t="s">
        <v>65</v>
      </c>
      <c r="AST66" t="s">
        <v>82</v>
      </c>
      <c r="ASW66" s="2" t="s">
        <v>555</v>
      </c>
      <c r="ASX66" s="3" t="s">
        <v>81</v>
      </c>
      <c r="ASY66" s="3">
        <v>0.70541500999999995</v>
      </c>
      <c r="ASZ66" s="2" t="s">
        <v>65</v>
      </c>
      <c r="ATA66" s="3">
        <v>0.14201153350000001</v>
      </c>
      <c r="ATB66" s="3">
        <f t="shared" ref="ATB66" si="78">ASY66*ATA66</f>
        <v>0.10017706732401783</v>
      </c>
      <c r="ATC66" s="5"/>
      <c r="ATD66" s="18" t="s">
        <v>189</v>
      </c>
      <c r="ATE66" t="s">
        <v>554</v>
      </c>
      <c r="ATF66" t="s">
        <v>555</v>
      </c>
      <c r="ATG66" t="s">
        <v>81</v>
      </c>
      <c r="ATH66">
        <v>0.70541501045227051</v>
      </c>
      <c r="ATI66" t="s">
        <v>65</v>
      </c>
      <c r="ATJ66" t="s">
        <v>82</v>
      </c>
      <c r="ATM66" s="2" t="s">
        <v>555</v>
      </c>
      <c r="ATN66" s="3" t="s">
        <v>81</v>
      </c>
      <c r="ATO66" s="3">
        <v>0.70541500999999995</v>
      </c>
      <c r="ATP66" s="2" t="s">
        <v>65</v>
      </c>
      <c r="ATQ66" s="3">
        <v>0.14201153350000001</v>
      </c>
      <c r="ATR66" s="3">
        <f t="shared" ref="ATR66" si="79">ATO66*ATQ66</f>
        <v>0.10017706732401783</v>
      </c>
      <c r="ATS66" s="5"/>
      <c r="ATT66" s="18" t="s">
        <v>189</v>
      </c>
      <c r="ATU66" t="s">
        <v>554</v>
      </c>
      <c r="ATV66" t="s">
        <v>555</v>
      </c>
      <c r="ATW66" t="s">
        <v>81</v>
      </c>
      <c r="ATX66">
        <v>0.70541501045227051</v>
      </c>
      <c r="ATY66" t="s">
        <v>65</v>
      </c>
      <c r="ATZ66" t="s">
        <v>82</v>
      </c>
      <c r="AUC66" s="2" t="s">
        <v>555</v>
      </c>
      <c r="AUD66" s="3" t="s">
        <v>81</v>
      </c>
      <c r="AUE66" s="3">
        <v>0.70541500999999995</v>
      </c>
      <c r="AUF66" s="2" t="s">
        <v>65</v>
      </c>
      <c r="AUG66" s="3">
        <v>0.14201153350000001</v>
      </c>
      <c r="AUH66" s="3">
        <f t="shared" ref="AUH66" si="80">AUE66*AUG66</f>
        <v>0.10017706732401783</v>
      </c>
      <c r="AUI66" s="5"/>
      <c r="AUJ66" s="18" t="s">
        <v>189</v>
      </c>
      <c r="AUK66" t="s">
        <v>554</v>
      </c>
      <c r="AUL66" t="s">
        <v>555</v>
      </c>
      <c r="AUM66" t="s">
        <v>81</v>
      </c>
      <c r="AUN66">
        <v>0.70541501045227051</v>
      </c>
      <c r="AUO66" t="s">
        <v>65</v>
      </c>
      <c r="AUP66" t="s">
        <v>82</v>
      </c>
      <c r="AUS66" s="2" t="s">
        <v>555</v>
      </c>
      <c r="AUT66" s="3" t="s">
        <v>81</v>
      </c>
      <c r="AUU66" s="3">
        <v>0.70541500999999995</v>
      </c>
      <c r="AUV66" s="2" t="s">
        <v>65</v>
      </c>
      <c r="AUW66" s="3">
        <v>0.14201153350000001</v>
      </c>
      <c r="AUX66" s="3">
        <f t="shared" ref="AUX66" si="81">AUU66*AUW66</f>
        <v>0.10017706732401783</v>
      </c>
      <c r="AUY66" s="5"/>
      <c r="AUZ66" s="18" t="s">
        <v>189</v>
      </c>
      <c r="AVA66" t="s">
        <v>554</v>
      </c>
      <c r="AVB66" t="s">
        <v>555</v>
      </c>
      <c r="AVC66" t="s">
        <v>81</v>
      </c>
      <c r="AVD66">
        <v>0.70541501045227051</v>
      </c>
      <c r="AVE66" t="s">
        <v>65</v>
      </c>
      <c r="AVF66" t="s">
        <v>82</v>
      </c>
      <c r="AVI66" s="2" t="s">
        <v>555</v>
      </c>
      <c r="AVJ66" s="3" t="s">
        <v>81</v>
      </c>
      <c r="AVK66" s="3">
        <v>0.70541500999999995</v>
      </c>
      <c r="AVL66" s="2" t="s">
        <v>65</v>
      </c>
      <c r="AVM66" s="3">
        <v>0.14201153350000001</v>
      </c>
      <c r="AVN66" s="3">
        <f t="shared" ref="AVN66" si="82">AVK66*AVM66</f>
        <v>0.10017706732401783</v>
      </c>
      <c r="AVO66" s="5"/>
      <c r="AVP66" s="18" t="s">
        <v>189</v>
      </c>
      <c r="AVQ66" t="s">
        <v>554</v>
      </c>
      <c r="AVR66" t="s">
        <v>555</v>
      </c>
      <c r="AVS66" t="s">
        <v>81</v>
      </c>
      <c r="AVT66">
        <v>0.70541501045227051</v>
      </c>
      <c r="AVU66" t="s">
        <v>65</v>
      </c>
      <c r="AVV66" t="s">
        <v>82</v>
      </c>
      <c r="AVY66" s="2" t="s">
        <v>555</v>
      </c>
      <c r="AVZ66" s="3" t="s">
        <v>81</v>
      </c>
      <c r="AWA66" s="3">
        <v>0.70541500999999995</v>
      </c>
      <c r="AWB66" s="2" t="s">
        <v>65</v>
      </c>
      <c r="AWC66" s="3">
        <v>0.14201153350000001</v>
      </c>
      <c r="AWD66" s="3">
        <f t="shared" ref="AWD66" si="83">AWA66*AWC66</f>
        <v>0.10017706732401783</v>
      </c>
      <c r="AWE66" s="5"/>
      <c r="AWF66" s="18" t="s">
        <v>189</v>
      </c>
      <c r="AWG66" t="s">
        <v>554</v>
      </c>
      <c r="AWH66" t="s">
        <v>555</v>
      </c>
      <c r="AWI66" t="s">
        <v>81</v>
      </c>
      <c r="AWJ66">
        <v>0.70541501045227051</v>
      </c>
      <c r="AWK66" t="s">
        <v>65</v>
      </c>
      <c r="AWL66" t="s">
        <v>82</v>
      </c>
      <c r="AWO66" s="2" t="s">
        <v>555</v>
      </c>
      <c r="AWP66" s="3" t="s">
        <v>81</v>
      </c>
      <c r="AWQ66" s="3">
        <v>0.70541500999999995</v>
      </c>
      <c r="AWR66" s="2" t="s">
        <v>65</v>
      </c>
      <c r="AWS66" s="3">
        <v>0.14201153350000001</v>
      </c>
      <c r="AWT66" s="3">
        <f t="shared" ref="AWT66" si="84">AWQ66*AWS66</f>
        <v>0.10017706732401783</v>
      </c>
      <c r="AWU66" s="5"/>
      <c r="AWV66" s="18" t="s">
        <v>189</v>
      </c>
      <c r="AWW66" t="s">
        <v>554</v>
      </c>
      <c r="AWX66" t="s">
        <v>555</v>
      </c>
      <c r="AWY66" t="s">
        <v>81</v>
      </c>
      <c r="AWZ66">
        <v>0.70541501045227051</v>
      </c>
      <c r="AXA66" t="s">
        <v>65</v>
      </c>
      <c r="AXB66" t="s">
        <v>82</v>
      </c>
      <c r="AXE66" s="2" t="s">
        <v>555</v>
      </c>
      <c r="AXF66" s="3" t="s">
        <v>81</v>
      </c>
      <c r="AXG66" s="3">
        <v>0.70541500999999995</v>
      </c>
      <c r="AXH66" s="2" t="s">
        <v>65</v>
      </c>
      <c r="AXI66" s="3">
        <v>0.14201153350000001</v>
      </c>
      <c r="AXJ66" s="3">
        <f t="shared" ref="AXJ66" si="85">AXG66*AXI66</f>
        <v>0.10017706732401783</v>
      </c>
      <c r="AXK66" s="5"/>
      <c r="AXL66" s="18" t="s">
        <v>189</v>
      </c>
      <c r="AXM66" t="s">
        <v>554</v>
      </c>
      <c r="AXN66" t="s">
        <v>555</v>
      </c>
      <c r="AXO66" t="s">
        <v>81</v>
      </c>
      <c r="AXP66">
        <v>0.70541501045227051</v>
      </c>
      <c r="AXQ66" t="s">
        <v>65</v>
      </c>
      <c r="AXR66" t="s">
        <v>82</v>
      </c>
      <c r="AXU66" s="2" t="s">
        <v>555</v>
      </c>
      <c r="AXV66" s="3" t="s">
        <v>81</v>
      </c>
      <c r="AXW66" s="3">
        <v>0.70541500999999995</v>
      </c>
      <c r="AXX66" s="2" t="s">
        <v>65</v>
      </c>
      <c r="AXY66" s="3">
        <v>0.14201153350000001</v>
      </c>
      <c r="AXZ66" s="3">
        <f t="shared" ref="AXZ66" si="86">AXW66*AXY66</f>
        <v>0.10017706732401783</v>
      </c>
      <c r="AYA66" s="5"/>
      <c r="AYB66" s="18" t="s">
        <v>189</v>
      </c>
      <c r="AYC66" t="s">
        <v>554</v>
      </c>
      <c r="AYD66" t="s">
        <v>555</v>
      </c>
      <c r="AYE66" t="s">
        <v>81</v>
      </c>
      <c r="AYF66">
        <v>0.70541501045227051</v>
      </c>
      <c r="AYG66" t="s">
        <v>65</v>
      </c>
      <c r="AYH66" t="s">
        <v>82</v>
      </c>
      <c r="AYK66" s="2" t="s">
        <v>555</v>
      </c>
      <c r="AYL66" s="3" t="s">
        <v>81</v>
      </c>
      <c r="AYM66" s="3">
        <v>0.70541500999999995</v>
      </c>
      <c r="AYN66" s="2" t="s">
        <v>65</v>
      </c>
      <c r="AYO66" s="3">
        <v>0.14201153350000001</v>
      </c>
      <c r="AYP66" s="3">
        <f t="shared" ref="AYP66" si="87">AYM66*AYO66</f>
        <v>0.10017706732401783</v>
      </c>
      <c r="AYQ66" s="5"/>
      <c r="AYR66" s="18" t="s">
        <v>189</v>
      </c>
      <c r="AYS66" t="s">
        <v>554</v>
      </c>
      <c r="AYT66" t="s">
        <v>555</v>
      </c>
      <c r="AYU66" t="s">
        <v>81</v>
      </c>
      <c r="AYV66">
        <v>0.70541501045227051</v>
      </c>
      <c r="AYW66" t="s">
        <v>65</v>
      </c>
      <c r="AYX66" t="s">
        <v>82</v>
      </c>
      <c r="AZA66" s="2" t="s">
        <v>555</v>
      </c>
      <c r="AZB66" s="3" t="s">
        <v>81</v>
      </c>
      <c r="AZC66" s="3">
        <v>0.70541500999999995</v>
      </c>
      <c r="AZD66" s="2" t="s">
        <v>65</v>
      </c>
      <c r="AZE66" s="3">
        <v>0.14201153350000001</v>
      </c>
      <c r="AZF66" s="3">
        <f t="shared" ref="AZF66" si="88">AZC66*AZE66</f>
        <v>0.10017706732401783</v>
      </c>
      <c r="AZG66" s="5"/>
      <c r="AZH66" s="18" t="s">
        <v>189</v>
      </c>
      <c r="AZI66" t="s">
        <v>554</v>
      </c>
      <c r="AZJ66" t="s">
        <v>555</v>
      </c>
      <c r="AZK66" t="s">
        <v>81</v>
      </c>
      <c r="AZL66">
        <v>0.70541501045227051</v>
      </c>
      <c r="AZM66" t="s">
        <v>65</v>
      </c>
      <c r="AZN66" t="s">
        <v>82</v>
      </c>
      <c r="AZQ66" s="2" t="s">
        <v>555</v>
      </c>
      <c r="AZR66" s="3" t="s">
        <v>81</v>
      </c>
      <c r="AZS66" s="3">
        <v>0.70541500999999995</v>
      </c>
      <c r="AZT66" s="2" t="s">
        <v>65</v>
      </c>
      <c r="AZU66" s="3">
        <v>0.14201153350000001</v>
      </c>
      <c r="AZV66" s="3">
        <f t="shared" ref="AZV66" si="89">AZS66*AZU66</f>
        <v>0.10017706732401783</v>
      </c>
      <c r="AZW66" s="5"/>
      <c r="AZX66" s="18" t="s">
        <v>189</v>
      </c>
      <c r="AZY66" t="s">
        <v>554</v>
      </c>
      <c r="AZZ66" t="s">
        <v>555</v>
      </c>
      <c r="BAA66" t="s">
        <v>81</v>
      </c>
      <c r="BAB66">
        <v>0.70541501045227051</v>
      </c>
      <c r="BAC66" t="s">
        <v>65</v>
      </c>
      <c r="BAD66" t="s">
        <v>82</v>
      </c>
      <c r="BAG66" s="2" t="s">
        <v>555</v>
      </c>
      <c r="BAH66" s="3" t="s">
        <v>81</v>
      </c>
      <c r="BAI66" s="3">
        <v>0.70541500999999995</v>
      </c>
      <c r="BAJ66" s="2" t="s">
        <v>65</v>
      </c>
      <c r="BAK66" s="3">
        <v>0.14201153350000001</v>
      </c>
      <c r="BAL66" s="3">
        <f t="shared" ref="BAL66" si="90">BAI66*BAK66</f>
        <v>0.10017706732401783</v>
      </c>
      <c r="BAM66" s="5"/>
      <c r="BAN66" s="18" t="s">
        <v>189</v>
      </c>
      <c r="BAO66" t="s">
        <v>554</v>
      </c>
      <c r="BAP66" t="s">
        <v>555</v>
      </c>
      <c r="BAQ66" t="s">
        <v>81</v>
      </c>
      <c r="BAR66">
        <v>0.70541501045227051</v>
      </c>
      <c r="BAS66" t="s">
        <v>65</v>
      </c>
      <c r="BAT66" t="s">
        <v>82</v>
      </c>
      <c r="BAW66" s="2" t="s">
        <v>555</v>
      </c>
      <c r="BAX66" s="3" t="s">
        <v>81</v>
      </c>
      <c r="BAY66" s="3">
        <v>0.70541500999999995</v>
      </c>
      <c r="BAZ66" s="2" t="s">
        <v>65</v>
      </c>
      <c r="BBA66" s="3">
        <v>0.14201153350000001</v>
      </c>
      <c r="BBB66" s="3">
        <f t="shared" ref="BBB66" si="91">BAY66*BBA66</f>
        <v>0.10017706732401783</v>
      </c>
      <c r="BBC66" s="5"/>
      <c r="BBD66" s="18" t="s">
        <v>189</v>
      </c>
      <c r="BBE66" t="s">
        <v>554</v>
      </c>
      <c r="BBF66" t="s">
        <v>555</v>
      </c>
      <c r="BBG66" t="s">
        <v>81</v>
      </c>
      <c r="BBH66">
        <v>0.70541501045227051</v>
      </c>
      <c r="BBI66" t="s">
        <v>65</v>
      </c>
      <c r="BBJ66" t="s">
        <v>82</v>
      </c>
      <c r="BBM66" s="2" t="s">
        <v>555</v>
      </c>
      <c r="BBN66" s="3" t="s">
        <v>81</v>
      </c>
      <c r="BBO66" s="3">
        <v>0.70541500999999995</v>
      </c>
      <c r="BBP66" s="2" t="s">
        <v>65</v>
      </c>
      <c r="BBQ66" s="3">
        <v>0.14201153350000001</v>
      </c>
      <c r="BBR66" s="3">
        <f t="shared" ref="BBR66" si="92">BBO66*BBQ66</f>
        <v>0.10017706732401783</v>
      </c>
      <c r="BBS66" s="5"/>
      <c r="BBT66" s="18" t="s">
        <v>189</v>
      </c>
      <c r="BBU66" t="s">
        <v>554</v>
      </c>
      <c r="BBV66" t="s">
        <v>555</v>
      </c>
      <c r="BBW66" t="s">
        <v>81</v>
      </c>
      <c r="BBX66">
        <v>0.70541501045227051</v>
      </c>
      <c r="BBY66" t="s">
        <v>65</v>
      </c>
      <c r="BBZ66" t="s">
        <v>82</v>
      </c>
      <c r="BCC66" s="2" t="s">
        <v>555</v>
      </c>
      <c r="BCD66" s="3" t="s">
        <v>81</v>
      </c>
      <c r="BCE66" s="3">
        <v>0.70541500999999995</v>
      </c>
      <c r="BCF66" s="2" t="s">
        <v>65</v>
      </c>
      <c r="BCG66" s="3">
        <v>0.14201153350000001</v>
      </c>
      <c r="BCH66" s="3">
        <f t="shared" ref="BCH66" si="93">BCE66*BCG66</f>
        <v>0.10017706732401783</v>
      </c>
      <c r="BCI66" s="5"/>
      <c r="BCJ66" s="18" t="s">
        <v>189</v>
      </c>
      <c r="BCK66" t="s">
        <v>554</v>
      </c>
      <c r="BCL66" t="s">
        <v>555</v>
      </c>
      <c r="BCM66" t="s">
        <v>81</v>
      </c>
      <c r="BCN66">
        <v>0.70541501045227051</v>
      </c>
      <c r="BCO66" t="s">
        <v>65</v>
      </c>
      <c r="BCP66" t="s">
        <v>82</v>
      </c>
      <c r="BCS66" s="2" t="s">
        <v>555</v>
      </c>
      <c r="BCT66" s="3" t="s">
        <v>81</v>
      </c>
      <c r="BCU66" s="3">
        <v>0.70541500999999995</v>
      </c>
      <c r="BCV66" s="2" t="s">
        <v>65</v>
      </c>
      <c r="BCW66" s="3">
        <v>0.14201153350000001</v>
      </c>
      <c r="BCX66" s="3">
        <f t="shared" ref="BCX66" si="94">BCU66*BCW66</f>
        <v>0.10017706732401783</v>
      </c>
      <c r="BCY66" s="5"/>
      <c r="BCZ66" s="18" t="s">
        <v>189</v>
      </c>
      <c r="BDA66" t="s">
        <v>554</v>
      </c>
      <c r="BDB66" t="s">
        <v>555</v>
      </c>
      <c r="BDC66" t="s">
        <v>81</v>
      </c>
      <c r="BDD66">
        <v>0.70541501045227051</v>
      </c>
      <c r="BDE66" t="s">
        <v>65</v>
      </c>
      <c r="BDF66" t="s">
        <v>82</v>
      </c>
      <c r="BDI66" s="2" t="s">
        <v>555</v>
      </c>
      <c r="BDJ66" s="3" t="s">
        <v>81</v>
      </c>
      <c r="BDK66" s="3">
        <v>0.70541500999999995</v>
      </c>
      <c r="BDL66" s="2" t="s">
        <v>65</v>
      </c>
      <c r="BDM66" s="3">
        <v>0.14201153350000001</v>
      </c>
      <c r="BDN66" s="3">
        <f t="shared" ref="BDN66" si="95">BDK66*BDM66</f>
        <v>0.10017706732401783</v>
      </c>
      <c r="BDO66" s="5"/>
      <c r="BDP66" s="18" t="s">
        <v>189</v>
      </c>
      <c r="BDQ66" t="s">
        <v>554</v>
      </c>
      <c r="BDR66" t="s">
        <v>555</v>
      </c>
      <c r="BDS66" t="s">
        <v>81</v>
      </c>
      <c r="BDT66">
        <v>0.70541501045227051</v>
      </c>
      <c r="BDU66" t="s">
        <v>65</v>
      </c>
      <c r="BDV66" t="s">
        <v>82</v>
      </c>
      <c r="BDY66" s="2" t="s">
        <v>555</v>
      </c>
      <c r="BDZ66" s="3" t="s">
        <v>81</v>
      </c>
      <c r="BEA66" s="3">
        <v>0.70541500999999995</v>
      </c>
      <c r="BEB66" s="2" t="s">
        <v>65</v>
      </c>
      <c r="BEC66" s="3">
        <v>0.14201153350000001</v>
      </c>
      <c r="BED66" s="3">
        <f t="shared" ref="BED66" si="96">BEA66*BEC66</f>
        <v>0.10017706732401783</v>
      </c>
      <c r="BEE66" s="5"/>
      <c r="BEF66" s="18" t="s">
        <v>189</v>
      </c>
      <c r="BEG66" t="s">
        <v>554</v>
      </c>
      <c r="BEH66" t="s">
        <v>555</v>
      </c>
      <c r="BEI66" t="s">
        <v>81</v>
      </c>
      <c r="BEJ66">
        <v>0.70541501045227051</v>
      </c>
      <c r="BEK66" t="s">
        <v>65</v>
      </c>
      <c r="BEL66" t="s">
        <v>82</v>
      </c>
      <c r="BEO66" s="2" t="s">
        <v>555</v>
      </c>
      <c r="BEP66" s="3" t="s">
        <v>81</v>
      </c>
      <c r="BEQ66" s="3">
        <v>0.70541500999999995</v>
      </c>
      <c r="BER66" s="2" t="s">
        <v>65</v>
      </c>
      <c r="BES66" s="3">
        <v>0.14201153350000001</v>
      </c>
      <c r="BET66" s="3">
        <f t="shared" ref="BET66" si="97">BEQ66*BES66</f>
        <v>0.10017706732401783</v>
      </c>
      <c r="BEU66" s="5"/>
      <c r="BEV66" s="18" t="s">
        <v>189</v>
      </c>
      <c r="BEW66" t="s">
        <v>554</v>
      </c>
      <c r="BEX66" t="s">
        <v>555</v>
      </c>
      <c r="BEY66" t="s">
        <v>81</v>
      </c>
      <c r="BEZ66">
        <v>0.70541501045227051</v>
      </c>
      <c r="BFA66" t="s">
        <v>65</v>
      </c>
      <c r="BFB66" t="s">
        <v>82</v>
      </c>
      <c r="BFE66" s="2" t="s">
        <v>555</v>
      </c>
      <c r="BFF66" s="3" t="s">
        <v>81</v>
      </c>
      <c r="BFG66" s="3">
        <v>0.70541500999999995</v>
      </c>
      <c r="BFH66" s="2" t="s">
        <v>65</v>
      </c>
      <c r="BFI66" s="3">
        <v>0.14201153350000001</v>
      </c>
      <c r="BFJ66" s="3">
        <f t="shared" ref="BFJ66" si="98">BFG66*BFI66</f>
        <v>0.10017706732401783</v>
      </c>
      <c r="BFK66" s="5"/>
      <c r="BFL66" s="18" t="s">
        <v>189</v>
      </c>
      <c r="BFM66" t="s">
        <v>554</v>
      </c>
      <c r="BFN66" t="s">
        <v>555</v>
      </c>
      <c r="BFO66" t="s">
        <v>81</v>
      </c>
      <c r="BFP66">
        <v>0.70541501045227051</v>
      </c>
      <c r="BFQ66" t="s">
        <v>65</v>
      </c>
      <c r="BFR66" t="s">
        <v>82</v>
      </c>
      <c r="BFU66" s="2" t="s">
        <v>555</v>
      </c>
      <c r="BFV66" s="3" t="s">
        <v>81</v>
      </c>
      <c r="BFW66" s="3">
        <v>0.70541500999999995</v>
      </c>
      <c r="BFX66" s="2" t="s">
        <v>65</v>
      </c>
      <c r="BFY66" s="3">
        <v>0.14201153350000001</v>
      </c>
      <c r="BFZ66" s="3">
        <f t="shared" ref="BFZ66" si="99">BFW66*BFY66</f>
        <v>0.10017706732401783</v>
      </c>
      <c r="BGA66" s="5"/>
      <c r="BGB66" s="18" t="s">
        <v>189</v>
      </c>
      <c r="BGC66" t="s">
        <v>554</v>
      </c>
      <c r="BGD66" t="s">
        <v>555</v>
      </c>
      <c r="BGE66" t="s">
        <v>81</v>
      </c>
      <c r="BGF66">
        <v>0.70541501045227051</v>
      </c>
      <c r="BGG66" t="s">
        <v>65</v>
      </c>
      <c r="BGH66" t="s">
        <v>82</v>
      </c>
      <c r="BGK66" s="2" t="s">
        <v>555</v>
      </c>
      <c r="BGL66" s="3" t="s">
        <v>81</v>
      </c>
      <c r="BGM66" s="3">
        <v>0.70541500999999995</v>
      </c>
      <c r="BGN66" s="2" t="s">
        <v>65</v>
      </c>
      <c r="BGO66" s="3">
        <v>0.14201153350000001</v>
      </c>
      <c r="BGP66" s="3">
        <f t="shared" ref="BGP66" si="100">BGM66*BGO66</f>
        <v>0.10017706732401783</v>
      </c>
      <c r="BGQ66" s="5"/>
      <c r="BGR66" s="18" t="s">
        <v>189</v>
      </c>
      <c r="BGS66" t="s">
        <v>554</v>
      </c>
      <c r="BGT66" t="s">
        <v>555</v>
      </c>
      <c r="BGU66" t="s">
        <v>81</v>
      </c>
      <c r="BGV66">
        <v>0.70541501045227051</v>
      </c>
      <c r="BGW66" t="s">
        <v>65</v>
      </c>
      <c r="BGX66" t="s">
        <v>82</v>
      </c>
      <c r="BHA66" s="2" t="s">
        <v>555</v>
      </c>
      <c r="BHB66" s="3" t="s">
        <v>81</v>
      </c>
      <c r="BHC66" s="3">
        <v>0.70541500999999995</v>
      </c>
      <c r="BHD66" s="2" t="s">
        <v>65</v>
      </c>
      <c r="BHE66" s="3">
        <v>0.14201153350000001</v>
      </c>
      <c r="BHF66" s="3">
        <f t="shared" ref="BHF66" si="101">BHC66*BHE66</f>
        <v>0.10017706732401783</v>
      </c>
      <c r="BHG66" s="5"/>
      <c r="BHH66" s="18" t="s">
        <v>189</v>
      </c>
      <c r="BHI66" t="s">
        <v>554</v>
      </c>
      <c r="BHJ66" t="s">
        <v>555</v>
      </c>
      <c r="BHK66" t="s">
        <v>81</v>
      </c>
      <c r="BHL66">
        <v>0.70541501045227051</v>
      </c>
      <c r="BHM66" t="s">
        <v>65</v>
      </c>
      <c r="BHN66" t="s">
        <v>82</v>
      </c>
      <c r="BHQ66" s="2" t="s">
        <v>555</v>
      </c>
      <c r="BHR66" s="3" t="s">
        <v>81</v>
      </c>
      <c r="BHS66" s="3">
        <v>0.70541500999999995</v>
      </c>
      <c r="BHT66" s="2" t="s">
        <v>65</v>
      </c>
      <c r="BHU66" s="3">
        <v>0.14201153350000001</v>
      </c>
      <c r="BHV66" s="3">
        <f t="shared" ref="BHV66" si="102">BHS66*BHU66</f>
        <v>0.10017706732401783</v>
      </c>
      <c r="BHW66" s="5"/>
      <c r="BHX66" s="18" t="s">
        <v>189</v>
      </c>
      <c r="BHY66" t="s">
        <v>554</v>
      </c>
      <c r="BHZ66" t="s">
        <v>555</v>
      </c>
      <c r="BIA66" t="s">
        <v>81</v>
      </c>
      <c r="BIB66">
        <v>0.70541501045227051</v>
      </c>
      <c r="BIC66" t="s">
        <v>65</v>
      </c>
      <c r="BID66" t="s">
        <v>82</v>
      </c>
      <c r="BIG66" s="2" t="s">
        <v>555</v>
      </c>
      <c r="BIH66" s="3" t="s">
        <v>81</v>
      </c>
      <c r="BII66" s="3">
        <v>0.70541500999999995</v>
      </c>
      <c r="BIJ66" s="2" t="s">
        <v>65</v>
      </c>
      <c r="BIK66" s="3">
        <v>0.14201153350000001</v>
      </c>
      <c r="BIL66" s="3">
        <f t="shared" ref="BIL66" si="103">BII66*BIK66</f>
        <v>0.10017706732401783</v>
      </c>
      <c r="BIM66" s="5"/>
      <c r="BIN66" s="18" t="s">
        <v>189</v>
      </c>
      <c r="BIO66" t="s">
        <v>554</v>
      </c>
      <c r="BIP66" t="s">
        <v>555</v>
      </c>
      <c r="BIQ66" t="s">
        <v>81</v>
      </c>
      <c r="BIR66">
        <v>0.70541501045227051</v>
      </c>
      <c r="BIS66" t="s">
        <v>65</v>
      </c>
      <c r="BIT66" t="s">
        <v>82</v>
      </c>
      <c r="BIW66" s="2" t="s">
        <v>555</v>
      </c>
      <c r="BIX66" s="3" t="s">
        <v>81</v>
      </c>
      <c r="BIY66" s="3">
        <v>0.70541500999999995</v>
      </c>
      <c r="BIZ66" s="2" t="s">
        <v>65</v>
      </c>
      <c r="BJA66" s="3">
        <v>0.14201153350000001</v>
      </c>
      <c r="BJB66" s="3">
        <f t="shared" ref="BJB66" si="104">BIY66*BJA66</f>
        <v>0.10017706732401783</v>
      </c>
      <c r="BJC66" s="5"/>
      <c r="BJD66" s="18" t="s">
        <v>189</v>
      </c>
      <c r="BJE66" t="s">
        <v>554</v>
      </c>
      <c r="BJF66" t="s">
        <v>555</v>
      </c>
      <c r="BJG66" t="s">
        <v>81</v>
      </c>
      <c r="BJH66">
        <v>0.70541501045227051</v>
      </c>
      <c r="BJI66" t="s">
        <v>65</v>
      </c>
      <c r="BJJ66" t="s">
        <v>82</v>
      </c>
      <c r="BJM66" s="2" t="s">
        <v>555</v>
      </c>
      <c r="BJN66" s="3" t="s">
        <v>81</v>
      </c>
      <c r="BJO66" s="3">
        <v>0.70541500999999995</v>
      </c>
      <c r="BJP66" s="2" t="s">
        <v>65</v>
      </c>
      <c r="BJQ66" s="3">
        <v>0.14201153350000001</v>
      </c>
      <c r="BJR66" s="3">
        <f t="shared" ref="BJR66" si="105">BJO66*BJQ66</f>
        <v>0.10017706732401783</v>
      </c>
      <c r="BJS66" s="5"/>
      <c r="BJT66" s="18" t="s">
        <v>189</v>
      </c>
      <c r="BJU66" t="s">
        <v>554</v>
      </c>
      <c r="BJV66" t="s">
        <v>555</v>
      </c>
      <c r="BJW66" t="s">
        <v>81</v>
      </c>
      <c r="BJX66">
        <v>0.70541501045227051</v>
      </c>
      <c r="BJY66" t="s">
        <v>65</v>
      </c>
      <c r="BJZ66" t="s">
        <v>82</v>
      </c>
      <c r="BKC66" s="2" t="s">
        <v>555</v>
      </c>
      <c r="BKD66" s="3" t="s">
        <v>81</v>
      </c>
      <c r="BKE66" s="3">
        <v>0.70541500999999995</v>
      </c>
      <c r="BKF66" s="2" t="s">
        <v>65</v>
      </c>
      <c r="BKG66" s="3">
        <v>0.14201153350000001</v>
      </c>
      <c r="BKH66" s="3">
        <f t="shared" ref="BKH66" si="106">BKE66*BKG66</f>
        <v>0.10017706732401783</v>
      </c>
      <c r="BKI66" s="5"/>
      <c r="BKJ66" s="18" t="s">
        <v>189</v>
      </c>
      <c r="BKK66" t="s">
        <v>554</v>
      </c>
      <c r="BKL66" t="s">
        <v>555</v>
      </c>
      <c r="BKM66" t="s">
        <v>81</v>
      </c>
      <c r="BKN66">
        <v>0.70541501045227051</v>
      </c>
      <c r="BKO66" t="s">
        <v>65</v>
      </c>
      <c r="BKP66" t="s">
        <v>82</v>
      </c>
      <c r="BKS66" s="2" t="s">
        <v>555</v>
      </c>
      <c r="BKT66" s="3" t="s">
        <v>81</v>
      </c>
      <c r="BKU66" s="3">
        <v>0.70541500999999995</v>
      </c>
      <c r="BKV66" s="2" t="s">
        <v>65</v>
      </c>
      <c r="BKW66" s="3">
        <v>0.14201153350000001</v>
      </c>
      <c r="BKX66" s="3">
        <f t="shared" ref="BKX66" si="107">BKU66*BKW66</f>
        <v>0.10017706732401783</v>
      </c>
      <c r="BKY66" s="5"/>
      <c r="BKZ66" s="18" t="s">
        <v>189</v>
      </c>
      <c r="BLA66" t="s">
        <v>554</v>
      </c>
      <c r="BLB66" t="s">
        <v>555</v>
      </c>
      <c r="BLC66" t="s">
        <v>81</v>
      </c>
      <c r="BLD66">
        <v>0.70541501045227051</v>
      </c>
      <c r="BLE66" t="s">
        <v>65</v>
      </c>
      <c r="BLF66" t="s">
        <v>82</v>
      </c>
      <c r="BLI66" s="2" t="s">
        <v>555</v>
      </c>
      <c r="BLJ66" s="3" t="s">
        <v>81</v>
      </c>
      <c r="BLK66" s="3">
        <v>0.70541500999999995</v>
      </c>
      <c r="BLL66" s="2" t="s">
        <v>65</v>
      </c>
      <c r="BLM66" s="3">
        <v>0.14201153350000001</v>
      </c>
      <c r="BLN66" s="3">
        <f t="shared" ref="BLN66" si="108">BLK66*BLM66</f>
        <v>0.10017706732401783</v>
      </c>
      <c r="BLO66" s="5"/>
      <c r="BLP66" s="18" t="s">
        <v>189</v>
      </c>
      <c r="BLQ66" t="s">
        <v>554</v>
      </c>
      <c r="BLR66" t="s">
        <v>555</v>
      </c>
      <c r="BLS66" t="s">
        <v>81</v>
      </c>
      <c r="BLT66">
        <v>0.70541501045227051</v>
      </c>
      <c r="BLU66" t="s">
        <v>65</v>
      </c>
      <c r="BLV66" t="s">
        <v>82</v>
      </c>
      <c r="BLY66" s="2" t="s">
        <v>555</v>
      </c>
      <c r="BLZ66" s="3" t="s">
        <v>81</v>
      </c>
      <c r="BMA66" s="3">
        <v>0.70541500999999995</v>
      </c>
      <c r="BMB66" s="2" t="s">
        <v>65</v>
      </c>
      <c r="BMC66" s="3">
        <v>0.14201153350000001</v>
      </c>
      <c r="BMD66" s="3">
        <f t="shared" ref="BMD66" si="109">BMA66*BMC66</f>
        <v>0.10017706732401783</v>
      </c>
      <c r="BME66" s="5"/>
      <c r="BMF66" s="18" t="s">
        <v>189</v>
      </c>
      <c r="BMG66" t="s">
        <v>554</v>
      </c>
      <c r="BMH66" t="s">
        <v>555</v>
      </c>
      <c r="BMI66" t="s">
        <v>81</v>
      </c>
      <c r="BMJ66">
        <v>0.70541501045227051</v>
      </c>
      <c r="BMK66" t="s">
        <v>65</v>
      </c>
      <c r="BML66" t="s">
        <v>82</v>
      </c>
      <c r="BMO66" s="2" t="s">
        <v>555</v>
      </c>
      <c r="BMP66" s="3" t="s">
        <v>81</v>
      </c>
      <c r="BMQ66" s="3">
        <v>0.70541500999999995</v>
      </c>
      <c r="BMR66" s="2" t="s">
        <v>65</v>
      </c>
      <c r="BMS66" s="3">
        <v>0.14201153350000001</v>
      </c>
      <c r="BMT66" s="3">
        <f t="shared" ref="BMT66" si="110">BMQ66*BMS66</f>
        <v>0.10017706732401783</v>
      </c>
      <c r="BMU66" s="5"/>
      <c r="BMV66" s="18" t="s">
        <v>189</v>
      </c>
      <c r="BMW66" t="s">
        <v>554</v>
      </c>
      <c r="BMX66" t="s">
        <v>555</v>
      </c>
      <c r="BMY66" t="s">
        <v>81</v>
      </c>
      <c r="BMZ66">
        <v>0.70541501045227051</v>
      </c>
      <c r="BNA66" t="s">
        <v>65</v>
      </c>
      <c r="BNB66" t="s">
        <v>82</v>
      </c>
      <c r="BNE66" s="2" t="s">
        <v>555</v>
      </c>
      <c r="BNF66" s="3" t="s">
        <v>81</v>
      </c>
      <c r="BNG66" s="3">
        <v>0.70541500999999995</v>
      </c>
      <c r="BNH66" s="2" t="s">
        <v>65</v>
      </c>
      <c r="BNI66" s="3">
        <v>0.14201153350000001</v>
      </c>
      <c r="BNJ66" s="3">
        <f t="shared" ref="BNJ66" si="111">BNG66*BNI66</f>
        <v>0.10017706732401783</v>
      </c>
      <c r="BNK66" s="5"/>
      <c r="BNL66" s="18" t="s">
        <v>189</v>
      </c>
      <c r="BNM66" t="s">
        <v>554</v>
      </c>
      <c r="BNN66" t="s">
        <v>555</v>
      </c>
      <c r="BNO66" t="s">
        <v>81</v>
      </c>
      <c r="BNP66">
        <v>0.70541501045227051</v>
      </c>
      <c r="BNQ66" t="s">
        <v>65</v>
      </c>
      <c r="BNR66" t="s">
        <v>82</v>
      </c>
      <c r="BNU66" s="2" t="s">
        <v>555</v>
      </c>
      <c r="BNV66" s="3" t="s">
        <v>81</v>
      </c>
      <c r="BNW66" s="3">
        <v>0.70541500999999995</v>
      </c>
      <c r="BNX66" s="2" t="s">
        <v>65</v>
      </c>
      <c r="BNY66" s="3">
        <v>0.14201153350000001</v>
      </c>
      <c r="BNZ66" s="3">
        <f t="shared" ref="BNZ66" si="112">BNW66*BNY66</f>
        <v>0.10017706732401783</v>
      </c>
      <c r="BOA66" s="5"/>
      <c r="BOB66" s="18" t="s">
        <v>189</v>
      </c>
      <c r="BOC66" t="s">
        <v>554</v>
      </c>
      <c r="BOD66" t="s">
        <v>555</v>
      </c>
      <c r="BOE66" t="s">
        <v>81</v>
      </c>
      <c r="BOF66">
        <v>0.70541501045227051</v>
      </c>
      <c r="BOG66" t="s">
        <v>65</v>
      </c>
      <c r="BOH66" t="s">
        <v>82</v>
      </c>
      <c r="BOK66" s="2" t="s">
        <v>555</v>
      </c>
      <c r="BOL66" s="3" t="s">
        <v>81</v>
      </c>
      <c r="BOM66" s="3">
        <v>0.70541500999999995</v>
      </c>
      <c r="BON66" s="2" t="s">
        <v>65</v>
      </c>
      <c r="BOO66" s="3">
        <v>0.14201153350000001</v>
      </c>
      <c r="BOP66" s="3">
        <f t="shared" ref="BOP66" si="113">BOM66*BOO66</f>
        <v>0.10017706732401783</v>
      </c>
      <c r="BOQ66" s="5"/>
      <c r="BOR66" s="18" t="s">
        <v>189</v>
      </c>
      <c r="BOS66" t="s">
        <v>554</v>
      </c>
      <c r="BOT66" t="s">
        <v>555</v>
      </c>
      <c r="BOU66" t="s">
        <v>81</v>
      </c>
      <c r="BOV66">
        <v>0.70541501045227051</v>
      </c>
      <c r="BOW66" t="s">
        <v>65</v>
      </c>
      <c r="BOX66" t="s">
        <v>82</v>
      </c>
      <c r="BPA66" s="2" t="s">
        <v>555</v>
      </c>
      <c r="BPB66" s="3" t="s">
        <v>81</v>
      </c>
      <c r="BPC66" s="3">
        <v>0.70541500999999995</v>
      </c>
      <c r="BPD66" s="2" t="s">
        <v>65</v>
      </c>
      <c r="BPE66" s="3">
        <v>0.14201153350000001</v>
      </c>
      <c r="BPF66" s="3">
        <f t="shared" ref="BPF66" si="114">BPC66*BPE66</f>
        <v>0.10017706732401783</v>
      </c>
      <c r="BPG66" s="5"/>
      <c r="BPH66" s="18" t="s">
        <v>189</v>
      </c>
      <c r="BPI66" t="s">
        <v>554</v>
      </c>
      <c r="BPJ66" t="s">
        <v>555</v>
      </c>
      <c r="BPK66" t="s">
        <v>81</v>
      </c>
      <c r="BPL66">
        <v>0.70541501045227051</v>
      </c>
      <c r="BPM66" t="s">
        <v>65</v>
      </c>
      <c r="BPN66" t="s">
        <v>82</v>
      </c>
      <c r="BPQ66" s="2" t="s">
        <v>555</v>
      </c>
      <c r="BPR66" s="3" t="s">
        <v>81</v>
      </c>
      <c r="BPS66" s="3">
        <v>0.70541500999999995</v>
      </c>
      <c r="BPT66" s="2" t="s">
        <v>65</v>
      </c>
      <c r="BPU66" s="3">
        <v>0.14201153350000001</v>
      </c>
      <c r="BPV66" s="3">
        <f t="shared" ref="BPV66" si="115">BPS66*BPU66</f>
        <v>0.10017706732401783</v>
      </c>
      <c r="BPW66" s="5"/>
      <c r="BPX66" s="18" t="s">
        <v>189</v>
      </c>
      <c r="BPY66" t="s">
        <v>554</v>
      </c>
      <c r="BPZ66" t="s">
        <v>555</v>
      </c>
      <c r="BQA66" t="s">
        <v>81</v>
      </c>
      <c r="BQB66">
        <v>0.70541501045227051</v>
      </c>
      <c r="BQC66" t="s">
        <v>65</v>
      </c>
      <c r="BQD66" t="s">
        <v>82</v>
      </c>
      <c r="BQG66" s="2" t="s">
        <v>555</v>
      </c>
      <c r="BQH66" s="3" t="s">
        <v>81</v>
      </c>
      <c r="BQI66" s="3">
        <v>0.70541500999999995</v>
      </c>
      <c r="BQJ66" s="2" t="s">
        <v>65</v>
      </c>
      <c r="BQK66" s="3">
        <v>0.14201153350000001</v>
      </c>
      <c r="BQL66" s="3">
        <f t="shared" ref="BQL66" si="116">BQI66*BQK66</f>
        <v>0.10017706732401783</v>
      </c>
      <c r="BQM66" s="5"/>
      <c r="BQN66" s="18" t="s">
        <v>189</v>
      </c>
      <c r="BQO66" t="s">
        <v>554</v>
      </c>
      <c r="BQP66" t="s">
        <v>555</v>
      </c>
      <c r="BQQ66" t="s">
        <v>81</v>
      </c>
      <c r="BQR66">
        <v>0.70541501045227051</v>
      </c>
      <c r="BQS66" t="s">
        <v>65</v>
      </c>
      <c r="BQT66" t="s">
        <v>82</v>
      </c>
      <c r="BQW66" s="2" t="s">
        <v>555</v>
      </c>
      <c r="BQX66" s="3" t="s">
        <v>81</v>
      </c>
      <c r="BQY66" s="3">
        <v>0.70541500999999995</v>
      </c>
      <c r="BQZ66" s="2" t="s">
        <v>65</v>
      </c>
      <c r="BRA66" s="3">
        <v>0.14201153350000001</v>
      </c>
      <c r="BRB66" s="3">
        <f t="shared" ref="BRB66" si="117">BQY66*BRA66</f>
        <v>0.10017706732401783</v>
      </c>
      <c r="BRC66" s="5"/>
      <c r="BRD66" s="18" t="s">
        <v>189</v>
      </c>
      <c r="BRE66" t="s">
        <v>554</v>
      </c>
      <c r="BRF66" t="s">
        <v>555</v>
      </c>
      <c r="BRG66" t="s">
        <v>81</v>
      </c>
      <c r="BRH66">
        <v>0.70541501045227051</v>
      </c>
      <c r="BRI66" t="s">
        <v>65</v>
      </c>
      <c r="BRJ66" t="s">
        <v>82</v>
      </c>
      <c r="BRM66" s="2" t="s">
        <v>555</v>
      </c>
      <c r="BRN66" s="3" t="s">
        <v>81</v>
      </c>
      <c r="BRO66" s="3">
        <v>0.70541500999999995</v>
      </c>
      <c r="BRP66" s="2" t="s">
        <v>65</v>
      </c>
      <c r="BRQ66" s="3">
        <v>0.14201153350000001</v>
      </c>
      <c r="BRR66" s="3">
        <f t="shared" ref="BRR66" si="118">BRO66*BRQ66</f>
        <v>0.10017706732401783</v>
      </c>
      <c r="BRS66" s="5"/>
      <c r="BRT66" s="18" t="s">
        <v>189</v>
      </c>
      <c r="BRU66" t="s">
        <v>554</v>
      </c>
      <c r="BRV66" t="s">
        <v>555</v>
      </c>
      <c r="BRW66" t="s">
        <v>81</v>
      </c>
      <c r="BRX66">
        <v>0.70541501045227051</v>
      </c>
      <c r="BRY66" t="s">
        <v>65</v>
      </c>
      <c r="BRZ66" t="s">
        <v>82</v>
      </c>
      <c r="BSC66" s="2" t="s">
        <v>555</v>
      </c>
      <c r="BSD66" s="3" t="s">
        <v>81</v>
      </c>
      <c r="BSE66" s="3">
        <v>0.70541500999999995</v>
      </c>
      <c r="BSF66" s="2" t="s">
        <v>65</v>
      </c>
      <c r="BSG66" s="3">
        <v>0.14201153350000001</v>
      </c>
      <c r="BSH66" s="3">
        <f t="shared" ref="BSH66" si="119">BSE66*BSG66</f>
        <v>0.10017706732401783</v>
      </c>
      <c r="BSI66" s="5"/>
      <c r="BSJ66" s="18" t="s">
        <v>189</v>
      </c>
      <c r="BSK66" t="s">
        <v>554</v>
      </c>
      <c r="BSL66" t="s">
        <v>555</v>
      </c>
      <c r="BSM66" t="s">
        <v>81</v>
      </c>
      <c r="BSN66">
        <v>0.70541501045227051</v>
      </c>
      <c r="BSO66" t="s">
        <v>65</v>
      </c>
      <c r="BSP66" t="s">
        <v>82</v>
      </c>
      <c r="BSS66" s="2" t="s">
        <v>555</v>
      </c>
      <c r="BST66" s="3" t="s">
        <v>81</v>
      </c>
      <c r="BSU66" s="3">
        <v>0.70541500999999995</v>
      </c>
      <c r="BSV66" s="2" t="s">
        <v>65</v>
      </c>
      <c r="BSW66" s="3">
        <v>0.14201153350000001</v>
      </c>
      <c r="BSX66" s="3">
        <f t="shared" ref="BSX66" si="120">BSU66*BSW66</f>
        <v>0.10017706732401783</v>
      </c>
      <c r="BSY66" s="5"/>
      <c r="BSZ66" s="18" t="s">
        <v>189</v>
      </c>
      <c r="BTA66" t="s">
        <v>554</v>
      </c>
      <c r="BTB66" t="s">
        <v>555</v>
      </c>
      <c r="BTC66" t="s">
        <v>81</v>
      </c>
      <c r="BTD66">
        <v>0.70541501045227051</v>
      </c>
      <c r="BTE66" t="s">
        <v>65</v>
      </c>
      <c r="BTF66" t="s">
        <v>82</v>
      </c>
      <c r="BTI66" s="2" t="s">
        <v>555</v>
      </c>
      <c r="BTJ66" s="3" t="s">
        <v>81</v>
      </c>
      <c r="BTK66" s="3">
        <v>0.70541500999999995</v>
      </c>
      <c r="BTL66" s="2" t="s">
        <v>65</v>
      </c>
      <c r="BTM66" s="3">
        <v>0.14201153350000001</v>
      </c>
      <c r="BTN66" s="3">
        <f t="shared" ref="BTN66" si="121">BTK66*BTM66</f>
        <v>0.10017706732401783</v>
      </c>
      <c r="BTO66" s="5"/>
      <c r="BTP66" s="18" t="s">
        <v>189</v>
      </c>
      <c r="BTQ66" t="s">
        <v>554</v>
      </c>
      <c r="BTR66" t="s">
        <v>555</v>
      </c>
      <c r="BTS66" t="s">
        <v>81</v>
      </c>
      <c r="BTT66">
        <v>0.70541501045227051</v>
      </c>
      <c r="BTU66" t="s">
        <v>65</v>
      </c>
      <c r="BTV66" t="s">
        <v>82</v>
      </c>
      <c r="BTY66" s="2" t="s">
        <v>555</v>
      </c>
      <c r="BTZ66" s="3" t="s">
        <v>81</v>
      </c>
      <c r="BUA66" s="3">
        <v>0.70541500999999995</v>
      </c>
      <c r="BUB66" s="2" t="s">
        <v>65</v>
      </c>
      <c r="BUC66" s="3">
        <v>0.14201153350000001</v>
      </c>
      <c r="BUD66" s="3">
        <f t="shared" ref="BUD66" si="122">BUA66*BUC66</f>
        <v>0.10017706732401783</v>
      </c>
      <c r="BUE66" s="5"/>
      <c r="BUF66" s="18" t="s">
        <v>189</v>
      </c>
      <c r="BUG66" t="s">
        <v>554</v>
      </c>
      <c r="BUH66" t="s">
        <v>555</v>
      </c>
      <c r="BUI66" t="s">
        <v>81</v>
      </c>
      <c r="BUJ66">
        <v>0.70541501045227051</v>
      </c>
      <c r="BUK66" t="s">
        <v>65</v>
      </c>
      <c r="BUL66" t="s">
        <v>82</v>
      </c>
      <c r="BUO66" s="2" t="s">
        <v>555</v>
      </c>
      <c r="BUP66" s="3" t="s">
        <v>81</v>
      </c>
      <c r="BUQ66" s="3">
        <v>0.70541500999999995</v>
      </c>
      <c r="BUR66" s="2" t="s">
        <v>65</v>
      </c>
      <c r="BUS66" s="3">
        <v>0.14201153350000001</v>
      </c>
      <c r="BUT66" s="3">
        <f t="shared" ref="BUT66" si="123">BUQ66*BUS66</f>
        <v>0.10017706732401783</v>
      </c>
      <c r="BUU66" s="5"/>
      <c r="BUV66" s="18" t="s">
        <v>189</v>
      </c>
      <c r="BUW66" t="s">
        <v>554</v>
      </c>
      <c r="BUX66" t="s">
        <v>555</v>
      </c>
      <c r="BUY66" t="s">
        <v>81</v>
      </c>
      <c r="BUZ66">
        <v>0.70541501045227051</v>
      </c>
      <c r="BVA66" t="s">
        <v>65</v>
      </c>
      <c r="BVB66" t="s">
        <v>82</v>
      </c>
      <c r="BVE66" s="2" t="s">
        <v>555</v>
      </c>
      <c r="BVF66" s="3" t="s">
        <v>81</v>
      </c>
      <c r="BVG66" s="3">
        <v>0.70541500999999995</v>
      </c>
      <c r="BVH66" s="2" t="s">
        <v>65</v>
      </c>
      <c r="BVI66" s="3">
        <v>0.14201153350000001</v>
      </c>
      <c r="BVJ66" s="3">
        <f t="shared" ref="BVJ66" si="124">BVG66*BVI66</f>
        <v>0.10017706732401783</v>
      </c>
      <c r="BVK66" s="5"/>
      <c r="BVL66" s="18" t="s">
        <v>189</v>
      </c>
      <c r="BVM66" t="s">
        <v>554</v>
      </c>
      <c r="BVN66" t="s">
        <v>555</v>
      </c>
      <c r="BVO66" t="s">
        <v>81</v>
      </c>
      <c r="BVP66">
        <v>0.70541501045227051</v>
      </c>
      <c r="BVQ66" t="s">
        <v>65</v>
      </c>
      <c r="BVR66" t="s">
        <v>82</v>
      </c>
      <c r="BVU66" s="2" t="s">
        <v>555</v>
      </c>
      <c r="BVV66" s="3" t="s">
        <v>81</v>
      </c>
      <c r="BVW66" s="3">
        <v>0.70541500999999995</v>
      </c>
      <c r="BVX66" s="2" t="s">
        <v>65</v>
      </c>
      <c r="BVY66" s="3">
        <v>0.14201153350000001</v>
      </c>
      <c r="BVZ66" s="3">
        <f t="shared" ref="BVZ66" si="125">BVW66*BVY66</f>
        <v>0.10017706732401783</v>
      </c>
      <c r="BWA66" s="5"/>
      <c r="BWB66" s="18" t="s">
        <v>189</v>
      </c>
      <c r="BWC66" t="s">
        <v>554</v>
      </c>
      <c r="BWD66" t="s">
        <v>555</v>
      </c>
      <c r="BWE66" t="s">
        <v>81</v>
      </c>
      <c r="BWF66">
        <v>0.70541501045227051</v>
      </c>
      <c r="BWG66" t="s">
        <v>65</v>
      </c>
      <c r="BWH66" t="s">
        <v>82</v>
      </c>
      <c r="BWK66" s="2" t="s">
        <v>555</v>
      </c>
      <c r="BWL66" s="3" t="s">
        <v>81</v>
      </c>
      <c r="BWM66" s="3">
        <v>0.70541500999999995</v>
      </c>
      <c r="BWN66" s="2" t="s">
        <v>65</v>
      </c>
      <c r="BWO66" s="3">
        <v>0.14201153350000001</v>
      </c>
      <c r="BWP66" s="3">
        <f t="shared" ref="BWP66" si="126">BWM66*BWO66</f>
        <v>0.10017706732401783</v>
      </c>
      <c r="BWQ66" s="5"/>
      <c r="BWR66" s="18" t="s">
        <v>189</v>
      </c>
      <c r="BWS66" t="s">
        <v>554</v>
      </c>
      <c r="BWT66" t="s">
        <v>555</v>
      </c>
      <c r="BWU66" t="s">
        <v>81</v>
      </c>
      <c r="BWV66">
        <v>0.70541501045227051</v>
      </c>
      <c r="BWW66" t="s">
        <v>65</v>
      </c>
      <c r="BWX66" t="s">
        <v>82</v>
      </c>
      <c r="BXA66" s="2" t="s">
        <v>555</v>
      </c>
      <c r="BXB66" s="3" t="s">
        <v>81</v>
      </c>
      <c r="BXC66" s="3">
        <v>0.70541500999999995</v>
      </c>
      <c r="BXD66" s="2" t="s">
        <v>65</v>
      </c>
      <c r="BXE66" s="3">
        <v>0.14201153350000001</v>
      </c>
      <c r="BXF66" s="3">
        <f t="shared" ref="BXF66" si="127">BXC66*BXE66</f>
        <v>0.10017706732401783</v>
      </c>
      <c r="BXG66" s="5"/>
      <c r="BXH66" s="18" t="s">
        <v>189</v>
      </c>
      <c r="BXI66" t="s">
        <v>554</v>
      </c>
      <c r="BXJ66" t="s">
        <v>555</v>
      </c>
      <c r="BXK66" t="s">
        <v>81</v>
      </c>
      <c r="BXL66">
        <v>0.70541501045227051</v>
      </c>
      <c r="BXM66" t="s">
        <v>65</v>
      </c>
      <c r="BXN66" t="s">
        <v>82</v>
      </c>
      <c r="BXQ66" s="2" t="s">
        <v>555</v>
      </c>
      <c r="BXR66" s="3" t="s">
        <v>81</v>
      </c>
      <c r="BXS66" s="3">
        <v>0.70541500999999995</v>
      </c>
      <c r="BXT66" s="2" t="s">
        <v>65</v>
      </c>
      <c r="BXU66" s="3">
        <v>0.14201153350000001</v>
      </c>
      <c r="BXV66" s="3">
        <f t="shared" ref="BXV66" si="128">BXS66*BXU66</f>
        <v>0.10017706732401783</v>
      </c>
      <c r="BXW66" s="5"/>
      <c r="BXX66" s="18" t="s">
        <v>189</v>
      </c>
      <c r="BXY66" t="s">
        <v>554</v>
      </c>
      <c r="BXZ66" t="s">
        <v>555</v>
      </c>
      <c r="BYA66" t="s">
        <v>81</v>
      </c>
      <c r="BYB66">
        <v>0.70541501045227051</v>
      </c>
      <c r="BYC66" t="s">
        <v>65</v>
      </c>
      <c r="BYD66" t="s">
        <v>82</v>
      </c>
      <c r="BYG66" s="2" t="s">
        <v>555</v>
      </c>
      <c r="BYH66" s="3" t="s">
        <v>81</v>
      </c>
      <c r="BYI66" s="3">
        <v>0.70541500999999995</v>
      </c>
      <c r="BYJ66" s="2" t="s">
        <v>65</v>
      </c>
      <c r="BYK66" s="3">
        <v>0.14201153350000001</v>
      </c>
      <c r="BYL66" s="3">
        <f t="shared" ref="BYL66" si="129">BYI66*BYK66</f>
        <v>0.10017706732401783</v>
      </c>
      <c r="BYM66" s="5"/>
      <c r="BYN66" s="18" t="s">
        <v>189</v>
      </c>
      <c r="BYO66" t="s">
        <v>554</v>
      </c>
      <c r="BYP66" t="s">
        <v>555</v>
      </c>
      <c r="BYQ66" t="s">
        <v>81</v>
      </c>
      <c r="BYR66">
        <v>0.70541501045227051</v>
      </c>
      <c r="BYS66" t="s">
        <v>65</v>
      </c>
      <c r="BYT66" t="s">
        <v>82</v>
      </c>
      <c r="BYW66" s="2" t="s">
        <v>555</v>
      </c>
      <c r="BYX66" s="3" t="s">
        <v>81</v>
      </c>
      <c r="BYY66" s="3">
        <v>0.70541500999999995</v>
      </c>
      <c r="BYZ66" s="2" t="s">
        <v>65</v>
      </c>
      <c r="BZA66" s="3">
        <v>0.14201153350000001</v>
      </c>
      <c r="BZB66" s="3">
        <f t="shared" ref="BZB66" si="130">BYY66*BZA66</f>
        <v>0.10017706732401783</v>
      </c>
      <c r="BZC66" s="5"/>
      <c r="BZD66" s="18" t="s">
        <v>189</v>
      </c>
      <c r="BZE66" t="s">
        <v>554</v>
      </c>
      <c r="BZF66" t="s">
        <v>555</v>
      </c>
      <c r="BZG66" t="s">
        <v>81</v>
      </c>
      <c r="BZH66">
        <v>0.70541501045227051</v>
      </c>
      <c r="BZI66" t="s">
        <v>65</v>
      </c>
      <c r="BZJ66" t="s">
        <v>82</v>
      </c>
      <c r="BZM66" s="2" t="s">
        <v>555</v>
      </c>
      <c r="BZN66" s="3" t="s">
        <v>81</v>
      </c>
      <c r="BZO66" s="3">
        <v>0.70541500999999995</v>
      </c>
      <c r="BZP66" s="2" t="s">
        <v>65</v>
      </c>
      <c r="BZQ66" s="3">
        <v>0.14201153350000001</v>
      </c>
      <c r="BZR66" s="3">
        <f t="shared" ref="BZR66" si="131">BZO66*BZQ66</f>
        <v>0.10017706732401783</v>
      </c>
      <c r="BZS66" s="5"/>
      <c r="BZT66" s="18" t="s">
        <v>189</v>
      </c>
      <c r="BZU66" t="s">
        <v>554</v>
      </c>
      <c r="BZV66" t="s">
        <v>555</v>
      </c>
      <c r="BZW66" t="s">
        <v>81</v>
      </c>
      <c r="BZX66">
        <v>0.70541501045227051</v>
      </c>
      <c r="BZY66" t="s">
        <v>65</v>
      </c>
      <c r="BZZ66" t="s">
        <v>82</v>
      </c>
      <c r="CAC66" s="2" t="s">
        <v>555</v>
      </c>
      <c r="CAD66" s="3" t="s">
        <v>81</v>
      </c>
      <c r="CAE66" s="3">
        <v>0.70541500999999995</v>
      </c>
      <c r="CAF66" s="2" t="s">
        <v>65</v>
      </c>
      <c r="CAG66" s="3">
        <v>0.14201153350000001</v>
      </c>
      <c r="CAH66" s="3">
        <f t="shared" ref="CAH66" si="132">CAE66*CAG66</f>
        <v>0.10017706732401783</v>
      </c>
      <c r="CAI66" s="5"/>
      <c r="CAJ66" s="18" t="s">
        <v>189</v>
      </c>
      <c r="CAK66" t="s">
        <v>554</v>
      </c>
      <c r="CAL66" t="s">
        <v>555</v>
      </c>
      <c r="CAM66" t="s">
        <v>81</v>
      </c>
      <c r="CAN66">
        <v>0.70541501045227051</v>
      </c>
      <c r="CAO66" t="s">
        <v>65</v>
      </c>
      <c r="CAP66" t="s">
        <v>82</v>
      </c>
      <c r="CAS66" s="2" t="s">
        <v>555</v>
      </c>
      <c r="CAT66" s="3" t="s">
        <v>81</v>
      </c>
      <c r="CAU66" s="3">
        <v>0.70541500999999995</v>
      </c>
      <c r="CAV66" s="2" t="s">
        <v>65</v>
      </c>
      <c r="CAW66" s="3">
        <v>0.14201153350000001</v>
      </c>
      <c r="CAX66" s="3">
        <f t="shared" ref="CAX66" si="133">CAU66*CAW66</f>
        <v>0.10017706732401783</v>
      </c>
      <c r="CAY66" s="5"/>
      <c r="CAZ66" s="18" t="s">
        <v>189</v>
      </c>
      <c r="CBA66" t="s">
        <v>554</v>
      </c>
      <c r="CBB66" t="s">
        <v>555</v>
      </c>
      <c r="CBC66" t="s">
        <v>81</v>
      </c>
      <c r="CBD66">
        <v>0.70541501045227051</v>
      </c>
      <c r="CBE66" t="s">
        <v>65</v>
      </c>
      <c r="CBF66" t="s">
        <v>82</v>
      </c>
      <c r="CBI66" s="2" t="s">
        <v>555</v>
      </c>
      <c r="CBJ66" s="3" t="s">
        <v>81</v>
      </c>
      <c r="CBK66" s="3">
        <v>0.70541500999999995</v>
      </c>
      <c r="CBL66" s="2" t="s">
        <v>65</v>
      </c>
      <c r="CBM66" s="3">
        <v>0.14201153350000001</v>
      </c>
      <c r="CBN66" s="3">
        <f t="shared" ref="CBN66" si="134">CBK66*CBM66</f>
        <v>0.10017706732401783</v>
      </c>
      <c r="CBO66" s="5"/>
      <c r="CBP66" s="18" t="s">
        <v>189</v>
      </c>
      <c r="CBQ66" t="s">
        <v>554</v>
      </c>
      <c r="CBR66" t="s">
        <v>555</v>
      </c>
      <c r="CBS66" t="s">
        <v>81</v>
      </c>
      <c r="CBT66">
        <v>0.70541501045227051</v>
      </c>
      <c r="CBU66" t="s">
        <v>65</v>
      </c>
      <c r="CBV66" t="s">
        <v>82</v>
      </c>
      <c r="CBY66" s="2" t="s">
        <v>555</v>
      </c>
      <c r="CBZ66" s="3" t="s">
        <v>81</v>
      </c>
      <c r="CCA66" s="3">
        <v>0.70541500999999995</v>
      </c>
      <c r="CCB66" s="2" t="s">
        <v>65</v>
      </c>
      <c r="CCC66" s="3">
        <v>0.14201153350000001</v>
      </c>
      <c r="CCD66" s="3">
        <f t="shared" ref="CCD66" si="135">CCA66*CCC66</f>
        <v>0.10017706732401783</v>
      </c>
      <c r="CCE66" s="5"/>
      <c r="CCF66" s="18" t="s">
        <v>189</v>
      </c>
      <c r="CCG66" t="s">
        <v>554</v>
      </c>
      <c r="CCH66" t="s">
        <v>555</v>
      </c>
      <c r="CCI66" t="s">
        <v>81</v>
      </c>
      <c r="CCJ66">
        <v>0.70541501045227051</v>
      </c>
      <c r="CCK66" t="s">
        <v>65</v>
      </c>
      <c r="CCL66" t="s">
        <v>82</v>
      </c>
      <c r="CCO66" s="2" t="s">
        <v>555</v>
      </c>
      <c r="CCP66" s="3" t="s">
        <v>81</v>
      </c>
      <c r="CCQ66" s="3">
        <v>0.70541500999999995</v>
      </c>
      <c r="CCR66" s="2" t="s">
        <v>65</v>
      </c>
      <c r="CCS66" s="3">
        <v>0.14201153350000001</v>
      </c>
      <c r="CCT66" s="3">
        <f t="shared" ref="CCT66" si="136">CCQ66*CCS66</f>
        <v>0.10017706732401783</v>
      </c>
      <c r="CCU66" s="5"/>
      <c r="CCV66" s="18" t="s">
        <v>189</v>
      </c>
      <c r="CCW66" t="s">
        <v>554</v>
      </c>
      <c r="CCX66" t="s">
        <v>555</v>
      </c>
      <c r="CCY66" t="s">
        <v>81</v>
      </c>
      <c r="CCZ66">
        <v>0.70541501045227051</v>
      </c>
      <c r="CDA66" t="s">
        <v>65</v>
      </c>
      <c r="CDB66" t="s">
        <v>82</v>
      </c>
      <c r="CDE66" s="2" t="s">
        <v>555</v>
      </c>
      <c r="CDF66" s="3" t="s">
        <v>81</v>
      </c>
      <c r="CDG66" s="3">
        <v>0.70541500999999995</v>
      </c>
      <c r="CDH66" s="2" t="s">
        <v>65</v>
      </c>
      <c r="CDI66" s="3">
        <v>0.14201153350000001</v>
      </c>
      <c r="CDJ66" s="3">
        <f t="shared" ref="CDJ66" si="137">CDG66*CDI66</f>
        <v>0.10017706732401783</v>
      </c>
      <c r="CDK66" s="5"/>
      <c r="CDL66" s="18" t="s">
        <v>189</v>
      </c>
      <c r="CDM66" t="s">
        <v>554</v>
      </c>
      <c r="CDN66" t="s">
        <v>555</v>
      </c>
      <c r="CDO66" t="s">
        <v>81</v>
      </c>
      <c r="CDP66">
        <v>0.70541501045227051</v>
      </c>
      <c r="CDQ66" t="s">
        <v>65</v>
      </c>
      <c r="CDR66" t="s">
        <v>82</v>
      </c>
      <c r="CDU66" s="2" t="s">
        <v>555</v>
      </c>
      <c r="CDV66" s="3" t="s">
        <v>81</v>
      </c>
      <c r="CDW66" s="3">
        <v>0.70541500999999995</v>
      </c>
      <c r="CDX66" s="2" t="s">
        <v>65</v>
      </c>
      <c r="CDY66" s="3">
        <v>0.14201153350000001</v>
      </c>
      <c r="CDZ66" s="3">
        <f t="shared" ref="CDZ66" si="138">CDW66*CDY66</f>
        <v>0.10017706732401783</v>
      </c>
      <c r="CEA66" s="5"/>
      <c r="CEB66" s="18" t="s">
        <v>189</v>
      </c>
      <c r="CEC66" t="s">
        <v>554</v>
      </c>
      <c r="CED66" t="s">
        <v>555</v>
      </c>
      <c r="CEE66" t="s">
        <v>81</v>
      </c>
      <c r="CEF66">
        <v>0.70541501045227051</v>
      </c>
      <c r="CEG66" t="s">
        <v>65</v>
      </c>
      <c r="CEH66" t="s">
        <v>82</v>
      </c>
      <c r="CEK66" s="2" t="s">
        <v>555</v>
      </c>
      <c r="CEL66" s="3" t="s">
        <v>81</v>
      </c>
      <c r="CEM66" s="3">
        <v>0.70541500999999995</v>
      </c>
      <c r="CEN66" s="2" t="s">
        <v>65</v>
      </c>
      <c r="CEO66" s="3">
        <v>0.14201153350000001</v>
      </c>
      <c r="CEP66" s="3">
        <f t="shared" ref="CEP66" si="139">CEM66*CEO66</f>
        <v>0.10017706732401783</v>
      </c>
      <c r="CEQ66" s="5"/>
      <c r="CER66" s="18" t="s">
        <v>189</v>
      </c>
      <c r="CES66" t="s">
        <v>554</v>
      </c>
      <c r="CET66" t="s">
        <v>555</v>
      </c>
      <c r="CEU66" t="s">
        <v>81</v>
      </c>
      <c r="CEV66">
        <v>0.70541501045227051</v>
      </c>
      <c r="CEW66" t="s">
        <v>65</v>
      </c>
      <c r="CEX66" t="s">
        <v>82</v>
      </c>
      <c r="CFA66" s="2" t="s">
        <v>555</v>
      </c>
      <c r="CFB66" s="3" t="s">
        <v>81</v>
      </c>
      <c r="CFC66" s="3">
        <v>0.70541500999999995</v>
      </c>
      <c r="CFD66" s="2" t="s">
        <v>65</v>
      </c>
      <c r="CFE66" s="3">
        <v>0.14201153350000001</v>
      </c>
      <c r="CFF66" s="3">
        <f t="shared" ref="CFF66" si="140">CFC66*CFE66</f>
        <v>0.10017706732401783</v>
      </c>
      <c r="CFG66" s="5"/>
      <c r="CFH66" s="18" t="s">
        <v>189</v>
      </c>
      <c r="CFI66" t="s">
        <v>554</v>
      </c>
      <c r="CFJ66" t="s">
        <v>555</v>
      </c>
      <c r="CFK66" t="s">
        <v>81</v>
      </c>
      <c r="CFL66">
        <v>0.70541501045227051</v>
      </c>
      <c r="CFM66" t="s">
        <v>65</v>
      </c>
      <c r="CFN66" t="s">
        <v>82</v>
      </c>
      <c r="CFQ66" s="2" t="s">
        <v>555</v>
      </c>
      <c r="CFR66" s="3" t="s">
        <v>81</v>
      </c>
      <c r="CFS66" s="3">
        <v>0.70541500999999995</v>
      </c>
      <c r="CFT66" s="2" t="s">
        <v>65</v>
      </c>
      <c r="CFU66" s="3">
        <v>0.14201153350000001</v>
      </c>
      <c r="CFV66" s="3">
        <f t="shared" ref="CFV66" si="141">CFS66*CFU66</f>
        <v>0.10017706732401783</v>
      </c>
      <c r="CFW66" s="5"/>
      <c r="CFX66" s="18" t="s">
        <v>189</v>
      </c>
      <c r="CFY66" t="s">
        <v>554</v>
      </c>
      <c r="CFZ66" t="s">
        <v>555</v>
      </c>
      <c r="CGA66" t="s">
        <v>81</v>
      </c>
      <c r="CGB66">
        <v>0.70541501045227051</v>
      </c>
      <c r="CGC66" t="s">
        <v>65</v>
      </c>
      <c r="CGD66" t="s">
        <v>82</v>
      </c>
      <c r="CGG66" s="2" t="s">
        <v>555</v>
      </c>
      <c r="CGH66" s="3" t="s">
        <v>81</v>
      </c>
      <c r="CGI66" s="3">
        <v>0.70541500999999995</v>
      </c>
      <c r="CGJ66" s="2" t="s">
        <v>65</v>
      </c>
      <c r="CGK66" s="3">
        <v>0.14201153350000001</v>
      </c>
      <c r="CGL66" s="3">
        <f t="shared" ref="CGL66" si="142">CGI66*CGK66</f>
        <v>0.10017706732401783</v>
      </c>
      <c r="CGM66" s="5"/>
      <c r="CGN66" s="18" t="s">
        <v>189</v>
      </c>
      <c r="CGO66" t="s">
        <v>554</v>
      </c>
      <c r="CGP66" t="s">
        <v>555</v>
      </c>
      <c r="CGQ66" t="s">
        <v>81</v>
      </c>
      <c r="CGR66">
        <v>0.70541501045227051</v>
      </c>
      <c r="CGS66" t="s">
        <v>65</v>
      </c>
      <c r="CGT66" t="s">
        <v>82</v>
      </c>
      <c r="CGW66" s="2" t="s">
        <v>555</v>
      </c>
      <c r="CGX66" s="3" t="s">
        <v>81</v>
      </c>
      <c r="CGY66" s="3">
        <v>0.70541500999999995</v>
      </c>
      <c r="CGZ66" s="2" t="s">
        <v>65</v>
      </c>
      <c r="CHA66" s="3">
        <v>0.14201153350000001</v>
      </c>
      <c r="CHB66" s="3">
        <f t="shared" ref="CHB66" si="143">CGY66*CHA66</f>
        <v>0.10017706732401783</v>
      </c>
      <c r="CHC66" s="5"/>
      <c r="CHD66" s="18" t="s">
        <v>189</v>
      </c>
      <c r="CHE66" t="s">
        <v>554</v>
      </c>
      <c r="CHF66" t="s">
        <v>555</v>
      </c>
      <c r="CHG66" t="s">
        <v>81</v>
      </c>
      <c r="CHH66">
        <v>0.70541501045227051</v>
      </c>
      <c r="CHI66" t="s">
        <v>65</v>
      </c>
      <c r="CHJ66" t="s">
        <v>82</v>
      </c>
      <c r="CHM66" s="2" t="s">
        <v>555</v>
      </c>
      <c r="CHN66" s="3" t="s">
        <v>81</v>
      </c>
      <c r="CHO66" s="3">
        <v>0.70541500999999995</v>
      </c>
      <c r="CHP66" s="2" t="s">
        <v>65</v>
      </c>
      <c r="CHQ66" s="3">
        <v>0.14201153350000001</v>
      </c>
      <c r="CHR66" s="3">
        <f t="shared" ref="CHR66" si="144">CHO66*CHQ66</f>
        <v>0.10017706732401783</v>
      </c>
      <c r="CHS66" s="5"/>
      <c r="CHT66" s="18" t="s">
        <v>189</v>
      </c>
      <c r="CHU66" t="s">
        <v>554</v>
      </c>
      <c r="CHV66" t="s">
        <v>555</v>
      </c>
      <c r="CHW66" t="s">
        <v>81</v>
      </c>
      <c r="CHX66">
        <v>0.70541501045227051</v>
      </c>
      <c r="CHY66" t="s">
        <v>65</v>
      </c>
      <c r="CHZ66" t="s">
        <v>82</v>
      </c>
      <c r="CIC66" s="2" t="s">
        <v>555</v>
      </c>
      <c r="CID66" s="3" t="s">
        <v>81</v>
      </c>
      <c r="CIE66" s="3">
        <v>0.70541500999999995</v>
      </c>
      <c r="CIF66" s="2" t="s">
        <v>65</v>
      </c>
      <c r="CIG66" s="3">
        <v>0.14201153350000001</v>
      </c>
      <c r="CIH66" s="3">
        <f t="shared" ref="CIH66" si="145">CIE66*CIG66</f>
        <v>0.10017706732401783</v>
      </c>
      <c r="CII66" s="5"/>
      <c r="CIJ66" s="18" t="s">
        <v>189</v>
      </c>
      <c r="CIK66" t="s">
        <v>554</v>
      </c>
      <c r="CIL66" t="s">
        <v>555</v>
      </c>
      <c r="CIM66" t="s">
        <v>81</v>
      </c>
      <c r="CIN66">
        <v>0.70541501045227051</v>
      </c>
      <c r="CIO66" t="s">
        <v>65</v>
      </c>
      <c r="CIP66" t="s">
        <v>82</v>
      </c>
      <c r="CIS66" s="2" t="s">
        <v>555</v>
      </c>
      <c r="CIT66" s="3" t="s">
        <v>81</v>
      </c>
      <c r="CIU66" s="3">
        <v>0.70541500999999995</v>
      </c>
      <c r="CIV66" s="2" t="s">
        <v>65</v>
      </c>
      <c r="CIW66" s="3">
        <v>0.14201153350000001</v>
      </c>
      <c r="CIX66" s="3">
        <f t="shared" ref="CIX66" si="146">CIU66*CIW66</f>
        <v>0.10017706732401783</v>
      </c>
      <c r="CIY66" s="5"/>
      <c r="CIZ66" s="18" t="s">
        <v>189</v>
      </c>
      <c r="CJA66" t="s">
        <v>554</v>
      </c>
      <c r="CJB66" t="s">
        <v>555</v>
      </c>
      <c r="CJC66" t="s">
        <v>81</v>
      </c>
      <c r="CJD66">
        <v>0.70541501045227051</v>
      </c>
      <c r="CJE66" t="s">
        <v>65</v>
      </c>
      <c r="CJF66" t="s">
        <v>82</v>
      </c>
      <c r="CJI66" s="2" t="s">
        <v>555</v>
      </c>
      <c r="CJJ66" s="3" t="s">
        <v>81</v>
      </c>
      <c r="CJK66" s="3">
        <v>0.70541500999999995</v>
      </c>
      <c r="CJL66" s="2" t="s">
        <v>65</v>
      </c>
      <c r="CJM66" s="3">
        <v>0.14201153350000001</v>
      </c>
      <c r="CJN66" s="3">
        <f t="shared" ref="CJN66" si="147">CJK66*CJM66</f>
        <v>0.10017706732401783</v>
      </c>
      <c r="CJO66" s="5"/>
      <c r="CJP66" s="18" t="s">
        <v>189</v>
      </c>
      <c r="CJQ66" t="s">
        <v>554</v>
      </c>
      <c r="CJR66" t="s">
        <v>555</v>
      </c>
      <c r="CJS66" t="s">
        <v>81</v>
      </c>
      <c r="CJT66">
        <v>0.70541501045227051</v>
      </c>
      <c r="CJU66" t="s">
        <v>65</v>
      </c>
      <c r="CJV66" t="s">
        <v>82</v>
      </c>
      <c r="CJY66" s="2" t="s">
        <v>555</v>
      </c>
      <c r="CJZ66" s="3" t="s">
        <v>81</v>
      </c>
      <c r="CKA66" s="3">
        <v>0.70541500999999995</v>
      </c>
      <c r="CKB66" s="2" t="s">
        <v>65</v>
      </c>
      <c r="CKC66" s="3">
        <v>0.14201153350000001</v>
      </c>
      <c r="CKD66" s="3">
        <f t="shared" ref="CKD66" si="148">CKA66*CKC66</f>
        <v>0.10017706732401783</v>
      </c>
      <c r="CKE66" s="5"/>
      <c r="CKF66" s="18" t="s">
        <v>189</v>
      </c>
      <c r="CKG66" t="s">
        <v>554</v>
      </c>
      <c r="CKH66" t="s">
        <v>555</v>
      </c>
      <c r="CKI66" t="s">
        <v>81</v>
      </c>
      <c r="CKJ66">
        <v>0.70541501045227051</v>
      </c>
      <c r="CKK66" t="s">
        <v>65</v>
      </c>
      <c r="CKL66" t="s">
        <v>82</v>
      </c>
      <c r="CKO66" s="2" t="s">
        <v>555</v>
      </c>
      <c r="CKP66" s="3" t="s">
        <v>81</v>
      </c>
      <c r="CKQ66" s="3">
        <v>0.70541500999999995</v>
      </c>
      <c r="CKR66" s="2" t="s">
        <v>65</v>
      </c>
      <c r="CKS66" s="3">
        <v>0.14201153350000001</v>
      </c>
      <c r="CKT66" s="3">
        <f t="shared" ref="CKT66" si="149">CKQ66*CKS66</f>
        <v>0.10017706732401783</v>
      </c>
      <c r="CKU66" s="5"/>
      <c r="CKV66" s="18" t="s">
        <v>189</v>
      </c>
      <c r="CKW66" t="s">
        <v>554</v>
      </c>
      <c r="CKX66" t="s">
        <v>555</v>
      </c>
      <c r="CKY66" t="s">
        <v>81</v>
      </c>
      <c r="CKZ66">
        <v>0.70541501045227051</v>
      </c>
      <c r="CLA66" t="s">
        <v>65</v>
      </c>
      <c r="CLB66" t="s">
        <v>82</v>
      </c>
      <c r="CLE66" s="2" t="s">
        <v>555</v>
      </c>
      <c r="CLF66" s="3" t="s">
        <v>81</v>
      </c>
      <c r="CLG66" s="3">
        <v>0.70541500999999995</v>
      </c>
      <c r="CLH66" s="2" t="s">
        <v>65</v>
      </c>
      <c r="CLI66" s="3">
        <v>0.14201153350000001</v>
      </c>
      <c r="CLJ66" s="3">
        <f t="shared" ref="CLJ66" si="150">CLG66*CLI66</f>
        <v>0.10017706732401783</v>
      </c>
      <c r="CLK66" s="5"/>
      <c r="CLL66" s="18" t="s">
        <v>189</v>
      </c>
      <c r="CLM66" t="s">
        <v>554</v>
      </c>
      <c r="CLN66" t="s">
        <v>555</v>
      </c>
      <c r="CLO66" t="s">
        <v>81</v>
      </c>
      <c r="CLP66">
        <v>0.70541501045227051</v>
      </c>
      <c r="CLQ66" t="s">
        <v>65</v>
      </c>
      <c r="CLR66" t="s">
        <v>82</v>
      </c>
      <c r="CLU66" s="2" t="s">
        <v>555</v>
      </c>
      <c r="CLV66" s="3" t="s">
        <v>81</v>
      </c>
      <c r="CLW66" s="3">
        <v>0.70541500999999995</v>
      </c>
      <c r="CLX66" s="2" t="s">
        <v>65</v>
      </c>
      <c r="CLY66" s="3">
        <v>0.14201153350000001</v>
      </c>
      <c r="CLZ66" s="3">
        <f t="shared" ref="CLZ66" si="151">CLW66*CLY66</f>
        <v>0.10017706732401783</v>
      </c>
      <c r="CMA66" s="5"/>
      <c r="CMB66" s="18" t="s">
        <v>189</v>
      </c>
      <c r="CMC66" t="s">
        <v>554</v>
      </c>
      <c r="CMD66" t="s">
        <v>555</v>
      </c>
      <c r="CME66" t="s">
        <v>81</v>
      </c>
      <c r="CMF66">
        <v>0.70541501045227051</v>
      </c>
      <c r="CMG66" t="s">
        <v>65</v>
      </c>
      <c r="CMH66" t="s">
        <v>82</v>
      </c>
      <c r="CMK66" s="2" t="s">
        <v>555</v>
      </c>
      <c r="CML66" s="3" t="s">
        <v>81</v>
      </c>
      <c r="CMM66" s="3">
        <v>0.70541500999999995</v>
      </c>
      <c r="CMN66" s="2" t="s">
        <v>65</v>
      </c>
      <c r="CMO66" s="3">
        <v>0.14201153350000001</v>
      </c>
      <c r="CMP66" s="3">
        <f t="shared" ref="CMP66" si="152">CMM66*CMO66</f>
        <v>0.10017706732401783</v>
      </c>
      <c r="CMQ66" s="5"/>
      <c r="CMR66" s="18" t="s">
        <v>189</v>
      </c>
      <c r="CMS66" t="s">
        <v>554</v>
      </c>
      <c r="CMT66" t="s">
        <v>555</v>
      </c>
      <c r="CMU66" t="s">
        <v>81</v>
      </c>
      <c r="CMV66">
        <v>0.70541501045227051</v>
      </c>
      <c r="CMW66" t="s">
        <v>65</v>
      </c>
      <c r="CMX66" t="s">
        <v>82</v>
      </c>
      <c r="CNA66" s="2" t="s">
        <v>555</v>
      </c>
      <c r="CNB66" s="3" t="s">
        <v>81</v>
      </c>
      <c r="CNC66" s="3">
        <v>0.70541500999999995</v>
      </c>
      <c r="CND66" s="2" t="s">
        <v>65</v>
      </c>
      <c r="CNE66" s="3">
        <v>0.14201153350000001</v>
      </c>
      <c r="CNF66" s="3">
        <f t="shared" ref="CNF66" si="153">CNC66*CNE66</f>
        <v>0.10017706732401783</v>
      </c>
      <c r="CNG66" s="5"/>
      <c r="CNH66" s="18" t="s">
        <v>189</v>
      </c>
      <c r="CNI66" t="s">
        <v>554</v>
      </c>
      <c r="CNJ66" t="s">
        <v>555</v>
      </c>
      <c r="CNK66" t="s">
        <v>81</v>
      </c>
      <c r="CNL66">
        <v>0.70541501045227051</v>
      </c>
      <c r="CNM66" t="s">
        <v>65</v>
      </c>
      <c r="CNN66" t="s">
        <v>82</v>
      </c>
      <c r="CNQ66" s="2" t="s">
        <v>555</v>
      </c>
      <c r="CNR66" s="3" t="s">
        <v>81</v>
      </c>
      <c r="CNS66" s="3">
        <v>0.70541500999999995</v>
      </c>
      <c r="CNT66" s="2" t="s">
        <v>65</v>
      </c>
      <c r="CNU66" s="3">
        <v>0.14201153350000001</v>
      </c>
      <c r="CNV66" s="3">
        <f t="shared" ref="CNV66" si="154">CNS66*CNU66</f>
        <v>0.10017706732401783</v>
      </c>
      <c r="CNW66" s="5"/>
      <c r="CNX66" s="18" t="s">
        <v>189</v>
      </c>
      <c r="CNY66" t="s">
        <v>554</v>
      </c>
      <c r="CNZ66" t="s">
        <v>555</v>
      </c>
      <c r="COA66" t="s">
        <v>81</v>
      </c>
      <c r="COB66">
        <v>0.70541501045227051</v>
      </c>
      <c r="COC66" t="s">
        <v>65</v>
      </c>
      <c r="COD66" t="s">
        <v>82</v>
      </c>
      <c r="COG66" s="2" t="s">
        <v>555</v>
      </c>
      <c r="COH66" s="3" t="s">
        <v>81</v>
      </c>
      <c r="COI66" s="3">
        <v>0.70541500999999995</v>
      </c>
      <c r="COJ66" s="2" t="s">
        <v>65</v>
      </c>
      <c r="COK66" s="3">
        <v>0.14201153350000001</v>
      </c>
      <c r="COL66" s="3">
        <f t="shared" ref="COL66" si="155">COI66*COK66</f>
        <v>0.10017706732401783</v>
      </c>
      <c r="COM66" s="5"/>
      <c r="CON66" s="18" t="s">
        <v>189</v>
      </c>
      <c r="COO66" t="s">
        <v>554</v>
      </c>
      <c r="COP66" t="s">
        <v>555</v>
      </c>
      <c r="COQ66" t="s">
        <v>81</v>
      </c>
      <c r="COR66">
        <v>0.70541501045227051</v>
      </c>
      <c r="COS66" t="s">
        <v>65</v>
      </c>
      <c r="COT66" t="s">
        <v>82</v>
      </c>
      <c r="COW66" s="2" t="s">
        <v>555</v>
      </c>
      <c r="COX66" s="3" t="s">
        <v>81</v>
      </c>
      <c r="COY66" s="3">
        <v>0.70541500999999995</v>
      </c>
      <c r="COZ66" s="2" t="s">
        <v>65</v>
      </c>
      <c r="CPA66" s="3">
        <v>0.14201153350000001</v>
      </c>
      <c r="CPB66" s="3">
        <f t="shared" ref="CPB66" si="156">COY66*CPA66</f>
        <v>0.10017706732401783</v>
      </c>
      <c r="CPC66" s="5"/>
      <c r="CPD66" s="18" t="s">
        <v>189</v>
      </c>
      <c r="CPE66" t="s">
        <v>554</v>
      </c>
      <c r="CPF66" t="s">
        <v>555</v>
      </c>
      <c r="CPG66" t="s">
        <v>81</v>
      </c>
      <c r="CPH66">
        <v>0.70541501045227051</v>
      </c>
      <c r="CPI66" t="s">
        <v>65</v>
      </c>
      <c r="CPJ66" t="s">
        <v>82</v>
      </c>
      <c r="CPM66" s="2" t="s">
        <v>555</v>
      </c>
      <c r="CPN66" s="3" t="s">
        <v>81</v>
      </c>
      <c r="CPO66" s="3">
        <v>0.70541500999999995</v>
      </c>
      <c r="CPP66" s="2" t="s">
        <v>65</v>
      </c>
      <c r="CPQ66" s="3">
        <v>0.14201153350000001</v>
      </c>
      <c r="CPR66" s="3">
        <f t="shared" ref="CPR66" si="157">CPO66*CPQ66</f>
        <v>0.10017706732401783</v>
      </c>
      <c r="CPS66" s="5"/>
      <c r="CPT66" s="18" t="s">
        <v>189</v>
      </c>
      <c r="CPU66" t="s">
        <v>554</v>
      </c>
      <c r="CPV66" t="s">
        <v>555</v>
      </c>
      <c r="CPW66" t="s">
        <v>81</v>
      </c>
      <c r="CPX66">
        <v>0.70541501045227051</v>
      </c>
      <c r="CPY66" t="s">
        <v>65</v>
      </c>
      <c r="CPZ66" t="s">
        <v>82</v>
      </c>
      <c r="CQC66" s="2" t="s">
        <v>555</v>
      </c>
      <c r="CQD66" s="3" t="s">
        <v>81</v>
      </c>
      <c r="CQE66" s="3">
        <v>0.70541500999999995</v>
      </c>
      <c r="CQF66" s="2" t="s">
        <v>65</v>
      </c>
      <c r="CQG66" s="3">
        <v>0.14201153350000001</v>
      </c>
      <c r="CQH66" s="3">
        <f t="shared" ref="CQH66" si="158">CQE66*CQG66</f>
        <v>0.10017706732401783</v>
      </c>
      <c r="CQI66" s="5"/>
      <c r="CQJ66" s="18" t="s">
        <v>189</v>
      </c>
      <c r="CQK66" t="s">
        <v>554</v>
      </c>
      <c r="CQL66" t="s">
        <v>555</v>
      </c>
      <c r="CQM66" t="s">
        <v>81</v>
      </c>
      <c r="CQN66">
        <v>0.70541501045227051</v>
      </c>
      <c r="CQO66" t="s">
        <v>65</v>
      </c>
      <c r="CQP66" t="s">
        <v>82</v>
      </c>
      <c r="CQS66" s="2" t="s">
        <v>555</v>
      </c>
      <c r="CQT66" s="3" t="s">
        <v>81</v>
      </c>
      <c r="CQU66" s="3">
        <v>0.70541500999999995</v>
      </c>
      <c r="CQV66" s="2" t="s">
        <v>65</v>
      </c>
      <c r="CQW66" s="3">
        <v>0.14201153350000001</v>
      </c>
      <c r="CQX66" s="3">
        <f t="shared" ref="CQX66" si="159">CQU66*CQW66</f>
        <v>0.10017706732401783</v>
      </c>
      <c r="CQY66" s="5"/>
      <c r="CQZ66" s="18" t="s">
        <v>189</v>
      </c>
      <c r="CRA66" t="s">
        <v>554</v>
      </c>
      <c r="CRB66" t="s">
        <v>555</v>
      </c>
      <c r="CRC66" t="s">
        <v>81</v>
      </c>
      <c r="CRD66">
        <v>0.70541501045227051</v>
      </c>
      <c r="CRE66" t="s">
        <v>65</v>
      </c>
      <c r="CRF66" t="s">
        <v>82</v>
      </c>
      <c r="CRI66" s="2" t="s">
        <v>555</v>
      </c>
      <c r="CRJ66" s="3" t="s">
        <v>81</v>
      </c>
      <c r="CRK66" s="3">
        <v>0.70541500999999995</v>
      </c>
      <c r="CRL66" s="2" t="s">
        <v>65</v>
      </c>
      <c r="CRM66" s="3">
        <v>0.14201153350000001</v>
      </c>
      <c r="CRN66" s="3">
        <f t="shared" ref="CRN66" si="160">CRK66*CRM66</f>
        <v>0.10017706732401783</v>
      </c>
      <c r="CRO66" s="5"/>
      <c r="CRP66" s="18" t="s">
        <v>189</v>
      </c>
      <c r="CRQ66" t="s">
        <v>554</v>
      </c>
      <c r="CRR66" t="s">
        <v>555</v>
      </c>
      <c r="CRS66" t="s">
        <v>81</v>
      </c>
      <c r="CRT66">
        <v>0.70541501045227051</v>
      </c>
      <c r="CRU66" t="s">
        <v>65</v>
      </c>
      <c r="CRV66" t="s">
        <v>82</v>
      </c>
      <c r="CRY66" s="2" t="s">
        <v>555</v>
      </c>
      <c r="CRZ66" s="3" t="s">
        <v>81</v>
      </c>
      <c r="CSA66" s="3">
        <v>0.70541500999999995</v>
      </c>
      <c r="CSB66" s="2" t="s">
        <v>65</v>
      </c>
      <c r="CSC66" s="3">
        <v>0.14201153350000001</v>
      </c>
      <c r="CSD66" s="3">
        <f t="shared" ref="CSD66" si="161">CSA66*CSC66</f>
        <v>0.10017706732401783</v>
      </c>
      <c r="CSE66" s="5"/>
      <c r="CSF66" s="18" t="s">
        <v>189</v>
      </c>
      <c r="CSG66" t="s">
        <v>554</v>
      </c>
      <c r="CSH66" t="s">
        <v>555</v>
      </c>
      <c r="CSI66" t="s">
        <v>81</v>
      </c>
      <c r="CSJ66">
        <v>0.70541501045227051</v>
      </c>
      <c r="CSK66" t="s">
        <v>65</v>
      </c>
      <c r="CSL66" t="s">
        <v>82</v>
      </c>
      <c r="CSO66" s="2" t="s">
        <v>555</v>
      </c>
      <c r="CSP66" s="3" t="s">
        <v>81</v>
      </c>
      <c r="CSQ66" s="3">
        <v>0.70541500999999995</v>
      </c>
      <c r="CSR66" s="2" t="s">
        <v>65</v>
      </c>
      <c r="CSS66" s="3">
        <v>0.14201153350000001</v>
      </c>
      <c r="CST66" s="3">
        <f t="shared" ref="CST66" si="162">CSQ66*CSS66</f>
        <v>0.10017706732401783</v>
      </c>
      <c r="CSU66" s="5"/>
      <c r="CSV66" s="18" t="s">
        <v>189</v>
      </c>
      <c r="CSW66" t="s">
        <v>554</v>
      </c>
      <c r="CSX66" t="s">
        <v>555</v>
      </c>
      <c r="CSY66" t="s">
        <v>81</v>
      </c>
      <c r="CSZ66">
        <v>0.70541501045227051</v>
      </c>
      <c r="CTA66" t="s">
        <v>65</v>
      </c>
      <c r="CTB66" t="s">
        <v>82</v>
      </c>
      <c r="CTE66" s="2" t="s">
        <v>555</v>
      </c>
      <c r="CTF66" s="3" t="s">
        <v>81</v>
      </c>
      <c r="CTG66" s="3">
        <v>0.70541500999999995</v>
      </c>
      <c r="CTH66" s="2" t="s">
        <v>65</v>
      </c>
      <c r="CTI66" s="3">
        <v>0.14201153350000001</v>
      </c>
      <c r="CTJ66" s="3">
        <f t="shared" ref="CTJ66" si="163">CTG66*CTI66</f>
        <v>0.10017706732401783</v>
      </c>
      <c r="CTK66" s="5"/>
      <c r="CTL66" s="18" t="s">
        <v>189</v>
      </c>
      <c r="CTM66" t="s">
        <v>554</v>
      </c>
      <c r="CTN66" t="s">
        <v>555</v>
      </c>
      <c r="CTO66" t="s">
        <v>81</v>
      </c>
      <c r="CTP66">
        <v>0.70541501045227051</v>
      </c>
      <c r="CTQ66" t="s">
        <v>65</v>
      </c>
      <c r="CTR66" t="s">
        <v>82</v>
      </c>
      <c r="CTU66" s="2" t="s">
        <v>555</v>
      </c>
      <c r="CTV66" s="3" t="s">
        <v>81</v>
      </c>
      <c r="CTW66" s="3">
        <v>0.70541500999999995</v>
      </c>
      <c r="CTX66" s="2" t="s">
        <v>65</v>
      </c>
      <c r="CTY66" s="3">
        <v>0.14201153350000001</v>
      </c>
      <c r="CTZ66" s="3">
        <f t="shared" ref="CTZ66" si="164">CTW66*CTY66</f>
        <v>0.10017706732401783</v>
      </c>
      <c r="CUA66" s="5"/>
      <c r="CUB66" s="18" t="s">
        <v>189</v>
      </c>
      <c r="CUC66" t="s">
        <v>554</v>
      </c>
      <c r="CUD66" t="s">
        <v>555</v>
      </c>
      <c r="CUE66" t="s">
        <v>81</v>
      </c>
      <c r="CUF66">
        <v>0.70541501045227051</v>
      </c>
      <c r="CUG66" t="s">
        <v>65</v>
      </c>
      <c r="CUH66" t="s">
        <v>82</v>
      </c>
      <c r="CUK66" s="2" t="s">
        <v>555</v>
      </c>
      <c r="CUL66" s="3" t="s">
        <v>81</v>
      </c>
      <c r="CUM66" s="3">
        <v>0.70541500999999995</v>
      </c>
      <c r="CUN66" s="2" t="s">
        <v>65</v>
      </c>
      <c r="CUO66" s="3">
        <v>0.14201153350000001</v>
      </c>
      <c r="CUP66" s="3">
        <f t="shared" ref="CUP66" si="165">CUM66*CUO66</f>
        <v>0.10017706732401783</v>
      </c>
      <c r="CUQ66" s="5"/>
      <c r="CUR66" s="18" t="s">
        <v>189</v>
      </c>
      <c r="CUS66" t="s">
        <v>554</v>
      </c>
      <c r="CUT66" t="s">
        <v>555</v>
      </c>
      <c r="CUU66" t="s">
        <v>81</v>
      </c>
      <c r="CUV66">
        <v>0.70541501045227051</v>
      </c>
      <c r="CUW66" t="s">
        <v>65</v>
      </c>
      <c r="CUX66" t="s">
        <v>82</v>
      </c>
      <c r="CVA66" s="2" t="s">
        <v>555</v>
      </c>
      <c r="CVB66" s="3" t="s">
        <v>81</v>
      </c>
      <c r="CVC66" s="3">
        <v>0.70541500999999995</v>
      </c>
      <c r="CVD66" s="2" t="s">
        <v>65</v>
      </c>
      <c r="CVE66" s="3">
        <v>0.14201153350000001</v>
      </c>
      <c r="CVF66" s="3">
        <f t="shared" ref="CVF66" si="166">CVC66*CVE66</f>
        <v>0.10017706732401783</v>
      </c>
      <c r="CVG66" s="5"/>
      <c r="CVH66" s="18" t="s">
        <v>189</v>
      </c>
      <c r="CVI66" t="s">
        <v>554</v>
      </c>
      <c r="CVJ66" t="s">
        <v>555</v>
      </c>
      <c r="CVK66" t="s">
        <v>81</v>
      </c>
      <c r="CVL66">
        <v>0.70541501045227051</v>
      </c>
      <c r="CVM66" t="s">
        <v>65</v>
      </c>
      <c r="CVN66" t="s">
        <v>82</v>
      </c>
      <c r="CVQ66" s="2" t="s">
        <v>555</v>
      </c>
      <c r="CVR66" s="3" t="s">
        <v>81</v>
      </c>
      <c r="CVS66" s="3">
        <v>0.70541500999999995</v>
      </c>
      <c r="CVT66" s="2" t="s">
        <v>65</v>
      </c>
      <c r="CVU66" s="3">
        <v>0.14201153350000001</v>
      </c>
      <c r="CVV66" s="3">
        <f t="shared" ref="CVV66" si="167">CVS66*CVU66</f>
        <v>0.10017706732401783</v>
      </c>
      <c r="CVW66" s="5"/>
      <c r="CVX66" s="18" t="s">
        <v>189</v>
      </c>
      <c r="CVY66" t="s">
        <v>554</v>
      </c>
      <c r="CVZ66" t="s">
        <v>555</v>
      </c>
      <c r="CWA66" t="s">
        <v>81</v>
      </c>
      <c r="CWB66">
        <v>0.70541501045227051</v>
      </c>
      <c r="CWC66" t="s">
        <v>65</v>
      </c>
      <c r="CWD66" t="s">
        <v>82</v>
      </c>
      <c r="CWG66" s="2" t="s">
        <v>555</v>
      </c>
      <c r="CWH66" s="3" t="s">
        <v>81</v>
      </c>
      <c r="CWI66" s="3">
        <v>0.70541500999999995</v>
      </c>
      <c r="CWJ66" s="2" t="s">
        <v>65</v>
      </c>
      <c r="CWK66" s="3">
        <v>0.14201153350000001</v>
      </c>
      <c r="CWL66" s="3">
        <f t="shared" ref="CWL66" si="168">CWI66*CWK66</f>
        <v>0.10017706732401783</v>
      </c>
      <c r="CWM66" s="5"/>
      <c r="CWN66" s="18" t="s">
        <v>189</v>
      </c>
      <c r="CWO66" t="s">
        <v>554</v>
      </c>
      <c r="CWP66" t="s">
        <v>555</v>
      </c>
      <c r="CWQ66" t="s">
        <v>81</v>
      </c>
      <c r="CWR66">
        <v>0.70541501045227051</v>
      </c>
      <c r="CWS66" t="s">
        <v>65</v>
      </c>
      <c r="CWT66" t="s">
        <v>82</v>
      </c>
      <c r="CWW66" s="2" t="s">
        <v>555</v>
      </c>
      <c r="CWX66" s="3" t="s">
        <v>81</v>
      </c>
      <c r="CWY66" s="3">
        <v>0.70541500999999995</v>
      </c>
      <c r="CWZ66" s="2" t="s">
        <v>65</v>
      </c>
      <c r="CXA66" s="3">
        <v>0.14201153350000001</v>
      </c>
      <c r="CXB66" s="3">
        <f t="shared" ref="CXB66" si="169">CWY66*CXA66</f>
        <v>0.10017706732401783</v>
      </c>
      <c r="CXC66" s="5"/>
      <c r="CXD66" s="18" t="s">
        <v>189</v>
      </c>
      <c r="CXE66" t="s">
        <v>554</v>
      </c>
      <c r="CXF66" t="s">
        <v>555</v>
      </c>
      <c r="CXG66" t="s">
        <v>81</v>
      </c>
      <c r="CXH66">
        <v>0.70541501045227051</v>
      </c>
      <c r="CXI66" t="s">
        <v>65</v>
      </c>
      <c r="CXJ66" t="s">
        <v>82</v>
      </c>
      <c r="CXM66" s="2" t="s">
        <v>555</v>
      </c>
      <c r="CXN66" s="3" t="s">
        <v>81</v>
      </c>
      <c r="CXO66" s="3">
        <v>0.70541500999999995</v>
      </c>
      <c r="CXP66" s="2" t="s">
        <v>65</v>
      </c>
      <c r="CXQ66" s="3">
        <v>0.14201153350000001</v>
      </c>
      <c r="CXR66" s="3">
        <f t="shared" ref="CXR66" si="170">CXO66*CXQ66</f>
        <v>0.10017706732401783</v>
      </c>
      <c r="CXS66" s="5"/>
      <c r="CXT66" s="18" t="s">
        <v>189</v>
      </c>
      <c r="CXU66" t="s">
        <v>554</v>
      </c>
      <c r="CXV66" t="s">
        <v>555</v>
      </c>
      <c r="CXW66" t="s">
        <v>81</v>
      </c>
      <c r="CXX66">
        <v>0.70541501045227051</v>
      </c>
      <c r="CXY66" t="s">
        <v>65</v>
      </c>
      <c r="CXZ66" t="s">
        <v>82</v>
      </c>
      <c r="CYC66" s="2" t="s">
        <v>555</v>
      </c>
      <c r="CYD66" s="3" t="s">
        <v>81</v>
      </c>
      <c r="CYE66" s="3">
        <v>0.70541500999999995</v>
      </c>
      <c r="CYF66" s="2" t="s">
        <v>65</v>
      </c>
      <c r="CYG66" s="3">
        <v>0.14201153350000001</v>
      </c>
      <c r="CYH66" s="3">
        <f t="shared" ref="CYH66" si="171">CYE66*CYG66</f>
        <v>0.10017706732401783</v>
      </c>
      <c r="CYI66" s="5"/>
      <c r="CYJ66" s="18" t="s">
        <v>189</v>
      </c>
      <c r="CYK66" t="s">
        <v>554</v>
      </c>
      <c r="CYL66" t="s">
        <v>555</v>
      </c>
      <c r="CYM66" t="s">
        <v>81</v>
      </c>
      <c r="CYN66">
        <v>0.70541501045227051</v>
      </c>
      <c r="CYO66" t="s">
        <v>65</v>
      </c>
      <c r="CYP66" t="s">
        <v>82</v>
      </c>
      <c r="CYS66" s="2" t="s">
        <v>555</v>
      </c>
      <c r="CYT66" s="3" t="s">
        <v>81</v>
      </c>
      <c r="CYU66" s="3">
        <v>0.70541500999999995</v>
      </c>
      <c r="CYV66" s="2" t="s">
        <v>65</v>
      </c>
      <c r="CYW66" s="3">
        <v>0.14201153350000001</v>
      </c>
      <c r="CYX66" s="3">
        <f t="shared" ref="CYX66" si="172">CYU66*CYW66</f>
        <v>0.10017706732401783</v>
      </c>
      <c r="CYY66" s="5"/>
      <c r="CYZ66" s="18" t="s">
        <v>189</v>
      </c>
      <c r="CZA66" t="s">
        <v>554</v>
      </c>
      <c r="CZB66" t="s">
        <v>555</v>
      </c>
      <c r="CZC66" t="s">
        <v>81</v>
      </c>
      <c r="CZD66">
        <v>0.70541501045227051</v>
      </c>
      <c r="CZE66" t="s">
        <v>65</v>
      </c>
      <c r="CZF66" t="s">
        <v>82</v>
      </c>
      <c r="CZI66" s="2" t="s">
        <v>555</v>
      </c>
      <c r="CZJ66" s="3" t="s">
        <v>81</v>
      </c>
      <c r="CZK66" s="3">
        <v>0.70541500999999995</v>
      </c>
      <c r="CZL66" s="2" t="s">
        <v>65</v>
      </c>
      <c r="CZM66" s="3">
        <v>0.14201153350000001</v>
      </c>
      <c r="CZN66" s="3">
        <f t="shared" ref="CZN66" si="173">CZK66*CZM66</f>
        <v>0.10017706732401783</v>
      </c>
      <c r="CZO66" s="5"/>
      <c r="CZP66" s="18" t="s">
        <v>189</v>
      </c>
      <c r="CZQ66" t="s">
        <v>554</v>
      </c>
      <c r="CZR66" t="s">
        <v>555</v>
      </c>
      <c r="CZS66" t="s">
        <v>81</v>
      </c>
      <c r="CZT66">
        <v>0.70541501045227051</v>
      </c>
      <c r="CZU66" t="s">
        <v>65</v>
      </c>
      <c r="CZV66" t="s">
        <v>82</v>
      </c>
      <c r="CZY66" s="2" t="s">
        <v>555</v>
      </c>
      <c r="CZZ66" s="3" t="s">
        <v>81</v>
      </c>
      <c r="DAA66" s="3">
        <v>0.70541500999999995</v>
      </c>
      <c r="DAB66" s="2" t="s">
        <v>65</v>
      </c>
      <c r="DAC66" s="3">
        <v>0.14201153350000001</v>
      </c>
      <c r="DAD66" s="3">
        <f t="shared" ref="DAD66" si="174">DAA66*DAC66</f>
        <v>0.10017706732401783</v>
      </c>
      <c r="DAE66" s="5"/>
      <c r="DAF66" s="18" t="s">
        <v>189</v>
      </c>
      <c r="DAG66" t="s">
        <v>554</v>
      </c>
      <c r="DAH66" t="s">
        <v>555</v>
      </c>
      <c r="DAI66" t="s">
        <v>81</v>
      </c>
      <c r="DAJ66">
        <v>0.70541501045227051</v>
      </c>
      <c r="DAK66" t="s">
        <v>65</v>
      </c>
      <c r="DAL66" t="s">
        <v>82</v>
      </c>
      <c r="DAO66" s="2" t="s">
        <v>555</v>
      </c>
      <c r="DAP66" s="3" t="s">
        <v>81</v>
      </c>
      <c r="DAQ66" s="3">
        <v>0.70541500999999995</v>
      </c>
      <c r="DAR66" s="2" t="s">
        <v>65</v>
      </c>
      <c r="DAS66" s="3">
        <v>0.14201153350000001</v>
      </c>
      <c r="DAT66" s="3">
        <f t="shared" ref="DAT66" si="175">DAQ66*DAS66</f>
        <v>0.10017706732401783</v>
      </c>
      <c r="DAU66" s="5"/>
      <c r="DAV66" s="18" t="s">
        <v>189</v>
      </c>
      <c r="DAW66" t="s">
        <v>554</v>
      </c>
      <c r="DAX66" t="s">
        <v>555</v>
      </c>
      <c r="DAY66" t="s">
        <v>81</v>
      </c>
      <c r="DAZ66">
        <v>0.70541501045227051</v>
      </c>
      <c r="DBA66" t="s">
        <v>65</v>
      </c>
      <c r="DBB66" t="s">
        <v>82</v>
      </c>
      <c r="DBE66" s="2" t="s">
        <v>555</v>
      </c>
      <c r="DBF66" s="3" t="s">
        <v>81</v>
      </c>
      <c r="DBG66" s="3">
        <v>0.70541500999999995</v>
      </c>
      <c r="DBH66" s="2" t="s">
        <v>65</v>
      </c>
      <c r="DBI66" s="3">
        <v>0.14201153350000001</v>
      </c>
      <c r="DBJ66" s="3">
        <f t="shared" ref="DBJ66" si="176">DBG66*DBI66</f>
        <v>0.10017706732401783</v>
      </c>
      <c r="DBK66" s="5"/>
      <c r="DBL66" s="18" t="s">
        <v>189</v>
      </c>
      <c r="DBM66" t="s">
        <v>554</v>
      </c>
      <c r="DBN66" t="s">
        <v>555</v>
      </c>
      <c r="DBO66" t="s">
        <v>81</v>
      </c>
      <c r="DBP66">
        <v>0.70541501045227051</v>
      </c>
      <c r="DBQ66" t="s">
        <v>65</v>
      </c>
      <c r="DBR66" t="s">
        <v>82</v>
      </c>
      <c r="DBU66" s="2" t="s">
        <v>555</v>
      </c>
      <c r="DBV66" s="3" t="s">
        <v>81</v>
      </c>
      <c r="DBW66" s="3">
        <v>0.70541500999999995</v>
      </c>
      <c r="DBX66" s="2" t="s">
        <v>65</v>
      </c>
      <c r="DBY66" s="3">
        <v>0.14201153350000001</v>
      </c>
      <c r="DBZ66" s="3">
        <f t="shared" ref="DBZ66" si="177">DBW66*DBY66</f>
        <v>0.10017706732401783</v>
      </c>
      <c r="DCA66" s="5"/>
      <c r="DCB66" s="18" t="s">
        <v>189</v>
      </c>
      <c r="DCC66" t="s">
        <v>554</v>
      </c>
      <c r="DCD66" t="s">
        <v>555</v>
      </c>
      <c r="DCE66" t="s">
        <v>81</v>
      </c>
      <c r="DCF66">
        <v>0.70541501045227051</v>
      </c>
      <c r="DCG66" t="s">
        <v>65</v>
      </c>
      <c r="DCH66" t="s">
        <v>82</v>
      </c>
      <c r="DCK66" s="2" t="s">
        <v>555</v>
      </c>
      <c r="DCL66" s="3" t="s">
        <v>81</v>
      </c>
      <c r="DCM66" s="3">
        <v>0.70541500999999995</v>
      </c>
      <c r="DCN66" s="2" t="s">
        <v>65</v>
      </c>
      <c r="DCO66" s="3">
        <v>0.14201153350000001</v>
      </c>
      <c r="DCP66" s="3">
        <f t="shared" ref="DCP66" si="178">DCM66*DCO66</f>
        <v>0.10017706732401783</v>
      </c>
      <c r="DCQ66" s="5"/>
      <c r="DCR66" s="18" t="s">
        <v>189</v>
      </c>
      <c r="DCS66" t="s">
        <v>554</v>
      </c>
      <c r="DCT66" t="s">
        <v>555</v>
      </c>
      <c r="DCU66" t="s">
        <v>81</v>
      </c>
      <c r="DCV66">
        <v>0.70541501045227051</v>
      </c>
      <c r="DCW66" t="s">
        <v>65</v>
      </c>
      <c r="DCX66" t="s">
        <v>82</v>
      </c>
      <c r="DDA66" s="2" t="s">
        <v>555</v>
      </c>
      <c r="DDB66" s="3" t="s">
        <v>81</v>
      </c>
      <c r="DDC66" s="3">
        <v>0.70541500999999995</v>
      </c>
      <c r="DDD66" s="2" t="s">
        <v>65</v>
      </c>
      <c r="DDE66" s="3">
        <v>0.14201153350000001</v>
      </c>
      <c r="DDF66" s="3">
        <f t="shared" ref="DDF66" si="179">DDC66*DDE66</f>
        <v>0.10017706732401783</v>
      </c>
      <c r="DDG66" s="5"/>
      <c r="DDH66" s="18" t="s">
        <v>189</v>
      </c>
      <c r="DDI66" t="s">
        <v>554</v>
      </c>
      <c r="DDJ66" t="s">
        <v>555</v>
      </c>
      <c r="DDK66" t="s">
        <v>81</v>
      </c>
      <c r="DDL66">
        <v>0.70541501045227051</v>
      </c>
      <c r="DDM66" t="s">
        <v>65</v>
      </c>
      <c r="DDN66" t="s">
        <v>82</v>
      </c>
      <c r="DDQ66" s="2" t="s">
        <v>555</v>
      </c>
      <c r="DDR66" s="3" t="s">
        <v>81</v>
      </c>
      <c r="DDS66" s="3">
        <v>0.70541500999999995</v>
      </c>
      <c r="DDT66" s="2" t="s">
        <v>65</v>
      </c>
      <c r="DDU66" s="3">
        <v>0.14201153350000001</v>
      </c>
      <c r="DDV66" s="3">
        <f t="shared" ref="DDV66" si="180">DDS66*DDU66</f>
        <v>0.10017706732401783</v>
      </c>
      <c r="DDW66" s="5"/>
      <c r="DDX66" s="18" t="s">
        <v>189</v>
      </c>
      <c r="DDY66" t="s">
        <v>554</v>
      </c>
      <c r="DDZ66" t="s">
        <v>555</v>
      </c>
      <c r="DEA66" t="s">
        <v>81</v>
      </c>
      <c r="DEB66">
        <v>0.70541501045227051</v>
      </c>
      <c r="DEC66" t="s">
        <v>65</v>
      </c>
      <c r="DED66" t="s">
        <v>82</v>
      </c>
      <c r="DEG66" s="2" t="s">
        <v>555</v>
      </c>
      <c r="DEH66" s="3" t="s">
        <v>81</v>
      </c>
      <c r="DEI66" s="3">
        <v>0.70541500999999995</v>
      </c>
      <c r="DEJ66" s="2" t="s">
        <v>65</v>
      </c>
      <c r="DEK66" s="3">
        <v>0.14201153350000001</v>
      </c>
      <c r="DEL66" s="3">
        <f t="shared" ref="DEL66" si="181">DEI66*DEK66</f>
        <v>0.10017706732401783</v>
      </c>
      <c r="DEM66" s="5"/>
      <c r="DEN66" s="18" t="s">
        <v>189</v>
      </c>
      <c r="DEO66" t="s">
        <v>554</v>
      </c>
      <c r="DEP66" t="s">
        <v>555</v>
      </c>
      <c r="DEQ66" t="s">
        <v>81</v>
      </c>
      <c r="DER66">
        <v>0.70541501045227051</v>
      </c>
      <c r="DES66" t="s">
        <v>65</v>
      </c>
      <c r="DET66" t="s">
        <v>82</v>
      </c>
      <c r="DEW66" s="2" t="s">
        <v>555</v>
      </c>
      <c r="DEX66" s="3" t="s">
        <v>81</v>
      </c>
      <c r="DEY66" s="3">
        <v>0.70541500999999995</v>
      </c>
      <c r="DEZ66" s="2" t="s">
        <v>65</v>
      </c>
      <c r="DFA66" s="3">
        <v>0.14201153350000001</v>
      </c>
      <c r="DFB66" s="3">
        <f t="shared" ref="DFB66" si="182">DEY66*DFA66</f>
        <v>0.10017706732401783</v>
      </c>
      <c r="DFC66" s="5"/>
      <c r="DFD66" s="18" t="s">
        <v>189</v>
      </c>
      <c r="DFE66" t="s">
        <v>554</v>
      </c>
      <c r="DFF66" t="s">
        <v>555</v>
      </c>
      <c r="DFG66" t="s">
        <v>81</v>
      </c>
      <c r="DFH66">
        <v>0.70541501045227051</v>
      </c>
      <c r="DFI66" t="s">
        <v>65</v>
      </c>
      <c r="DFJ66" t="s">
        <v>82</v>
      </c>
      <c r="DFM66" s="2" t="s">
        <v>555</v>
      </c>
      <c r="DFN66" s="3" t="s">
        <v>81</v>
      </c>
      <c r="DFO66" s="3">
        <v>0.70541500999999995</v>
      </c>
      <c r="DFP66" s="2" t="s">
        <v>65</v>
      </c>
      <c r="DFQ66" s="3">
        <v>0.14201153350000001</v>
      </c>
      <c r="DFR66" s="3">
        <f t="shared" ref="DFR66" si="183">DFO66*DFQ66</f>
        <v>0.10017706732401783</v>
      </c>
      <c r="DFS66" s="5"/>
      <c r="DFT66" s="18" t="s">
        <v>189</v>
      </c>
      <c r="DFU66" t="s">
        <v>554</v>
      </c>
      <c r="DFV66" t="s">
        <v>555</v>
      </c>
      <c r="DFW66" t="s">
        <v>81</v>
      </c>
      <c r="DFX66">
        <v>0.70541501045227051</v>
      </c>
      <c r="DFY66" t="s">
        <v>65</v>
      </c>
      <c r="DFZ66" t="s">
        <v>82</v>
      </c>
      <c r="DGC66" s="2" t="s">
        <v>555</v>
      </c>
      <c r="DGD66" s="3" t="s">
        <v>81</v>
      </c>
      <c r="DGE66" s="3">
        <v>0.70541500999999995</v>
      </c>
      <c r="DGF66" s="2" t="s">
        <v>65</v>
      </c>
      <c r="DGG66" s="3">
        <v>0.14201153350000001</v>
      </c>
      <c r="DGH66" s="3">
        <f t="shared" ref="DGH66" si="184">DGE66*DGG66</f>
        <v>0.10017706732401783</v>
      </c>
      <c r="DGI66" s="5"/>
      <c r="DGJ66" s="18" t="s">
        <v>189</v>
      </c>
      <c r="DGK66" t="s">
        <v>554</v>
      </c>
      <c r="DGL66" t="s">
        <v>555</v>
      </c>
      <c r="DGM66" t="s">
        <v>81</v>
      </c>
      <c r="DGN66">
        <v>0.70541501045227051</v>
      </c>
      <c r="DGO66" t="s">
        <v>65</v>
      </c>
      <c r="DGP66" t="s">
        <v>82</v>
      </c>
      <c r="DGS66" s="2" t="s">
        <v>555</v>
      </c>
      <c r="DGT66" s="3" t="s">
        <v>81</v>
      </c>
      <c r="DGU66" s="3">
        <v>0.70541500999999995</v>
      </c>
      <c r="DGV66" s="2" t="s">
        <v>65</v>
      </c>
      <c r="DGW66" s="3">
        <v>0.14201153350000001</v>
      </c>
      <c r="DGX66" s="3">
        <f t="shared" ref="DGX66" si="185">DGU66*DGW66</f>
        <v>0.10017706732401783</v>
      </c>
      <c r="DGY66" s="5"/>
      <c r="DGZ66" s="18" t="s">
        <v>189</v>
      </c>
      <c r="DHA66" t="s">
        <v>554</v>
      </c>
      <c r="DHB66" t="s">
        <v>555</v>
      </c>
      <c r="DHC66" t="s">
        <v>81</v>
      </c>
      <c r="DHD66">
        <v>0.70541501045227051</v>
      </c>
      <c r="DHE66" t="s">
        <v>65</v>
      </c>
      <c r="DHF66" t="s">
        <v>82</v>
      </c>
      <c r="DHI66" s="2" t="s">
        <v>555</v>
      </c>
      <c r="DHJ66" s="3" t="s">
        <v>81</v>
      </c>
      <c r="DHK66" s="3">
        <v>0.70541500999999995</v>
      </c>
      <c r="DHL66" s="2" t="s">
        <v>65</v>
      </c>
      <c r="DHM66" s="3">
        <v>0.14201153350000001</v>
      </c>
      <c r="DHN66" s="3">
        <f t="shared" ref="DHN66" si="186">DHK66*DHM66</f>
        <v>0.10017706732401783</v>
      </c>
      <c r="DHO66" s="5"/>
      <c r="DHP66" s="18" t="s">
        <v>189</v>
      </c>
      <c r="DHQ66" t="s">
        <v>554</v>
      </c>
      <c r="DHR66" t="s">
        <v>555</v>
      </c>
      <c r="DHS66" t="s">
        <v>81</v>
      </c>
      <c r="DHT66">
        <v>0.70541501045227051</v>
      </c>
      <c r="DHU66" t="s">
        <v>65</v>
      </c>
      <c r="DHV66" t="s">
        <v>82</v>
      </c>
      <c r="DHY66" s="2" t="s">
        <v>555</v>
      </c>
      <c r="DHZ66" s="3" t="s">
        <v>81</v>
      </c>
      <c r="DIA66" s="3">
        <v>0.70541500999999995</v>
      </c>
      <c r="DIB66" s="2" t="s">
        <v>65</v>
      </c>
      <c r="DIC66" s="3">
        <v>0.14201153350000001</v>
      </c>
      <c r="DID66" s="3">
        <f t="shared" ref="DID66" si="187">DIA66*DIC66</f>
        <v>0.10017706732401783</v>
      </c>
      <c r="DIE66" s="5"/>
      <c r="DIF66" s="18" t="s">
        <v>189</v>
      </c>
      <c r="DIG66" t="s">
        <v>554</v>
      </c>
      <c r="DIH66" t="s">
        <v>555</v>
      </c>
      <c r="DII66" t="s">
        <v>81</v>
      </c>
      <c r="DIJ66">
        <v>0.70541501045227051</v>
      </c>
      <c r="DIK66" t="s">
        <v>65</v>
      </c>
      <c r="DIL66" t="s">
        <v>82</v>
      </c>
      <c r="DIO66" s="2" t="s">
        <v>555</v>
      </c>
      <c r="DIP66" s="3" t="s">
        <v>81</v>
      </c>
      <c r="DIQ66" s="3">
        <v>0.70541500999999995</v>
      </c>
      <c r="DIR66" s="2" t="s">
        <v>65</v>
      </c>
      <c r="DIS66" s="3">
        <v>0.14201153350000001</v>
      </c>
      <c r="DIT66" s="3">
        <f t="shared" ref="DIT66" si="188">DIQ66*DIS66</f>
        <v>0.10017706732401783</v>
      </c>
      <c r="DIU66" s="5"/>
      <c r="DIV66" s="18" t="s">
        <v>189</v>
      </c>
      <c r="DIW66" t="s">
        <v>554</v>
      </c>
      <c r="DIX66" t="s">
        <v>555</v>
      </c>
      <c r="DIY66" t="s">
        <v>81</v>
      </c>
      <c r="DIZ66">
        <v>0.70541501045227051</v>
      </c>
      <c r="DJA66" t="s">
        <v>65</v>
      </c>
      <c r="DJB66" t="s">
        <v>82</v>
      </c>
      <c r="DJE66" s="2" t="s">
        <v>555</v>
      </c>
      <c r="DJF66" s="3" t="s">
        <v>81</v>
      </c>
      <c r="DJG66" s="3">
        <v>0.70541500999999995</v>
      </c>
      <c r="DJH66" s="2" t="s">
        <v>65</v>
      </c>
      <c r="DJI66" s="3">
        <v>0.14201153350000001</v>
      </c>
      <c r="DJJ66" s="3">
        <f t="shared" ref="DJJ66" si="189">DJG66*DJI66</f>
        <v>0.10017706732401783</v>
      </c>
      <c r="DJK66" s="5"/>
      <c r="DJL66" s="18" t="s">
        <v>189</v>
      </c>
      <c r="DJM66" t="s">
        <v>554</v>
      </c>
      <c r="DJN66" t="s">
        <v>555</v>
      </c>
      <c r="DJO66" t="s">
        <v>81</v>
      </c>
      <c r="DJP66">
        <v>0.70541501045227051</v>
      </c>
      <c r="DJQ66" t="s">
        <v>65</v>
      </c>
      <c r="DJR66" t="s">
        <v>82</v>
      </c>
      <c r="DJU66" s="2" t="s">
        <v>555</v>
      </c>
      <c r="DJV66" s="3" t="s">
        <v>81</v>
      </c>
      <c r="DJW66" s="3">
        <v>0.70541500999999995</v>
      </c>
      <c r="DJX66" s="2" t="s">
        <v>65</v>
      </c>
      <c r="DJY66" s="3">
        <v>0.14201153350000001</v>
      </c>
      <c r="DJZ66" s="3">
        <f t="shared" ref="DJZ66" si="190">DJW66*DJY66</f>
        <v>0.10017706732401783</v>
      </c>
      <c r="DKA66" s="5"/>
      <c r="DKB66" s="18" t="s">
        <v>189</v>
      </c>
      <c r="DKC66" t="s">
        <v>554</v>
      </c>
      <c r="DKD66" t="s">
        <v>555</v>
      </c>
      <c r="DKE66" t="s">
        <v>81</v>
      </c>
      <c r="DKF66">
        <v>0.70541501045227051</v>
      </c>
      <c r="DKG66" t="s">
        <v>65</v>
      </c>
      <c r="DKH66" t="s">
        <v>82</v>
      </c>
      <c r="DKK66" s="2" t="s">
        <v>555</v>
      </c>
      <c r="DKL66" s="3" t="s">
        <v>81</v>
      </c>
      <c r="DKM66" s="3">
        <v>0.70541500999999995</v>
      </c>
      <c r="DKN66" s="2" t="s">
        <v>65</v>
      </c>
      <c r="DKO66" s="3">
        <v>0.14201153350000001</v>
      </c>
      <c r="DKP66" s="3">
        <f t="shared" ref="DKP66" si="191">DKM66*DKO66</f>
        <v>0.10017706732401783</v>
      </c>
      <c r="DKQ66" s="5"/>
      <c r="DKR66" s="18" t="s">
        <v>189</v>
      </c>
      <c r="DKS66" t="s">
        <v>554</v>
      </c>
      <c r="DKT66" t="s">
        <v>555</v>
      </c>
      <c r="DKU66" t="s">
        <v>81</v>
      </c>
      <c r="DKV66">
        <v>0.70541501045227051</v>
      </c>
      <c r="DKW66" t="s">
        <v>65</v>
      </c>
      <c r="DKX66" t="s">
        <v>82</v>
      </c>
      <c r="DLA66" s="2" t="s">
        <v>555</v>
      </c>
      <c r="DLB66" s="3" t="s">
        <v>81</v>
      </c>
      <c r="DLC66" s="3">
        <v>0.70541500999999995</v>
      </c>
      <c r="DLD66" s="2" t="s">
        <v>65</v>
      </c>
      <c r="DLE66" s="3">
        <v>0.14201153350000001</v>
      </c>
      <c r="DLF66" s="3">
        <f t="shared" ref="DLF66" si="192">DLC66*DLE66</f>
        <v>0.10017706732401783</v>
      </c>
      <c r="DLG66" s="5"/>
      <c r="DLH66" s="18" t="s">
        <v>189</v>
      </c>
      <c r="DLI66" t="s">
        <v>554</v>
      </c>
      <c r="DLJ66" t="s">
        <v>555</v>
      </c>
      <c r="DLK66" t="s">
        <v>81</v>
      </c>
      <c r="DLL66">
        <v>0.70541501045227051</v>
      </c>
      <c r="DLM66" t="s">
        <v>65</v>
      </c>
      <c r="DLN66" t="s">
        <v>82</v>
      </c>
      <c r="DLQ66" s="2" t="s">
        <v>555</v>
      </c>
      <c r="DLR66" s="3" t="s">
        <v>81</v>
      </c>
      <c r="DLS66" s="3">
        <v>0.70541500999999995</v>
      </c>
      <c r="DLT66" s="2" t="s">
        <v>65</v>
      </c>
      <c r="DLU66" s="3">
        <v>0.14201153350000001</v>
      </c>
      <c r="DLV66" s="3">
        <f t="shared" ref="DLV66" si="193">DLS66*DLU66</f>
        <v>0.10017706732401783</v>
      </c>
      <c r="DLW66" s="5"/>
      <c r="DLX66" s="18" t="s">
        <v>189</v>
      </c>
      <c r="DLY66" t="s">
        <v>554</v>
      </c>
      <c r="DLZ66" t="s">
        <v>555</v>
      </c>
      <c r="DMA66" t="s">
        <v>81</v>
      </c>
      <c r="DMB66">
        <v>0.70541501045227051</v>
      </c>
      <c r="DMC66" t="s">
        <v>65</v>
      </c>
      <c r="DMD66" t="s">
        <v>82</v>
      </c>
      <c r="DMG66" s="2" t="s">
        <v>555</v>
      </c>
      <c r="DMH66" s="3" t="s">
        <v>81</v>
      </c>
      <c r="DMI66" s="3">
        <v>0.70541500999999995</v>
      </c>
      <c r="DMJ66" s="2" t="s">
        <v>65</v>
      </c>
      <c r="DMK66" s="3">
        <v>0.14201153350000001</v>
      </c>
      <c r="DML66" s="3">
        <f t="shared" ref="DML66" si="194">DMI66*DMK66</f>
        <v>0.10017706732401783</v>
      </c>
      <c r="DMM66" s="5"/>
      <c r="DMN66" s="18" t="s">
        <v>189</v>
      </c>
      <c r="DMO66" t="s">
        <v>554</v>
      </c>
      <c r="DMP66" t="s">
        <v>555</v>
      </c>
      <c r="DMQ66" t="s">
        <v>81</v>
      </c>
      <c r="DMR66">
        <v>0.70541501045227051</v>
      </c>
      <c r="DMS66" t="s">
        <v>65</v>
      </c>
      <c r="DMT66" t="s">
        <v>82</v>
      </c>
      <c r="DMW66" s="2" t="s">
        <v>555</v>
      </c>
      <c r="DMX66" s="3" t="s">
        <v>81</v>
      </c>
      <c r="DMY66" s="3">
        <v>0.70541500999999995</v>
      </c>
      <c r="DMZ66" s="2" t="s">
        <v>65</v>
      </c>
      <c r="DNA66" s="3">
        <v>0.14201153350000001</v>
      </c>
      <c r="DNB66" s="3">
        <f t="shared" ref="DNB66" si="195">DMY66*DNA66</f>
        <v>0.10017706732401783</v>
      </c>
      <c r="DNC66" s="5"/>
      <c r="DND66" s="18" t="s">
        <v>189</v>
      </c>
      <c r="DNE66" t="s">
        <v>554</v>
      </c>
      <c r="DNF66" t="s">
        <v>555</v>
      </c>
      <c r="DNG66" t="s">
        <v>81</v>
      </c>
      <c r="DNH66">
        <v>0.70541501045227051</v>
      </c>
      <c r="DNI66" t="s">
        <v>65</v>
      </c>
      <c r="DNJ66" t="s">
        <v>82</v>
      </c>
      <c r="DNM66" s="2" t="s">
        <v>555</v>
      </c>
      <c r="DNN66" s="3" t="s">
        <v>81</v>
      </c>
      <c r="DNO66" s="3">
        <v>0.70541500999999995</v>
      </c>
      <c r="DNP66" s="2" t="s">
        <v>65</v>
      </c>
      <c r="DNQ66" s="3">
        <v>0.14201153350000001</v>
      </c>
      <c r="DNR66" s="3">
        <f t="shared" ref="DNR66" si="196">DNO66*DNQ66</f>
        <v>0.10017706732401783</v>
      </c>
      <c r="DNS66" s="5"/>
      <c r="DNT66" s="18" t="s">
        <v>189</v>
      </c>
      <c r="DNU66" t="s">
        <v>554</v>
      </c>
      <c r="DNV66" t="s">
        <v>555</v>
      </c>
      <c r="DNW66" t="s">
        <v>81</v>
      </c>
      <c r="DNX66">
        <v>0.70541501045227051</v>
      </c>
      <c r="DNY66" t="s">
        <v>65</v>
      </c>
      <c r="DNZ66" t="s">
        <v>82</v>
      </c>
      <c r="DOC66" s="2" t="s">
        <v>555</v>
      </c>
      <c r="DOD66" s="3" t="s">
        <v>81</v>
      </c>
      <c r="DOE66" s="3">
        <v>0.70541500999999995</v>
      </c>
      <c r="DOF66" s="2" t="s">
        <v>65</v>
      </c>
      <c r="DOG66" s="3">
        <v>0.14201153350000001</v>
      </c>
      <c r="DOH66" s="3">
        <f t="shared" ref="DOH66" si="197">DOE66*DOG66</f>
        <v>0.10017706732401783</v>
      </c>
      <c r="DOI66" s="5"/>
      <c r="DOJ66" s="18" t="s">
        <v>189</v>
      </c>
      <c r="DOK66" t="s">
        <v>554</v>
      </c>
      <c r="DOL66" t="s">
        <v>555</v>
      </c>
      <c r="DOM66" t="s">
        <v>81</v>
      </c>
      <c r="DON66">
        <v>0.70541501045227051</v>
      </c>
      <c r="DOO66" t="s">
        <v>65</v>
      </c>
      <c r="DOP66" t="s">
        <v>82</v>
      </c>
      <c r="DOS66" s="2" t="s">
        <v>555</v>
      </c>
      <c r="DOT66" s="3" t="s">
        <v>81</v>
      </c>
      <c r="DOU66" s="3">
        <v>0.70541500999999995</v>
      </c>
      <c r="DOV66" s="2" t="s">
        <v>65</v>
      </c>
      <c r="DOW66" s="3">
        <v>0.14201153350000001</v>
      </c>
      <c r="DOX66" s="3">
        <f t="shared" ref="DOX66" si="198">DOU66*DOW66</f>
        <v>0.10017706732401783</v>
      </c>
      <c r="DOY66" s="5"/>
      <c r="DOZ66" s="18" t="s">
        <v>189</v>
      </c>
      <c r="DPA66" t="s">
        <v>554</v>
      </c>
      <c r="DPB66" t="s">
        <v>555</v>
      </c>
      <c r="DPC66" t="s">
        <v>81</v>
      </c>
      <c r="DPD66">
        <v>0.70541501045227051</v>
      </c>
      <c r="DPE66" t="s">
        <v>65</v>
      </c>
      <c r="DPF66" t="s">
        <v>82</v>
      </c>
      <c r="DPI66" s="2" t="s">
        <v>555</v>
      </c>
      <c r="DPJ66" s="3" t="s">
        <v>81</v>
      </c>
      <c r="DPK66" s="3">
        <v>0.70541500999999995</v>
      </c>
      <c r="DPL66" s="2" t="s">
        <v>65</v>
      </c>
      <c r="DPM66" s="3">
        <v>0.14201153350000001</v>
      </c>
      <c r="DPN66" s="3">
        <f t="shared" ref="DPN66" si="199">DPK66*DPM66</f>
        <v>0.10017706732401783</v>
      </c>
      <c r="DPO66" s="5"/>
      <c r="DPP66" s="18" t="s">
        <v>189</v>
      </c>
      <c r="DPQ66" t="s">
        <v>554</v>
      </c>
      <c r="DPR66" t="s">
        <v>555</v>
      </c>
      <c r="DPS66" t="s">
        <v>81</v>
      </c>
      <c r="DPT66">
        <v>0.70541501045227051</v>
      </c>
      <c r="DPU66" t="s">
        <v>65</v>
      </c>
      <c r="DPV66" t="s">
        <v>82</v>
      </c>
      <c r="DPY66" s="2" t="s">
        <v>555</v>
      </c>
      <c r="DPZ66" s="3" t="s">
        <v>81</v>
      </c>
      <c r="DQA66" s="3">
        <v>0.70541500999999995</v>
      </c>
      <c r="DQB66" s="2" t="s">
        <v>65</v>
      </c>
      <c r="DQC66" s="3">
        <v>0.14201153350000001</v>
      </c>
      <c r="DQD66" s="3">
        <f t="shared" ref="DQD66" si="200">DQA66*DQC66</f>
        <v>0.10017706732401783</v>
      </c>
      <c r="DQE66" s="5"/>
      <c r="DQF66" s="18" t="s">
        <v>189</v>
      </c>
      <c r="DQG66" t="s">
        <v>554</v>
      </c>
      <c r="DQH66" t="s">
        <v>555</v>
      </c>
      <c r="DQI66" t="s">
        <v>81</v>
      </c>
      <c r="DQJ66">
        <v>0.70541501045227051</v>
      </c>
      <c r="DQK66" t="s">
        <v>65</v>
      </c>
      <c r="DQL66" t="s">
        <v>82</v>
      </c>
      <c r="DQO66" s="2" t="s">
        <v>555</v>
      </c>
      <c r="DQP66" s="3" t="s">
        <v>81</v>
      </c>
      <c r="DQQ66" s="3">
        <v>0.70541500999999995</v>
      </c>
      <c r="DQR66" s="2" t="s">
        <v>65</v>
      </c>
      <c r="DQS66" s="3">
        <v>0.14201153350000001</v>
      </c>
      <c r="DQT66" s="3">
        <f t="shared" ref="DQT66" si="201">DQQ66*DQS66</f>
        <v>0.10017706732401783</v>
      </c>
      <c r="DQU66" s="5"/>
      <c r="DQV66" s="18" t="s">
        <v>189</v>
      </c>
      <c r="DQW66" t="s">
        <v>554</v>
      </c>
      <c r="DQX66" t="s">
        <v>555</v>
      </c>
      <c r="DQY66" t="s">
        <v>81</v>
      </c>
      <c r="DQZ66">
        <v>0.70541501045227051</v>
      </c>
      <c r="DRA66" t="s">
        <v>65</v>
      </c>
      <c r="DRB66" t="s">
        <v>82</v>
      </c>
      <c r="DRE66" s="2" t="s">
        <v>555</v>
      </c>
      <c r="DRF66" s="3" t="s">
        <v>81</v>
      </c>
      <c r="DRG66" s="3">
        <v>0.70541500999999995</v>
      </c>
      <c r="DRH66" s="2" t="s">
        <v>65</v>
      </c>
      <c r="DRI66" s="3">
        <v>0.14201153350000001</v>
      </c>
      <c r="DRJ66" s="3">
        <f t="shared" ref="DRJ66" si="202">DRG66*DRI66</f>
        <v>0.10017706732401783</v>
      </c>
      <c r="DRK66" s="5"/>
      <c r="DRL66" s="18" t="s">
        <v>189</v>
      </c>
      <c r="DRM66" t="s">
        <v>554</v>
      </c>
      <c r="DRN66" t="s">
        <v>555</v>
      </c>
      <c r="DRO66" t="s">
        <v>81</v>
      </c>
      <c r="DRP66">
        <v>0.70541501045227051</v>
      </c>
      <c r="DRQ66" t="s">
        <v>65</v>
      </c>
      <c r="DRR66" t="s">
        <v>82</v>
      </c>
      <c r="DRU66" s="2" t="s">
        <v>555</v>
      </c>
      <c r="DRV66" s="3" t="s">
        <v>81</v>
      </c>
      <c r="DRW66" s="3">
        <v>0.70541500999999995</v>
      </c>
      <c r="DRX66" s="2" t="s">
        <v>65</v>
      </c>
      <c r="DRY66" s="3">
        <v>0.14201153350000001</v>
      </c>
      <c r="DRZ66" s="3">
        <f t="shared" ref="DRZ66" si="203">DRW66*DRY66</f>
        <v>0.10017706732401783</v>
      </c>
      <c r="DSA66" s="5"/>
      <c r="DSB66" s="18" t="s">
        <v>189</v>
      </c>
      <c r="DSC66" t="s">
        <v>554</v>
      </c>
      <c r="DSD66" t="s">
        <v>555</v>
      </c>
      <c r="DSE66" t="s">
        <v>81</v>
      </c>
      <c r="DSF66">
        <v>0.70541501045227051</v>
      </c>
      <c r="DSG66" t="s">
        <v>65</v>
      </c>
      <c r="DSH66" t="s">
        <v>82</v>
      </c>
      <c r="DSK66" s="2" t="s">
        <v>555</v>
      </c>
      <c r="DSL66" s="3" t="s">
        <v>81</v>
      </c>
      <c r="DSM66" s="3">
        <v>0.70541500999999995</v>
      </c>
      <c r="DSN66" s="2" t="s">
        <v>65</v>
      </c>
      <c r="DSO66" s="3">
        <v>0.14201153350000001</v>
      </c>
      <c r="DSP66" s="3">
        <f t="shared" ref="DSP66" si="204">DSM66*DSO66</f>
        <v>0.10017706732401783</v>
      </c>
      <c r="DSQ66" s="5"/>
      <c r="DSR66" s="18" t="s">
        <v>189</v>
      </c>
      <c r="DSS66" t="s">
        <v>554</v>
      </c>
      <c r="DST66" t="s">
        <v>555</v>
      </c>
      <c r="DSU66" t="s">
        <v>81</v>
      </c>
      <c r="DSV66">
        <v>0.70541501045227051</v>
      </c>
      <c r="DSW66" t="s">
        <v>65</v>
      </c>
      <c r="DSX66" t="s">
        <v>82</v>
      </c>
      <c r="DTA66" s="2" t="s">
        <v>555</v>
      </c>
      <c r="DTB66" s="3" t="s">
        <v>81</v>
      </c>
      <c r="DTC66" s="3">
        <v>0.70541500999999995</v>
      </c>
      <c r="DTD66" s="2" t="s">
        <v>65</v>
      </c>
      <c r="DTE66" s="3">
        <v>0.14201153350000001</v>
      </c>
      <c r="DTF66" s="3">
        <f t="shared" ref="DTF66" si="205">DTC66*DTE66</f>
        <v>0.10017706732401783</v>
      </c>
      <c r="DTG66" s="5"/>
      <c r="DTH66" s="18" t="s">
        <v>189</v>
      </c>
      <c r="DTI66" t="s">
        <v>554</v>
      </c>
      <c r="DTJ66" t="s">
        <v>555</v>
      </c>
      <c r="DTK66" t="s">
        <v>81</v>
      </c>
      <c r="DTL66">
        <v>0.70541501045227051</v>
      </c>
      <c r="DTM66" t="s">
        <v>65</v>
      </c>
      <c r="DTN66" t="s">
        <v>82</v>
      </c>
      <c r="DTQ66" s="2" t="s">
        <v>555</v>
      </c>
      <c r="DTR66" s="3" t="s">
        <v>81</v>
      </c>
      <c r="DTS66" s="3">
        <v>0.70541500999999995</v>
      </c>
      <c r="DTT66" s="2" t="s">
        <v>65</v>
      </c>
      <c r="DTU66" s="3">
        <v>0.14201153350000001</v>
      </c>
      <c r="DTV66" s="3">
        <f t="shared" ref="DTV66" si="206">DTS66*DTU66</f>
        <v>0.10017706732401783</v>
      </c>
      <c r="DTW66" s="5"/>
      <c r="DTX66" s="18" t="s">
        <v>189</v>
      </c>
      <c r="DTY66" t="s">
        <v>554</v>
      </c>
      <c r="DTZ66" t="s">
        <v>555</v>
      </c>
      <c r="DUA66" t="s">
        <v>81</v>
      </c>
      <c r="DUB66">
        <v>0.70541501045227051</v>
      </c>
      <c r="DUC66" t="s">
        <v>65</v>
      </c>
      <c r="DUD66" t="s">
        <v>82</v>
      </c>
      <c r="DUG66" s="2" t="s">
        <v>555</v>
      </c>
      <c r="DUH66" s="3" t="s">
        <v>81</v>
      </c>
      <c r="DUI66" s="3">
        <v>0.70541500999999995</v>
      </c>
      <c r="DUJ66" s="2" t="s">
        <v>65</v>
      </c>
      <c r="DUK66" s="3">
        <v>0.14201153350000001</v>
      </c>
      <c r="DUL66" s="3">
        <f t="shared" ref="DUL66" si="207">DUI66*DUK66</f>
        <v>0.10017706732401783</v>
      </c>
      <c r="DUM66" s="5"/>
      <c r="DUN66" s="18" t="s">
        <v>189</v>
      </c>
      <c r="DUO66" t="s">
        <v>554</v>
      </c>
      <c r="DUP66" t="s">
        <v>555</v>
      </c>
      <c r="DUQ66" t="s">
        <v>81</v>
      </c>
      <c r="DUR66">
        <v>0.70541501045227051</v>
      </c>
      <c r="DUS66" t="s">
        <v>65</v>
      </c>
      <c r="DUT66" t="s">
        <v>82</v>
      </c>
      <c r="DUW66" s="2" t="s">
        <v>555</v>
      </c>
      <c r="DUX66" s="3" t="s">
        <v>81</v>
      </c>
      <c r="DUY66" s="3">
        <v>0.70541500999999995</v>
      </c>
      <c r="DUZ66" s="2" t="s">
        <v>65</v>
      </c>
      <c r="DVA66" s="3">
        <v>0.14201153350000001</v>
      </c>
      <c r="DVB66" s="3">
        <f t="shared" ref="DVB66" si="208">DUY66*DVA66</f>
        <v>0.10017706732401783</v>
      </c>
      <c r="DVC66" s="5"/>
      <c r="DVD66" s="18" t="s">
        <v>189</v>
      </c>
      <c r="DVE66" t="s">
        <v>554</v>
      </c>
      <c r="DVF66" t="s">
        <v>555</v>
      </c>
      <c r="DVG66" t="s">
        <v>81</v>
      </c>
      <c r="DVH66">
        <v>0.70541501045227051</v>
      </c>
      <c r="DVI66" t="s">
        <v>65</v>
      </c>
      <c r="DVJ66" t="s">
        <v>82</v>
      </c>
      <c r="DVM66" s="2" t="s">
        <v>555</v>
      </c>
      <c r="DVN66" s="3" t="s">
        <v>81</v>
      </c>
      <c r="DVO66" s="3">
        <v>0.70541500999999995</v>
      </c>
      <c r="DVP66" s="2" t="s">
        <v>65</v>
      </c>
      <c r="DVQ66" s="3">
        <v>0.14201153350000001</v>
      </c>
      <c r="DVR66" s="3">
        <f t="shared" ref="DVR66" si="209">DVO66*DVQ66</f>
        <v>0.10017706732401783</v>
      </c>
      <c r="DVS66" s="5"/>
      <c r="DVT66" s="18" t="s">
        <v>189</v>
      </c>
      <c r="DVU66" t="s">
        <v>554</v>
      </c>
      <c r="DVV66" t="s">
        <v>555</v>
      </c>
      <c r="DVW66" t="s">
        <v>81</v>
      </c>
      <c r="DVX66">
        <v>0.70541501045227051</v>
      </c>
      <c r="DVY66" t="s">
        <v>65</v>
      </c>
      <c r="DVZ66" t="s">
        <v>82</v>
      </c>
      <c r="DWC66" s="2" t="s">
        <v>555</v>
      </c>
      <c r="DWD66" s="3" t="s">
        <v>81</v>
      </c>
      <c r="DWE66" s="3">
        <v>0.70541500999999995</v>
      </c>
      <c r="DWF66" s="2" t="s">
        <v>65</v>
      </c>
      <c r="DWG66" s="3">
        <v>0.14201153350000001</v>
      </c>
      <c r="DWH66" s="3">
        <f t="shared" ref="DWH66" si="210">DWE66*DWG66</f>
        <v>0.10017706732401783</v>
      </c>
      <c r="DWI66" s="5"/>
      <c r="DWJ66" s="18" t="s">
        <v>189</v>
      </c>
      <c r="DWK66" t="s">
        <v>554</v>
      </c>
      <c r="DWL66" t="s">
        <v>555</v>
      </c>
      <c r="DWM66" t="s">
        <v>81</v>
      </c>
      <c r="DWN66">
        <v>0.70541501045227051</v>
      </c>
      <c r="DWO66" t="s">
        <v>65</v>
      </c>
      <c r="DWP66" t="s">
        <v>82</v>
      </c>
      <c r="DWS66" s="2" t="s">
        <v>555</v>
      </c>
      <c r="DWT66" s="3" t="s">
        <v>81</v>
      </c>
      <c r="DWU66" s="3">
        <v>0.70541500999999995</v>
      </c>
      <c r="DWV66" s="2" t="s">
        <v>65</v>
      </c>
      <c r="DWW66" s="3">
        <v>0.14201153350000001</v>
      </c>
      <c r="DWX66" s="3">
        <f t="shared" ref="DWX66" si="211">DWU66*DWW66</f>
        <v>0.10017706732401783</v>
      </c>
      <c r="DWY66" s="5"/>
      <c r="DWZ66" s="18" t="s">
        <v>189</v>
      </c>
      <c r="DXA66" t="s">
        <v>554</v>
      </c>
      <c r="DXB66" t="s">
        <v>555</v>
      </c>
      <c r="DXC66" t="s">
        <v>81</v>
      </c>
      <c r="DXD66">
        <v>0.70541501045227051</v>
      </c>
      <c r="DXE66" t="s">
        <v>65</v>
      </c>
      <c r="DXF66" t="s">
        <v>82</v>
      </c>
      <c r="DXI66" s="2" t="s">
        <v>555</v>
      </c>
      <c r="DXJ66" s="3" t="s">
        <v>81</v>
      </c>
      <c r="DXK66" s="3">
        <v>0.70541500999999995</v>
      </c>
      <c r="DXL66" s="2" t="s">
        <v>65</v>
      </c>
      <c r="DXM66" s="3">
        <v>0.14201153350000001</v>
      </c>
      <c r="DXN66" s="3">
        <f t="shared" ref="DXN66" si="212">DXK66*DXM66</f>
        <v>0.10017706732401783</v>
      </c>
      <c r="DXO66" s="5"/>
      <c r="DXP66" s="18" t="s">
        <v>189</v>
      </c>
      <c r="DXQ66" t="s">
        <v>554</v>
      </c>
      <c r="DXR66" t="s">
        <v>555</v>
      </c>
      <c r="DXS66" t="s">
        <v>81</v>
      </c>
      <c r="DXT66">
        <v>0.70541501045227051</v>
      </c>
      <c r="DXU66" t="s">
        <v>65</v>
      </c>
      <c r="DXV66" t="s">
        <v>82</v>
      </c>
      <c r="DXY66" s="2" t="s">
        <v>555</v>
      </c>
      <c r="DXZ66" s="3" t="s">
        <v>81</v>
      </c>
      <c r="DYA66" s="3">
        <v>0.70541500999999995</v>
      </c>
      <c r="DYB66" s="2" t="s">
        <v>65</v>
      </c>
      <c r="DYC66" s="3">
        <v>0.14201153350000001</v>
      </c>
      <c r="DYD66" s="3">
        <f t="shared" ref="DYD66" si="213">DYA66*DYC66</f>
        <v>0.10017706732401783</v>
      </c>
      <c r="DYE66" s="5"/>
      <c r="DYF66" s="18" t="s">
        <v>189</v>
      </c>
      <c r="DYG66" t="s">
        <v>554</v>
      </c>
      <c r="DYH66" t="s">
        <v>555</v>
      </c>
      <c r="DYI66" t="s">
        <v>81</v>
      </c>
      <c r="DYJ66">
        <v>0.70541501045227051</v>
      </c>
      <c r="DYK66" t="s">
        <v>65</v>
      </c>
      <c r="DYL66" t="s">
        <v>82</v>
      </c>
      <c r="DYO66" s="2" t="s">
        <v>555</v>
      </c>
      <c r="DYP66" s="3" t="s">
        <v>81</v>
      </c>
      <c r="DYQ66" s="3">
        <v>0.70541500999999995</v>
      </c>
      <c r="DYR66" s="2" t="s">
        <v>65</v>
      </c>
      <c r="DYS66" s="3">
        <v>0.14201153350000001</v>
      </c>
      <c r="DYT66" s="3">
        <f t="shared" ref="DYT66" si="214">DYQ66*DYS66</f>
        <v>0.10017706732401783</v>
      </c>
      <c r="DYU66" s="5"/>
      <c r="DYV66" s="18" t="s">
        <v>189</v>
      </c>
      <c r="DYW66" t="s">
        <v>554</v>
      </c>
      <c r="DYX66" t="s">
        <v>555</v>
      </c>
      <c r="DYY66" t="s">
        <v>81</v>
      </c>
      <c r="DYZ66">
        <v>0.70541501045227051</v>
      </c>
      <c r="DZA66" t="s">
        <v>65</v>
      </c>
      <c r="DZB66" t="s">
        <v>82</v>
      </c>
      <c r="DZE66" s="2" t="s">
        <v>555</v>
      </c>
      <c r="DZF66" s="3" t="s">
        <v>81</v>
      </c>
      <c r="DZG66" s="3">
        <v>0.70541500999999995</v>
      </c>
      <c r="DZH66" s="2" t="s">
        <v>65</v>
      </c>
      <c r="DZI66" s="3">
        <v>0.14201153350000001</v>
      </c>
      <c r="DZJ66" s="3">
        <f t="shared" ref="DZJ66" si="215">DZG66*DZI66</f>
        <v>0.10017706732401783</v>
      </c>
      <c r="DZK66" s="5"/>
      <c r="DZL66" s="18" t="s">
        <v>189</v>
      </c>
      <c r="DZM66" t="s">
        <v>554</v>
      </c>
      <c r="DZN66" t="s">
        <v>555</v>
      </c>
      <c r="DZO66" t="s">
        <v>81</v>
      </c>
      <c r="DZP66">
        <v>0.70541501045227051</v>
      </c>
      <c r="DZQ66" t="s">
        <v>65</v>
      </c>
      <c r="DZR66" t="s">
        <v>82</v>
      </c>
      <c r="DZU66" s="2" t="s">
        <v>555</v>
      </c>
      <c r="DZV66" s="3" t="s">
        <v>81</v>
      </c>
      <c r="DZW66" s="3">
        <v>0.70541500999999995</v>
      </c>
      <c r="DZX66" s="2" t="s">
        <v>65</v>
      </c>
      <c r="DZY66" s="3">
        <v>0.14201153350000001</v>
      </c>
      <c r="DZZ66" s="3">
        <f t="shared" ref="DZZ66" si="216">DZW66*DZY66</f>
        <v>0.10017706732401783</v>
      </c>
      <c r="EAA66" s="5"/>
      <c r="EAB66" s="18" t="s">
        <v>189</v>
      </c>
      <c r="EAC66" t="s">
        <v>554</v>
      </c>
      <c r="EAD66" t="s">
        <v>555</v>
      </c>
      <c r="EAE66" t="s">
        <v>81</v>
      </c>
      <c r="EAF66">
        <v>0.70541501045227051</v>
      </c>
      <c r="EAG66" t="s">
        <v>65</v>
      </c>
      <c r="EAH66" t="s">
        <v>82</v>
      </c>
      <c r="EAK66" s="2" t="s">
        <v>555</v>
      </c>
      <c r="EAL66" s="3" t="s">
        <v>81</v>
      </c>
      <c r="EAM66" s="3">
        <v>0.70541500999999995</v>
      </c>
      <c r="EAN66" s="2" t="s">
        <v>65</v>
      </c>
      <c r="EAO66" s="3">
        <v>0.14201153350000001</v>
      </c>
      <c r="EAP66" s="3">
        <f t="shared" ref="EAP66" si="217">EAM66*EAO66</f>
        <v>0.10017706732401783</v>
      </c>
      <c r="EAQ66" s="5"/>
      <c r="EAR66" s="18" t="s">
        <v>189</v>
      </c>
      <c r="EAS66" t="s">
        <v>554</v>
      </c>
      <c r="EAT66" t="s">
        <v>555</v>
      </c>
      <c r="EAU66" t="s">
        <v>81</v>
      </c>
      <c r="EAV66">
        <v>0.70541501045227051</v>
      </c>
      <c r="EAW66" t="s">
        <v>65</v>
      </c>
      <c r="EAX66" t="s">
        <v>82</v>
      </c>
      <c r="EBA66" s="2" t="s">
        <v>555</v>
      </c>
      <c r="EBB66" s="3" t="s">
        <v>81</v>
      </c>
      <c r="EBC66" s="3">
        <v>0.70541500999999995</v>
      </c>
      <c r="EBD66" s="2" t="s">
        <v>65</v>
      </c>
      <c r="EBE66" s="3">
        <v>0.14201153350000001</v>
      </c>
      <c r="EBF66" s="3">
        <f t="shared" ref="EBF66" si="218">EBC66*EBE66</f>
        <v>0.10017706732401783</v>
      </c>
      <c r="EBG66" s="5"/>
      <c r="EBH66" s="18" t="s">
        <v>189</v>
      </c>
      <c r="EBI66" t="s">
        <v>554</v>
      </c>
      <c r="EBJ66" t="s">
        <v>555</v>
      </c>
      <c r="EBK66" t="s">
        <v>81</v>
      </c>
      <c r="EBL66">
        <v>0.70541501045227051</v>
      </c>
      <c r="EBM66" t="s">
        <v>65</v>
      </c>
      <c r="EBN66" t="s">
        <v>82</v>
      </c>
      <c r="EBQ66" s="2" t="s">
        <v>555</v>
      </c>
      <c r="EBR66" s="3" t="s">
        <v>81</v>
      </c>
      <c r="EBS66" s="3">
        <v>0.70541500999999995</v>
      </c>
      <c r="EBT66" s="2" t="s">
        <v>65</v>
      </c>
      <c r="EBU66" s="3">
        <v>0.14201153350000001</v>
      </c>
      <c r="EBV66" s="3">
        <f t="shared" ref="EBV66" si="219">EBS66*EBU66</f>
        <v>0.10017706732401783</v>
      </c>
      <c r="EBW66" s="5"/>
      <c r="EBX66" s="18" t="s">
        <v>189</v>
      </c>
      <c r="EBY66" t="s">
        <v>554</v>
      </c>
      <c r="EBZ66" t="s">
        <v>555</v>
      </c>
      <c r="ECA66" t="s">
        <v>81</v>
      </c>
      <c r="ECB66">
        <v>0.70541501045227051</v>
      </c>
      <c r="ECC66" t="s">
        <v>65</v>
      </c>
      <c r="ECD66" t="s">
        <v>82</v>
      </c>
      <c r="ECG66" s="2" t="s">
        <v>555</v>
      </c>
      <c r="ECH66" s="3" t="s">
        <v>81</v>
      </c>
      <c r="ECI66" s="3">
        <v>0.70541500999999995</v>
      </c>
      <c r="ECJ66" s="2" t="s">
        <v>65</v>
      </c>
      <c r="ECK66" s="3">
        <v>0.14201153350000001</v>
      </c>
      <c r="ECL66" s="3">
        <f t="shared" ref="ECL66" si="220">ECI66*ECK66</f>
        <v>0.10017706732401783</v>
      </c>
      <c r="ECM66" s="5"/>
      <c r="ECN66" s="18" t="s">
        <v>189</v>
      </c>
      <c r="ECO66" t="s">
        <v>554</v>
      </c>
      <c r="ECP66" t="s">
        <v>555</v>
      </c>
      <c r="ECQ66" t="s">
        <v>81</v>
      </c>
      <c r="ECR66">
        <v>0.70541501045227051</v>
      </c>
      <c r="ECS66" t="s">
        <v>65</v>
      </c>
      <c r="ECT66" t="s">
        <v>82</v>
      </c>
      <c r="ECW66" s="2" t="s">
        <v>555</v>
      </c>
      <c r="ECX66" s="3" t="s">
        <v>81</v>
      </c>
      <c r="ECY66" s="3">
        <v>0.70541500999999995</v>
      </c>
      <c r="ECZ66" s="2" t="s">
        <v>65</v>
      </c>
      <c r="EDA66" s="3">
        <v>0.14201153350000001</v>
      </c>
      <c r="EDB66" s="3">
        <f t="shared" ref="EDB66" si="221">ECY66*EDA66</f>
        <v>0.10017706732401783</v>
      </c>
      <c r="EDC66" s="5"/>
      <c r="EDD66" s="18" t="s">
        <v>189</v>
      </c>
      <c r="EDE66" t="s">
        <v>554</v>
      </c>
      <c r="EDF66" t="s">
        <v>555</v>
      </c>
      <c r="EDG66" t="s">
        <v>81</v>
      </c>
      <c r="EDH66">
        <v>0.70541501045227051</v>
      </c>
      <c r="EDI66" t="s">
        <v>65</v>
      </c>
      <c r="EDJ66" t="s">
        <v>82</v>
      </c>
      <c r="EDM66" s="2" t="s">
        <v>555</v>
      </c>
      <c r="EDN66" s="3" t="s">
        <v>81</v>
      </c>
      <c r="EDO66" s="3">
        <v>0.70541500999999995</v>
      </c>
      <c r="EDP66" s="2" t="s">
        <v>65</v>
      </c>
      <c r="EDQ66" s="3">
        <v>0.14201153350000001</v>
      </c>
      <c r="EDR66" s="3">
        <f t="shared" ref="EDR66" si="222">EDO66*EDQ66</f>
        <v>0.10017706732401783</v>
      </c>
      <c r="EDS66" s="5"/>
      <c r="EDT66" s="18" t="s">
        <v>189</v>
      </c>
      <c r="EDU66" t="s">
        <v>554</v>
      </c>
      <c r="EDV66" t="s">
        <v>555</v>
      </c>
      <c r="EDW66" t="s">
        <v>81</v>
      </c>
      <c r="EDX66">
        <v>0.70541501045227051</v>
      </c>
      <c r="EDY66" t="s">
        <v>65</v>
      </c>
      <c r="EDZ66" t="s">
        <v>82</v>
      </c>
      <c r="EEC66" s="2" t="s">
        <v>555</v>
      </c>
      <c r="EED66" s="3" t="s">
        <v>81</v>
      </c>
      <c r="EEE66" s="3">
        <v>0.70541500999999995</v>
      </c>
      <c r="EEF66" s="2" t="s">
        <v>65</v>
      </c>
      <c r="EEG66" s="3">
        <v>0.14201153350000001</v>
      </c>
      <c r="EEH66" s="3">
        <f t="shared" ref="EEH66" si="223">EEE66*EEG66</f>
        <v>0.10017706732401783</v>
      </c>
      <c r="EEI66" s="5"/>
      <c r="EEJ66" s="18" t="s">
        <v>189</v>
      </c>
      <c r="EEK66" t="s">
        <v>554</v>
      </c>
      <c r="EEL66" t="s">
        <v>555</v>
      </c>
      <c r="EEM66" t="s">
        <v>81</v>
      </c>
      <c r="EEN66">
        <v>0.70541501045227051</v>
      </c>
      <c r="EEO66" t="s">
        <v>65</v>
      </c>
      <c r="EEP66" t="s">
        <v>82</v>
      </c>
      <c r="EES66" s="2" t="s">
        <v>555</v>
      </c>
      <c r="EET66" s="3" t="s">
        <v>81</v>
      </c>
      <c r="EEU66" s="3">
        <v>0.70541500999999995</v>
      </c>
      <c r="EEV66" s="2" t="s">
        <v>65</v>
      </c>
      <c r="EEW66" s="3">
        <v>0.14201153350000001</v>
      </c>
      <c r="EEX66" s="3">
        <f t="shared" ref="EEX66" si="224">EEU66*EEW66</f>
        <v>0.10017706732401783</v>
      </c>
      <c r="EEY66" s="5"/>
      <c r="EEZ66" s="18" t="s">
        <v>189</v>
      </c>
      <c r="EFA66" t="s">
        <v>554</v>
      </c>
      <c r="EFB66" t="s">
        <v>555</v>
      </c>
      <c r="EFC66" t="s">
        <v>81</v>
      </c>
      <c r="EFD66">
        <v>0.70541501045227051</v>
      </c>
      <c r="EFE66" t="s">
        <v>65</v>
      </c>
      <c r="EFF66" t="s">
        <v>82</v>
      </c>
      <c r="EFI66" s="2" t="s">
        <v>555</v>
      </c>
      <c r="EFJ66" s="3" t="s">
        <v>81</v>
      </c>
      <c r="EFK66" s="3">
        <v>0.70541500999999995</v>
      </c>
      <c r="EFL66" s="2" t="s">
        <v>65</v>
      </c>
      <c r="EFM66" s="3">
        <v>0.14201153350000001</v>
      </c>
      <c r="EFN66" s="3">
        <f t="shared" ref="EFN66" si="225">EFK66*EFM66</f>
        <v>0.10017706732401783</v>
      </c>
      <c r="EFO66" s="5"/>
      <c r="EFP66" s="18" t="s">
        <v>189</v>
      </c>
      <c r="EFQ66" t="s">
        <v>554</v>
      </c>
      <c r="EFR66" t="s">
        <v>555</v>
      </c>
      <c r="EFS66" t="s">
        <v>81</v>
      </c>
      <c r="EFT66">
        <v>0.70541501045227051</v>
      </c>
      <c r="EFU66" t="s">
        <v>65</v>
      </c>
      <c r="EFV66" t="s">
        <v>82</v>
      </c>
      <c r="EFY66" s="2" t="s">
        <v>555</v>
      </c>
      <c r="EFZ66" s="3" t="s">
        <v>81</v>
      </c>
      <c r="EGA66" s="3">
        <v>0.70541500999999995</v>
      </c>
      <c r="EGB66" s="2" t="s">
        <v>65</v>
      </c>
      <c r="EGC66" s="3">
        <v>0.14201153350000001</v>
      </c>
      <c r="EGD66" s="3">
        <f t="shared" ref="EGD66" si="226">EGA66*EGC66</f>
        <v>0.10017706732401783</v>
      </c>
      <c r="EGE66" s="5"/>
      <c r="EGF66" s="18" t="s">
        <v>189</v>
      </c>
      <c r="EGG66" t="s">
        <v>554</v>
      </c>
      <c r="EGH66" t="s">
        <v>555</v>
      </c>
      <c r="EGI66" t="s">
        <v>81</v>
      </c>
      <c r="EGJ66">
        <v>0.70541501045227051</v>
      </c>
      <c r="EGK66" t="s">
        <v>65</v>
      </c>
      <c r="EGL66" t="s">
        <v>82</v>
      </c>
      <c r="EGO66" s="2" t="s">
        <v>555</v>
      </c>
      <c r="EGP66" s="3" t="s">
        <v>81</v>
      </c>
      <c r="EGQ66" s="3">
        <v>0.70541500999999995</v>
      </c>
      <c r="EGR66" s="2" t="s">
        <v>65</v>
      </c>
      <c r="EGS66" s="3">
        <v>0.14201153350000001</v>
      </c>
      <c r="EGT66" s="3">
        <f t="shared" ref="EGT66" si="227">EGQ66*EGS66</f>
        <v>0.10017706732401783</v>
      </c>
      <c r="EGU66" s="5"/>
      <c r="EGV66" s="18" t="s">
        <v>189</v>
      </c>
      <c r="EGW66" t="s">
        <v>554</v>
      </c>
      <c r="EGX66" t="s">
        <v>555</v>
      </c>
      <c r="EGY66" t="s">
        <v>81</v>
      </c>
      <c r="EGZ66">
        <v>0.70541501045227051</v>
      </c>
      <c r="EHA66" t="s">
        <v>65</v>
      </c>
      <c r="EHB66" t="s">
        <v>82</v>
      </c>
      <c r="EHE66" s="2" t="s">
        <v>555</v>
      </c>
      <c r="EHF66" s="3" t="s">
        <v>81</v>
      </c>
      <c r="EHG66" s="3">
        <v>0.70541500999999995</v>
      </c>
      <c r="EHH66" s="2" t="s">
        <v>65</v>
      </c>
      <c r="EHI66" s="3">
        <v>0.14201153350000001</v>
      </c>
      <c r="EHJ66" s="3">
        <f t="shared" ref="EHJ66" si="228">EHG66*EHI66</f>
        <v>0.10017706732401783</v>
      </c>
      <c r="EHK66" s="5"/>
      <c r="EHL66" s="18" t="s">
        <v>189</v>
      </c>
      <c r="EHM66" t="s">
        <v>554</v>
      </c>
      <c r="EHN66" t="s">
        <v>555</v>
      </c>
      <c r="EHO66" t="s">
        <v>81</v>
      </c>
      <c r="EHP66">
        <v>0.70541501045227051</v>
      </c>
      <c r="EHQ66" t="s">
        <v>65</v>
      </c>
      <c r="EHR66" t="s">
        <v>82</v>
      </c>
      <c r="EHU66" s="2" t="s">
        <v>555</v>
      </c>
      <c r="EHV66" s="3" t="s">
        <v>81</v>
      </c>
      <c r="EHW66" s="3">
        <v>0.70541500999999995</v>
      </c>
      <c r="EHX66" s="2" t="s">
        <v>65</v>
      </c>
      <c r="EHY66" s="3">
        <v>0.14201153350000001</v>
      </c>
      <c r="EHZ66" s="3">
        <f t="shared" ref="EHZ66" si="229">EHW66*EHY66</f>
        <v>0.10017706732401783</v>
      </c>
      <c r="EIA66" s="5"/>
      <c r="EIB66" s="18" t="s">
        <v>189</v>
      </c>
      <c r="EIC66" t="s">
        <v>554</v>
      </c>
      <c r="EID66" t="s">
        <v>555</v>
      </c>
      <c r="EIE66" t="s">
        <v>81</v>
      </c>
      <c r="EIF66">
        <v>0.70541501045227051</v>
      </c>
      <c r="EIG66" t="s">
        <v>65</v>
      </c>
      <c r="EIH66" t="s">
        <v>82</v>
      </c>
      <c r="EIK66" s="2" t="s">
        <v>555</v>
      </c>
      <c r="EIL66" s="3" t="s">
        <v>81</v>
      </c>
      <c r="EIM66" s="3">
        <v>0.70541500999999995</v>
      </c>
      <c r="EIN66" s="2" t="s">
        <v>65</v>
      </c>
      <c r="EIO66" s="3">
        <v>0.14201153350000001</v>
      </c>
      <c r="EIP66" s="3">
        <f t="shared" ref="EIP66" si="230">EIM66*EIO66</f>
        <v>0.10017706732401783</v>
      </c>
      <c r="EIQ66" s="5"/>
      <c r="EIR66" s="18" t="s">
        <v>189</v>
      </c>
      <c r="EIS66" t="s">
        <v>554</v>
      </c>
      <c r="EIT66" t="s">
        <v>555</v>
      </c>
      <c r="EIU66" t="s">
        <v>81</v>
      </c>
      <c r="EIV66">
        <v>0.70541501045227051</v>
      </c>
      <c r="EIW66" t="s">
        <v>65</v>
      </c>
      <c r="EIX66" t="s">
        <v>82</v>
      </c>
      <c r="EJA66" s="2" t="s">
        <v>555</v>
      </c>
      <c r="EJB66" s="3" t="s">
        <v>81</v>
      </c>
      <c r="EJC66" s="3">
        <v>0.70541500999999995</v>
      </c>
      <c r="EJD66" s="2" t="s">
        <v>65</v>
      </c>
      <c r="EJE66" s="3">
        <v>0.14201153350000001</v>
      </c>
      <c r="EJF66" s="3">
        <f t="shared" ref="EJF66" si="231">EJC66*EJE66</f>
        <v>0.10017706732401783</v>
      </c>
      <c r="EJG66" s="5"/>
      <c r="EJH66" s="18" t="s">
        <v>189</v>
      </c>
      <c r="EJI66" t="s">
        <v>554</v>
      </c>
      <c r="EJJ66" t="s">
        <v>555</v>
      </c>
      <c r="EJK66" t="s">
        <v>81</v>
      </c>
      <c r="EJL66">
        <v>0.70541501045227051</v>
      </c>
      <c r="EJM66" t="s">
        <v>65</v>
      </c>
      <c r="EJN66" t="s">
        <v>82</v>
      </c>
      <c r="EJQ66" s="2" t="s">
        <v>555</v>
      </c>
      <c r="EJR66" s="3" t="s">
        <v>81</v>
      </c>
      <c r="EJS66" s="3">
        <v>0.70541500999999995</v>
      </c>
      <c r="EJT66" s="2" t="s">
        <v>65</v>
      </c>
      <c r="EJU66" s="3">
        <v>0.14201153350000001</v>
      </c>
      <c r="EJV66" s="3">
        <f t="shared" ref="EJV66" si="232">EJS66*EJU66</f>
        <v>0.10017706732401783</v>
      </c>
      <c r="EJW66" s="5"/>
      <c r="EJX66" s="18" t="s">
        <v>189</v>
      </c>
      <c r="EJY66" t="s">
        <v>554</v>
      </c>
      <c r="EJZ66" t="s">
        <v>555</v>
      </c>
      <c r="EKA66" t="s">
        <v>81</v>
      </c>
      <c r="EKB66">
        <v>0.70541501045227051</v>
      </c>
      <c r="EKC66" t="s">
        <v>65</v>
      </c>
      <c r="EKD66" t="s">
        <v>82</v>
      </c>
      <c r="EKG66" s="2" t="s">
        <v>555</v>
      </c>
      <c r="EKH66" s="3" t="s">
        <v>81</v>
      </c>
      <c r="EKI66" s="3">
        <v>0.70541500999999995</v>
      </c>
      <c r="EKJ66" s="2" t="s">
        <v>65</v>
      </c>
      <c r="EKK66" s="3">
        <v>0.14201153350000001</v>
      </c>
      <c r="EKL66" s="3">
        <f t="shared" ref="EKL66" si="233">EKI66*EKK66</f>
        <v>0.10017706732401783</v>
      </c>
      <c r="EKM66" s="5"/>
      <c r="EKN66" s="18" t="s">
        <v>189</v>
      </c>
      <c r="EKO66" t="s">
        <v>554</v>
      </c>
      <c r="EKP66" t="s">
        <v>555</v>
      </c>
      <c r="EKQ66" t="s">
        <v>81</v>
      </c>
      <c r="EKR66">
        <v>0.70541501045227051</v>
      </c>
      <c r="EKS66" t="s">
        <v>65</v>
      </c>
      <c r="EKT66" t="s">
        <v>82</v>
      </c>
      <c r="EKW66" s="2" t="s">
        <v>555</v>
      </c>
      <c r="EKX66" s="3" t="s">
        <v>81</v>
      </c>
      <c r="EKY66" s="3">
        <v>0.70541500999999995</v>
      </c>
      <c r="EKZ66" s="2" t="s">
        <v>65</v>
      </c>
      <c r="ELA66" s="3">
        <v>0.14201153350000001</v>
      </c>
      <c r="ELB66" s="3">
        <f t="shared" ref="ELB66" si="234">EKY66*ELA66</f>
        <v>0.10017706732401783</v>
      </c>
      <c r="ELC66" s="5"/>
      <c r="ELD66" s="18" t="s">
        <v>189</v>
      </c>
      <c r="ELE66" t="s">
        <v>554</v>
      </c>
      <c r="ELF66" t="s">
        <v>555</v>
      </c>
      <c r="ELG66" t="s">
        <v>81</v>
      </c>
      <c r="ELH66">
        <v>0.70541501045227051</v>
      </c>
      <c r="ELI66" t="s">
        <v>65</v>
      </c>
      <c r="ELJ66" t="s">
        <v>82</v>
      </c>
      <c r="ELM66" s="2" t="s">
        <v>555</v>
      </c>
      <c r="ELN66" s="3" t="s">
        <v>81</v>
      </c>
      <c r="ELO66" s="3">
        <v>0.70541500999999995</v>
      </c>
      <c r="ELP66" s="2" t="s">
        <v>65</v>
      </c>
      <c r="ELQ66" s="3">
        <v>0.14201153350000001</v>
      </c>
      <c r="ELR66" s="3">
        <f t="shared" ref="ELR66" si="235">ELO66*ELQ66</f>
        <v>0.10017706732401783</v>
      </c>
      <c r="ELS66" s="5"/>
      <c r="ELT66" s="18" t="s">
        <v>189</v>
      </c>
      <c r="ELU66" t="s">
        <v>554</v>
      </c>
      <c r="ELV66" t="s">
        <v>555</v>
      </c>
      <c r="ELW66" t="s">
        <v>81</v>
      </c>
      <c r="ELX66">
        <v>0.70541501045227051</v>
      </c>
      <c r="ELY66" t="s">
        <v>65</v>
      </c>
      <c r="ELZ66" t="s">
        <v>82</v>
      </c>
      <c r="EMC66" s="2" t="s">
        <v>555</v>
      </c>
      <c r="EMD66" s="3" t="s">
        <v>81</v>
      </c>
      <c r="EME66" s="3">
        <v>0.70541500999999995</v>
      </c>
      <c r="EMF66" s="2" t="s">
        <v>65</v>
      </c>
      <c r="EMG66" s="3">
        <v>0.14201153350000001</v>
      </c>
      <c r="EMH66" s="3">
        <f t="shared" ref="EMH66" si="236">EME66*EMG66</f>
        <v>0.10017706732401783</v>
      </c>
      <c r="EMI66" s="5"/>
      <c r="EMJ66" s="18" t="s">
        <v>189</v>
      </c>
      <c r="EMK66" t="s">
        <v>554</v>
      </c>
      <c r="EML66" t="s">
        <v>555</v>
      </c>
      <c r="EMM66" t="s">
        <v>81</v>
      </c>
      <c r="EMN66">
        <v>0.70541501045227051</v>
      </c>
      <c r="EMO66" t="s">
        <v>65</v>
      </c>
      <c r="EMP66" t="s">
        <v>82</v>
      </c>
      <c r="EMS66" s="2" t="s">
        <v>555</v>
      </c>
      <c r="EMT66" s="3" t="s">
        <v>81</v>
      </c>
      <c r="EMU66" s="3">
        <v>0.70541500999999995</v>
      </c>
      <c r="EMV66" s="2" t="s">
        <v>65</v>
      </c>
      <c r="EMW66" s="3">
        <v>0.14201153350000001</v>
      </c>
      <c r="EMX66" s="3">
        <f t="shared" ref="EMX66" si="237">EMU66*EMW66</f>
        <v>0.10017706732401783</v>
      </c>
      <c r="EMY66" s="5"/>
      <c r="EMZ66" s="18" t="s">
        <v>189</v>
      </c>
      <c r="ENA66" t="s">
        <v>554</v>
      </c>
      <c r="ENB66" t="s">
        <v>555</v>
      </c>
      <c r="ENC66" t="s">
        <v>81</v>
      </c>
      <c r="END66">
        <v>0.70541501045227051</v>
      </c>
      <c r="ENE66" t="s">
        <v>65</v>
      </c>
      <c r="ENF66" t="s">
        <v>82</v>
      </c>
      <c r="ENI66" s="2" t="s">
        <v>555</v>
      </c>
      <c r="ENJ66" s="3" t="s">
        <v>81</v>
      </c>
      <c r="ENK66" s="3">
        <v>0.70541500999999995</v>
      </c>
      <c r="ENL66" s="2" t="s">
        <v>65</v>
      </c>
      <c r="ENM66" s="3">
        <v>0.14201153350000001</v>
      </c>
      <c r="ENN66" s="3">
        <f t="shared" ref="ENN66" si="238">ENK66*ENM66</f>
        <v>0.10017706732401783</v>
      </c>
      <c r="ENO66" s="5"/>
      <c r="ENP66" s="18" t="s">
        <v>189</v>
      </c>
      <c r="ENQ66" t="s">
        <v>554</v>
      </c>
      <c r="ENR66" t="s">
        <v>555</v>
      </c>
      <c r="ENS66" t="s">
        <v>81</v>
      </c>
      <c r="ENT66">
        <v>0.70541501045227051</v>
      </c>
      <c r="ENU66" t="s">
        <v>65</v>
      </c>
      <c r="ENV66" t="s">
        <v>82</v>
      </c>
      <c r="ENY66" s="2" t="s">
        <v>555</v>
      </c>
      <c r="ENZ66" s="3" t="s">
        <v>81</v>
      </c>
      <c r="EOA66" s="3">
        <v>0.70541500999999995</v>
      </c>
      <c r="EOB66" s="2" t="s">
        <v>65</v>
      </c>
      <c r="EOC66" s="3">
        <v>0.14201153350000001</v>
      </c>
      <c r="EOD66" s="3">
        <f t="shared" ref="EOD66" si="239">EOA66*EOC66</f>
        <v>0.10017706732401783</v>
      </c>
      <c r="EOE66" s="5"/>
      <c r="EOF66" s="18" t="s">
        <v>189</v>
      </c>
      <c r="EOG66" t="s">
        <v>554</v>
      </c>
      <c r="EOH66" t="s">
        <v>555</v>
      </c>
      <c r="EOI66" t="s">
        <v>81</v>
      </c>
      <c r="EOJ66">
        <v>0.70541501045227051</v>
      </c>
      <c r="EOK66" t="s">
        <v>65</v>
      </c>
      <c r="EOL66" t="s">
        <v>82</v>
      </c>
      <c r="EOO66" s="2" t="s">
        <v>555</v>
      </c>
      <c r="EOP66" s="3" t="s">
        <v>81</v>
      </c>
      <c r="EOQ66" s="3">
        <v>0.70541500999999995</v>
      </c>
      <c r="EOR66" s="2" t="s">
        <v>65</v>
      </c>
      <c r="EOS66" s="3">
        <v>0.14201153350000001</v>
      </c>
      <c r="EOT66" s="3">
        <f t="shared" ref="EOT66" si="240">EOQ66*EOS66</f>
        <v>0.10017706732401783</v>
      </c>
      <c r="EOU66" s="5"/>
      <c r="EOV66" s="18" t="s">
        <v>189</v>
      </c>
      <c r="EOW66" t="s">
        <v>554</v>
      </c>
      <c r="EOX66" t="s">
        <v>555</v>
      </c>
      <c r="EOY66" t="s">
        <v>81</v>
      </c>
      <c r="EOZ66">
        <v>0.70541501045227051</v>
      </c>
      <c r="EPA66" t="s">
        <v>65</v>
      </c>
      <c r="EPB66" t="s">
        <v>82</v>
      </c>
      <c r="EPE66" s="2" t="s">
        <v>555</v>
      </c>
      <c r="EPF66" s="3" t="s">
        <v>81</v>
      </c>
      <c r="EPG66" s="3">
        <v>0.70541500999999995</v>
      </c>
      <c r="EPH66" s="2" t="s">
        <v>65</v>
      </c>
      <c r="EPI66" s="3">
        <v>0.14201153350000001</v>
      </c>
      <c r="EPJ66" s="3">
        <f t="shared" ref="EPJ66" si="241">EPG66*EPI66</f>
        <v>0.10017706732401783</v>
      </c>
      <c r="EPK66" s="5"/>
      <c r="EPL66" s="18" t="s">
        <v>189</v>
      </c>
      <c r="EPM66" t="s">
        <v>554</v>
      </c>
      <c r="EPN66" t="s">
        <v>555</v>
      </c>
      <c r="EPO66" t="s">
        <v>81</v>
      </c>
      <c r="EPP66">
        <v>0.70541501045227051</v>
      </c>
      <c r="EPQ66" t="s">
        <v>65</v>
      </c>
      <c r="EPR66" t="s">
        <v>82</v>
      </c>
      <c r="EPU66" s="2" t="s">
        <v>555</v>
      </c>
      <c r="EPV66" s="3" t="s">
        <v>81</v>
      </c>
      <c r="EPW66" s="3">
        <v>0.70541500999999995</v>
      </c>
      <c r="EPX66" s="2" t="s">
        <v>65</v>
      </c>
      <c r="EPY66" s="3">
        <v>0.14201153350000001</v>
      </c>
      <c r="EPZ66" s="3">
        <f t="shared" ref="EPZ66" si="242">EPW66*EPY66</f>
        <v>0.10017706732401783</v>
      </c>
      <c r="EQA66" s="5"/>
      <c r="EQB66" s="18" t="s">
        <v>189</v>
      </c>
      <c r="EQC66" t="s">
        <v>554</v>
      </c>
      <c r="EQD66" t="s">
        <v>555</v>
      </c>
      <c r="EQE66" t="s">
        <v>81</v>
      </c>
      <c r="EQF66">
        <v>0.70541501045227051</v>
      </c>
      <c r="EQG66" t="s">
        <v>65</v>
      </c>
      <c r="EQH66" t="s">
        <v>82</v>
      </c>
      <c r="EQK66" s="2" t="s">
        <v>555</v>
      </c>
      <c r="EQL66" s="3" t="s">
        <v>81</v>
      </c>
      <c r="EQM66" s="3">
        <v>0.70541500999999995</v>
      </c>
      <c r="EQN66" s="2" t="s">
        <v>65</v>
      </c>
      <c r="EQO66" s="3">
        <v>0.14201153350000001</v>
      </c>
      <c r="EQP66" s="3">
        <f t="shared" ref="EQP66" si="243">EQM66*EQO66</f>
        <v>0.10017706732401783</v>
      </c>
      <c r="EQQ66" s="5"/>
      <c r="EQR66" s="18" t="s">
        <v>189</v>
      </c>
      <c r="EQS66" t="s">
        <v>554</v>
      </c>
      <c r="EQT66" t="s">
        <v>555</v>
      </c>
      <c r="EQU66" t="s">
        <v>81</v>
      </c>
      <c r="EQV66">
        <v>0.70541501045227051</v>
      </c>
      <c r="EQW66" t="s">
        <v>65</v>
      </c>
      <c r="EQX66" t="s">
        <v>82</v>
      </c>
      <c r="ERA66" s="2" t="s">
        <v>555</v>
      </c>
      <c r="ERB66" s="3" t="s">
        <v>81</v>
      </c>
      <c r="ERC66" s="3">
        <v>0.70541500999999995</v>
      </c>
      <c r="ERD66" s="2" t="s">
        <v>65</v>
      </c>
      <c r="ERE66" s="3">
        <v>0.14201153350000001</v>
      </c>
      <c r="ERF66" s="3">
        <f t="shared" ref="ERF66" si="244">ERC66*ERE66</f>
        <v>0.10017706732401783</v>
      </c>
      <c r="ERG66" s="5"/>
      <c r="ERH66" s="18" t="s">
        <v>189</v>
      </c>
      <c r="ERI66" t="s">
        <v>554</v>
      </c>
      <c r="ERJ66" t="s">
        <v>555</v>
      </c>
      <c r="ERK66" t="s">
        <v>81</v>
      </c>
      <c r="ERL66">
        <v>0.70541501045227051</v>
      </c>
      <c r="ERM66" t="s">
        <v>65</v>
      </c>
      <c r="ERN66" t="s">
        <v>82</v>
      </c>
      <c r="ERQ66" s="2" t="s">
        <v>555</v>
      </c>
      <c r="ERR66" s="3" t="s">
        <v>81</v>
      </c>
      <c r="ERS66" s="3">
        <v>0.70541500999999995</v>
      </c>
      <c r="ERT66" s="2" t="s">
        <v>65</v>
      </c>
      <c r="ERU66" s="3">
        <v>0.14201153350000001</v>
      </c>
      <c r="ERV66" s="3">
        <f t="shared" ref="ERV66" si="245">ERS66*ERU66</f>
        <v>0.10017706732401783</v>
      </c>
      <c r="ERW66" s="5"/>
      <c r="ERX66" s="18" t="s">
        <v>189</v>
      </c>
      <c r="ERY66" t="s">
        <v>554</v>
      </c>
      <c r="ERZ66" t="s">
        <v>555</v>
      </c>
      <c r="ESA66" t="s">
        <v>81</v>
      </c>
      <c r="ESB66">
        <v>0.70541501045227051</v>
      </c>
      <c r="ESC66" t="s">
        <v>65</v>
      </c>
      <c r="ESD66" t="s">
        <v>82</v>
      </c>
      <c r="ESG66" s="2" t="s">
        <v>555</v>
      </c>
      <c r="ESH66" s="3" t="s">
        <v>81</v>
      </c>
      <c r="ESI66" s="3">
        <v>0.70541500999999995</v>
      </c>
      <c r="ESJ66" s="2" t="s">
        <v>65</v>
      </c>
      <c r="ESK66" s="3">
        <v>0.14201153350000001</v>
      </c>
      <c r="ESL66" s="3">
        <f t="shared" ref="ESL66" si="246">ESI66*ESK66</f>
        <v>0.10017706732401783</v>
      </c>
      <c r="ESM66" s="5"/>
      <c r="ESN66" s="18" t="s">
        <v>189</v>
      </c>
      <c r="ESO66" t="s">
        <v>554</v>
      </c>
      <c r="ESP66" t="s">
        <v>555</v>
      </c>
      <c r="ESQ66" t="s">
        <v>81</v>
      </c>
      <c r="ESR66">
        <v>0.70541501045227051</v>
      </c>
      <c r="ESS66" t="s">
        <v>65</v>
      </c>
      <c r="EST66" t="s">
        <v>82</v>
      </c>
      <c r="ESW66" s="2" t="s">
        <v>555</v>
      </c>
      <c r="ESX66" s="3" t="s">
        <v>81</v>
      </c>
      <c r="ESY66" s="3">
        <v>0.70541500999999995</v>
      </c>
      <c r="ESZ66" s="2" t="s">
        <v>65</v>
      </c>
      <c r="ETA66" s="3">
        <v>0.14201153350000001</v>
      </c>
      <c r="ETB66" s="3">
        <f t="shared" ref="ETB66" si="247">ESY66*ETA66</f>
        <v>0.10017706732401783</v>
      </c>
      <c r="ETC66" s="5"/>
      <c r="ETD66" s="18" t="s">
        <v>189</v>
      </c>
      <c r="ETE66" t="s">
        <v>554</v>
      </c>
      <c r="ETF66" t="s">
        <v>555</v>
      </c>
      <c r="ETG66" t="s">
        <v>81</v>
      </c>
      <c r="ETH66">
        <v>0.70541501045227051</v>
      </c>
      <c r="ETI66" t="s">
        <v>65</v>
      </c>
      <c r="ETJ66" t="s">
        <v>82</v>
      </c>
      <c r="ETM66" s="2" t="s">
        <v>555</v>
      </c>
      <c r="ETN66" s="3" t="s">
        <v>81</v>
      </c>
      <c r="ETO66" s="3">
        <v>0.70541500999999995</v>
      </c>
      <c r="ETP66" s="2" t="s">
        <v>65</v>
      </c>
      <c r="ETQ66" s="3">
        <v>0.14201153350000001</v>
      </c>
      <c r="ETR66" s="3">
        <f t="shared" ref="ETR66" si="248">ETO66*ETQ66</f>
        <v>0.10017706732401783</v>
      </c>
      <c r="ETS66" s="5"/>
      <c r="ETT66" s="18" t="s">
        <v>189</v>
      </c>
      <c r="ETU66" t="s">
        <v>554</v>
      </c>
      <c r="ETV66" t="s">
        <v>555</v>
      </c>
      <c r="ETW66" t="s">
        <v>81</v>
      </c>
      <c r="ETX66">
        <v>0.70541501045227051</v>
      </c>
      <c r="ETY66" t="s">
        <v>65</v>
      </c>
      <c r="ETZ66" t="s">
        <v>82</v>
      </c>
      <c r="EUC66" s="2" t="s">
        <v>555</v>
      </c>
      <c r="EUD66" s="3" t="s">
        <v>81</v>
      </c>
      <c r="EUE66" s="3">
        <v>0.70541500999999995</v>
      </c>
      <c r="EUF66" s="2" t="s">
        <v>65</v>
      </c>
      <c r="EUG66" s="3">
        <v>0.14201153350000001</v>
      </c>
      <c r="EUH66" s="3">
        <f t="shared" ref="EUH66" si="249">EUE66*EUG66</f>
        <v>0.10017706732401783</v>
      </c>
      <c r="EUI66" s="5"/>
      <c r="EUJ66" s="18" t="s">
        <v>189</v>
      </c>
      <c r="EUK66" t="s">
        <v>554</v>
      </c>
      <c r="EUL66" t="s">
        <v>555</v>
      </c>
      <c r="EUM66" t="s">
        <v>81</v>
      </c>
      <c r="EUN66">
        <v>0.70541501045227051</v>
      </c>
      <c r="EUO66" t="s">
        <v>65</v>
      </c>
      <c r="EUP66" t="s">
        <v>82</v>
      </c>
      <c r="EUS66" s="2" t="s">
        <v>555</v>
      </c>
      <c r="EUT66" s="3" t="s">
        <v>81</v>
      </c>
      <c r="EUU66" s="3">
        <v>0.70541500999999995</v>
      </c>
      <c r="EUV66" s="2" t="s">
        <v>65</v>
      </c>
      <c r="EUW66" s="3">
        <v>0.14201153350000001</v>
      </c>
      <c r="EUX66" s="3">
        <f t="shared" ref="EUX66" si="250">EUU66*EUW66</f>
        <v>0.10017706732401783</v>
      </c>
      <c r="EUY66" s="5"/>
      <c r="EUZ66" s="18" t="s">
        <v>189</v>
      </c>
      <c r="EVA66" t="s">
        <v>554</v>
      </c>
      <c r="EVB66" t="s">
        <v>555</v>
      </c>
      <c r="EVC66" t="s">
        <v>81</v>
      </c>
      <c r="EVD66">
        <v>0.70541501045227051</v>
      </c>
      <c r="EVE66" t="s">
        <v>65</v>
      </c>
      <c r="EVF66" t="s">
        <v>82</v>
      </c>
      <c r="EVI66" s="2" t="s">
        <v>555</v>
      </c>
      <c r="EVJ66" s="3" t="s">
        <v>81</v>
      </c>
      <c r="EVK66" s="3">
        <v>0.70541500999999995</v>
      </c>
      <c r="EVL66" s="2" t="s">
        <v>65</v>
      </c>
      <c r="EVM66" s="3">
        <v>0.14201153350000001</v>
      </c>
      <c r="EVN66" s="3">
        <f t="shared" ref="EVN66" si="251">EVK66*EVM66</f>
        <v>0.10017706732401783</v>
      </c>
      <c r="EVO66" s="5"/>
      <c r="EVP66" s="18" t="s">
        <v>189</v>
      </c>
      <c r="EVQ66" t="s">
        <v>554</v>
      </c>
      <c r="EVR66" t="s">
        <v>555</v>
      </c>
      <c r="EVS66" t="s">
        <v>81</v>
      </c>
      <c r="EVT66">
        <v>0.70541501045227051</v>
      </c>
      <c r="EVU66" t="s">
        <v>65</v>
      </c>
      <c r="EVV66" t="s">
        <v>82</v>
      </c>
      <c r="EVY66" s="2" t="s">
        <v>555</v>
      </c>
      <c r="EVZ66" s="3" t="s">
        <v>81</v>
      </c>
      <c r="EWA66" s="3">
        <v>0.70541500999999995</v>
      </c>
      <c r="EWB66" s="2" t="s">
        <v>65</v>
      </c>
      <c r="EWC66" s="3">
        <v>0.14201153350000001</v>
      </c>
      <c r="EWD66" s="3">
        <f t="shared" ref="EWD66" si="252">EWA66*EWC66</f>
        <v>0.10017706732401783</v>
      </c>
      <c r="EWE66" s="5"/>
      <c r="EWF66" s="18" t="s">
        <v>189</v>
      </c>
      <c r="EWG66" t="s">
        <v>554</v>
      </c>
      <c r="EWH66" t="s">
        <v>555</v>
      </c>
      <c r="EWI66" t="s">
        <v>81</v>
      </c>
      <c r="EWJ66">
        <v>0.70541501045227051</v>
      </c>
      <c r="EWK66" t="s">
        <v>65</v>
      </c>
      <c r="EWL66" t="s">
        <v>82</v>
      </c>
      <c r="EWO66" s="2" t="s">
        <v>555</v>
      </c>
      <c r="EWP66" s="3" t="s">
        <v>81</v>
      </c>
      <c r="EWQ66" s="3">
        <v>0.70541500999999995</v>
      </c>
      <c r="EWR66" s="2" t="s">
        <v>65</v>
      </c>
      <c r="EWS66" s="3">
        <v>0.14201153350000001</v>
      </c>
      <c r="EWT66" s="3">
        <f t="shared" ref="EWT66" si="253">EWQ66*EWS66</f>
        <v>0.10017706732401783</v>
      </c>
      <c r="EWU66" s="5"/>
      <c r="EWV66" s="18" t="s">
        <v>189</v>
      </c>
      <c r="EWW66" t="s">
        <v>554</v>
      </c>
      <c r="EWX66" t="s">
        <v>555</v>
      </c>
      <c r="EWY66" t="s">
        <v>81</v>
      </c>
      <c r="EWZ66">
        <v>0.70541501045227051</v>
      </c>
      <c r="EXA66" t="s">
        <v>65</v>
      </c>
      <c r="EXB66" t="s">
        <v>82</v>
      </c>
      <c r="EXE66" s="2" t="s">
        <v>555</v>
      </c>
      <c r="EXF66" s="3" t="s">
        <v>81</v>
      </c>
      <c r="EXG66" s="3">
        <v>0.70541500999999995</v>
      </c>
      <c r="EXH66" s="2" t="s">
        <v>65</v>
      </c>
      <c r="EXI66" s="3">
        <v>0.14201153350000001</v>
      </c>
      <c r="EXJ66" s="3">
        <f t="shared" ref="EXJ66" si="254">EXG66*EXI66</f>
        <v>0.10017706732401783</v>
      </c>
      <c r="EXK66" s="5"/>
      <c r="EXL66" s="18" t="s">
        <v>189</v>
      </c>
      <c r="EXM66" t="s">
        <v>554</v>
      </c>
      <c r="EXN66" t="s">
        <v>555</v>
      </c>
      <c r="EXO66" t="s">
        <v>81</v>
      </c>
      <c r="EXP66">
        <v>0.70541501045227051</v>
      </c>
      <c r="EXQ66" t="s">
        <v>65</v>
      </c>
      <c r="EXR66" t="s">
        <v>82</v>
      </c>
      <c r="EXU66" s="2" t="s">
        <v>555</v>
      </c>
      <c r="EXV66" s="3" t="s">
        <v>81</v>
      </c>
      <c r="EXW66" s="3">
        <v>0.70541500999999995</v>
      </c>
      <c r="EXX66" s="2" t="s">
        <v>65</v>
      </c>
      <c r="EXY66" s="3">
        <v>0.14201153350000001</v>
      </c>
      <c r="EXZ66" s="3">
        <f t="shared" ref="EXZ66" si="255">EXW66*EXY66</f>
        <v>0.10017706732401783</v>
      </c>
      <c r="EYA66" s="5"/>
      <c r="EYB66" s="18" t="s">
        <v>189</v>
      </c>
      <c r="EYC66" t="s">
        <v>554</v>
      </c>
      <c r="EYD66" t="s">
        <v>555</v>
      </c>
      <c r="EYE66" t="s">
        <v>81</v>
      </c>
      <c r="EYF66">
        <v>0.70541501045227051</v>
      </c>
      <c r="EYG66" t="s">
        <v>65</v>
      </c>
      <c r="EYH66" t="s">
        <v>82</v>
      </c>
      <c r="EYK66" s="2" t="s">
        <v>555</v>
      </c>
      <c r="EYL66" s="3" t="s">
        <v>81</v>
      </c>
      <c r="EYM66" s="3">
        <v>0.70541500999999995</v>
      </c>
      <c r="EYN66" s="2" t="s">
        <v>65</v>
      </c>
      <c r="EYO66" s="3">
        <v>0.14201153350000001</v>
      </c>
      <c r="EYP66" s="3">
        <f t="shared" ref="EYP66" si="256">EYM66*EYO66</f>
        <v>0.10017706732401783</v>
      </c>
      <c r="EYQ66" s="5"/>
      <c r="EYR66" s="18" t="s">
        <v>189</v>
      </c>
      <c r="EYS66" t="s">
        <v>554</v>
      </c>
      <c r="EYT66" t="s">
        <v>555</v>
      </c>
      <c r="EYU66" t="s">
        <v>81</v>
      </c>
      <c r="EYV66">
        <v>0.70541501045227051</v>
      </c>
      <c r="EYW66" t="s">
        <v>65</v>
      </c>
      <c r="EYX66" t="s">
        <v>82</v>
      </c>
      <c r="EZA66" s="2" t="s">
        <v>555</v>
      </c>
      <c r="EZB66" s="3" t="s">
        <v>81</v>
      </c>
      <c r="EZC66" s="3">
        <v>0.70541500999999995</v>
      </c>
      <c r="EZD66" s="2" t="s">
        <v>65</v>
      </c>
      <c r="EZE66" s="3">
        <v>0.14201153350000001</v>
      </c>
      <c r="EZF66" s="3">
        <f t="shared" ref="EZF66" si="257">EZC66*EZE66</f>
        <v>0.10017706732401783</v>
      </c>
      <c r="EZG66" s="5"/>
      <c r="EZH66" s="18" t="s">
        <v>189</v>
      </c>
      <c r="EZI66" t="s">
        <v>554</v>
      </c>
      <c r="EZJ66" t="s">
        <v>555</v>
      </c>
      <c r="EZK66" t="s">
        <v>81</v>
      </c>
      <c r="EZL66">
        <v>0.70541501045227051</v>
      </c>
      <c r="EZM66" t="s">
        <v>65</v>
      </c>
      <c r="EZN66" t="s">
        <v>82</v>
      </c>
      <c r="EZQ66" s="2" t="s">
        <v>555</v>
      </c>
      <c r="EZR66" s="3" t="s">
        <v>81</v>
      </c>
      <c r="EZS66" s="3">
        <v>0.70541500999999995</v>
      </c>
      <c r="EZT66" s="2" t="s">
        <v>65</v>
      </c>
      <c r="EZU66" s="3">
        <v>0.14201153350000001</v>
      </c>
      <c r="EZV66" s="3">
        <f t="shared" ref="EZV66" si="258">EZS66*EZU66</f>
        <v>0.10017706732401783</v>
      </c>
      <c r="EZW66" s="5"/>
      <c r="EZX66" s="18" t="s">
        <v>189</v>
      </c>
      <c r="EZY66" t="s">
        <v>554</v>
      </c>
      <c r="EZZ66" t="s">
        <v>555</v>
      </c>
      <c r="FAA66" t="s">
        <v>81</v>
      </c>
      <c r="FAB66">
        <v>0.70541501045227051</v>
      </c>
      <c r="FAC66" t="s">
        <v>65</v>
      </c>
      <c r="FAD66" t="s">
        <v>82</v>
      </c>
      <c r="FAG66" s="2" t="s">
        <v>555</v>
      </c>
      <c r="FAH66" s="3" t="s">
        <v>81</v>
      </c>
      <c r="FAI66" s="3">
        <v>0.70541500999999995</v>
      </c>
      <c r="FAJ66" s="2" t="s">
        <v>65</v>
      </c>
      <c r="FAK66" s="3">
        <v>0.14201153350000001</v>
      </c>
      <c r="FAL66" s="3">
        <f t="shared" ref="FAL66" si="259">FAI66*FAK66</f>
        <v>0.10017706732401783</v>
      </c>
      <c r="FAM66" s="5"/>
      <c r="FAN66" s="18" t="s">
        <v>189</v>
      </c>
      <c r="FAO66" t="s">
        <v>554</v>
      </c>
      <c r="FAP66" t="s">
        <v>555</v>
      </c>
      <c r="FAQ66" t="s">
        <v>81</v>
      </c>
      <c r="FAR66">
        <v>0.70541501045227051</v>
      </c>
      <c r="FAS66" t="s">
        <v>65</v>
      </c>
      <c r="FAT66" t="s">
        <v>82</v>
      </c>
      <c r="FAW66" s="2" t="s">
        <v>555</v>
      </c>
      <c r="FAX66" s="3" t="s">
        <v>81</v>
      </c>
      <c r="FAY66" s="3">
        <v>0.70541500999999995</v>
      </c>
      <c r="FAZ66" s="2" t="s">
        <v>65</v>
      </c>
      <c r="FBA66" s="3">
        <v>0.14201153350000001</v>
      </c>
      <c r="FBB66" s="3">
        <f t="shared" ref="FBB66" si="260">FAY66*FBA66</f>
        <v>0.10017706732401783</v>
      </c>
      <c r="FBC66" s="5"/>
      <c r="FBD66" s="18" t="s">
        <v>189</v>
      </c>
      <c r="FBE66" t="s">
        <v>554</v>
      </c>
      <c r="FBF66" t="s">
        <v>555</v>
      </c>
      <c r="FBG66" t="s">
        <v>81</v>
      </c>
      <c r="FBH66">
        <v>0.70541501045227051</v>
      </c>
      <c r="FBI66" t="s">
        <v>65</v>
      </c>
      <c r="FBJ66" t="s">
        <v>82</v>
      </c>
      <c r="FBM66" s="2" t="s">
        <v>555</v>
      </c>
      <c r="FBN66" s="3" t="s">
        <v>81</v>
      </c>
      <c r="FBO66" s="3">
        <v>0.70541500999999995</v>
      </c>
      <c r="FBP66" s="2" t="s">
        <v>65</v>
      </c>
      <c r="FBQ66" s="3">
        <v>0.14201153350000001</v>
      </c>
      <c r="FBR66" s="3">
        <f t="shared" ref="FBR66" si="261">FBO66*FBQ66</f>
        <v>0.10017706732401783</v>
      </c>
      <c r="FBS66" s="5"/>
      <c r="FBT66" s="18" t="s">
        <v>189</v>
      </c>
      <c r="FBU66" t="s">
        <v>554</v>
      </c>
      <c r="FBV66" t="s">
        <v>555</v>
      </c>
      <c r="FBW66" t="s">
        <v>81</v>
      </c>
      <c r="FBX66">
        <v>0.70541501045227051</v>
      </c>
      <c r="FBY66" t="s">
        <v>65</v>
      </c>
      <c r="FBZ66" t="s">
        <v>82</v>
      </c>
      <c r="FCC66" s="2" t="s">
        <v>555</v>
      </c>
      <c r="FCD66" s="3" t="s">
        <v>81</v>
      </c>
      <c r="FCE66" s="3">
        <v>0.70541500999999995</v>
      </c>
      <c r="FCF66" s="2" t="s">
        <v>65</v>
      </c>
      <c r="FCG66" s="3">
        <v>0.14201153350000001</v>
      </c>
      <c r="FCH66" s="3">
        <f t="shared" ref="FCH66" si="262">FCE66*FCG66</f>
        <v>0.10017706732401783</v>
      </c>
      <c r="FCI66" s="5"/>
      <c r="FCJ66" s="18" t="s">
        <v>189</v>
      </c>
      <c r="FCK66" t="s">
        <v>554</v>
      </c>
      <c r="FCL66" t="s">
        <v>555</v>
      </c>
      <c r="FCM66" t="s">
        <v>81</v>
      </c>
      <c r="FCN66">
        <v>0.70541501045227051</v>
      </c>
      <c r="FCO66" t="s">
        <v>65</v>
      </c>
      <c r="FCP66" t="s">
        <v>82</v>
      </c>
      <c r="FCS66" s="2" t="s">
        <v>555</v>
      </c>
      <c r="FCT66" s="3" t="s">
        <v>81</v>
      </c>
      <c r="FCU66" s="3">
        <v>0.70541500999999995</v>
      </c>
      <c r="FCV66" s="2" t="s">
        <v>65</v>
      </c>
      <c r="FCW66" s="3">
        <v>0.14201153350000001</v>
      </c>
      <c r="FCX66" s="3">
        <f t="shared" ref="FCX66" si="263">FCU66*FCW66</f>
        <v>0.10017706732401783</v>
      </c>
      <c r="FCY66" s="5"/>
      <c r="FCZ66" s="18" t="s">
        <v>189</v>
      </c>
      <c r="FDA66" t="s">
        <v>554</v>
      </c>
      <c r="FDB66" t="s">
        <v>555</v>
      </c>
      <c r="FDC66" t="s">
        <v>81</v>
      </c>
      <c r="FDD66">
        <v>0.70541501045227051</v>
      </c>
      <c r="FDE66" t="s">
        <v>65</v>
      </c>
      <c r="FDF66" t="s">
        <v>82</v>
      </c>
      <c r="FDI66" s="2" t="s">
        <v>555</v>
      </c>
      <c r="FDJ66" s="3" t="s">
        <v>81</v>
      </c>
      <c r="FDK66" s="3">
        <v>0.70541500999999995</v>
      </c>
      <c r="FDL66" s="2" t="s">
        <v>65</v>
      </c>
      <c r="FDM66" s="3">
        <v>0.14201153350000001</v>
      </c>
      <c r="FDN66" s="3">
        <f t="shared" ref="FDN66" si="264">FDK66*FDM66</f>
        <v>0.10017706732401783</v>
      </c>
      <c r="FDO66" s="5"/>
      <c r="FDP66" s="18" t="s">
        <v>189</v>
      </c>
      <c r="FDQ66" t="s">
        <v>554</v>
      </c>
      <c r="FDR66" t="s">
        <v>555</v>
      </c>
      <c r="FDS66" t="s">
        <v>81</v>
      </c>
      <c r="FDT66">
        <v>0.70541501045227051</v>
      </c>
      <c r="FDU66" t="s">
        <v>65</v>
      </c>
      <c r="FDV66" t="s">
        <v>82</v>
      </c>
      <c r="FDY66" s="2" t="s">
        <v>555</v>
      </c>
      <c r="FDZ66" s="3" t="s">
        <v>81</v>
      </c>
      <c r="FEA66" s="3">
        <v>0.70541500999999995</v>
      </c>
      <c r="FEB66" s="2" t="s">
        <v>65</v>
      </c>
      <c r="FEC66" s="3">
        <v>0.14201153350000001</v>
      </c>
      <c r="FED66" s="3">
        <f t="shared" ref="FED66" si="265">FEA66*FEC66</f>
        <v>0.10017706732401783</v>
      </c>
      <c r="FEE66" s="5"/>
      <c r="FEF66" s="18" t="s">
        <v>189</v>
      </c>
      <c r="FEG66" t="s">
        <v>554</v>
      </c>
      <c r="FEH66" t="s">
        <v>555</v>
      </c>
      <c r="FEI66" t="s">
        <v>81</v>
      </c>
      <c r="FEJ66">
        <v>0.70541501045227051</v>
      </c>
      <c r="FEK66" t="s">
        <v>65</v>
      </c>
      <c r="FEL66" t="s">
        <v>82</v>
      </c>
      <c r="FEO66" s="2" t="s">
        <v>555</v>
      </c>
      <c r="FEP66" s="3" t="s">
        <v>81</v>
      </c>
      <c r="FEQ66" s="3">
        <v>0.70541500999999995</v>
      </c>
      <c r="FER66" s="2" t="s">
        <v>65</v>
      </c>
      <c r="FES66" s="3">
        <v>0.14201153350000001</v>
      </c>
      <c r="FET66" s="3">
        <f t="shared" ref="FET66" si="266">FEQ66*FES66</f>
        <v>0.10017706732401783</v>
      </c>
      <c r="FEU66" s="5"/>
      <c r="FEV66" s="18" t="s">
        <v>189</v>
      </c>
      <c r="FEW66" t="s">
        <v>554</v>
      </c>
      <c r="FEX66" t="s">
        <v>555</v>
      </c>
      <c r="FEY66" t="s">
        <v>81</v>
      </c>
      <c r="FEZ66">
        <v>0.70541501045227051</v>
      </c>
      <c r="FFA66" t="s">
        <v>65</v>
      </c>
      <c r="FFB66" t="s">
        <v>82</v>
      </c>
      <c r="FFE66" s="2" t="s">
        <v>555</v>
      </c>
      <c r="FFF66" s="3" t="s">
        <v>81</v>
      </c>
      <c r="FFG66" s="3">
        <v>0.70541500999999995</v>
      </c>
      <c r="FFH66" s="2" t="s">
        <v>65</v>
      </c>
      <c r="FFI66" s="3">
        <v>0.14201153350000001</v>
      </c>
      <c r="FFJ66" s="3">
        <f t="shared" ref="FFJ66" si="267">FFG66*FFI66</f>
        <v>0.10017706732401783</v>
      </c>
      <c r="FFK66" s="5"/>
      <c r="FFL66" s="18" t="s">
        <v>189</v>
      </c>
      <c r="FFM66" t="s">
        <v>554</v>
      </c>
      <c r="FFN66" t="s">
        <v>555</v>
      </c>
      <c r="FFO66" t="s">
        <v>81</v>
      </c>
      <c r="FFP66">
        <v>0.70541501045227051</v>
      </c>
      <c r="FFQ66" t="s">
        <v>65</v>
      </c>
      <c r="FFR66" t="s">
        <v>82</v>
      </c>
      <c r="FFU66" s="2" t="s">
        <v>555</v>
      </c>
      <c r="FFV66" s="3" t="s">
        <v>81</v>
      </c>
      <c r="FFW66" s="3">
        <v>0.70541500999999995</v>
      </c>
      <c r="FFX66" s="2" t="s">
        <v>65</v>
      </c>
      <c r="FFY66" s="3">
        <v>0.14201153350000001</v>
      </c>
      <c r="FFZ66" s="3">
        <f t="shared" ref="FFZ66" si="268">FFW66*FFY66</f>
        <v>0.10017706732401783</v>
      </c>
      <c r="FGA66" s="5"/>
      <c r="FGB66" s="18" t="s">
        <v>189</v>
      </c>
      <c r="FGC66" t="s">
        <v>554</v>
      </c>
      <c r="FGD66" t="s">
        <v>555</v>
      </c>
      <c r="FGE66" t="s">
        <v>81</v>
      </c>
      <c r="FGF66">
        <v>0.70541501045227051</v>
      </c>
      <c r="FGG66" t="s">
        <v>65</v>
      </c>
      <c r="FGH66" t="s">
        <v>82</v>
      </c>
      <c r="FGK66" s="2" t="s">
        <v>555</v>
      </c>
      <c r="FGL66" s="3" t="s">
        <v>81</v>
      </c>
      <c r="FGM66" s="3">
        <v>0.70541500999999995</v>
      </c>
      <c r="FGN66" s="2" t="s">
        <v>65</v>
      </c>
      <c r="FGO66" s="3">
        <v>0.14201153350000001</v>
      </c>
      <c r="FGP66" s="3">
        <f t="shared" ref="FGP66" si="269">FGM66*FGO66</f>
        <v>0.10017706732401783</v>
      </c>
      <c r="FGQ66" s="5"/>
      <c r="FGR66" s="18" t="s">
        <v>189</v>
      </c>
      <c r="FGS66" t="s">
        <v>554</v>
      </c>
      <c r="FGT66" t="s">
        <v>555</v>
      </c>
      <c r="FGU66" t="s">
        <v>81</v>
      </c>
      <c r="FGV66">
        <v>0.70541501045227051</v>
      </c>
      <c r="FGW66" t="s">
        <v>65</v>
      </c>
      <c r="FGX66" t="s">
        <v>82</v>
      </c>
      <c r="FHA66" s="2" t="s">
        <v>555</v>
      </c>
      <c r="FHB66" s="3" t="s">
        <v>81</v>
      </c>
      <c r="FHC66" s="3">
        <v>0.70541500999999995</v>
      </c>
      <c r="FHD66" s="2" t="s">
        <v>65</v>
      </c>
      <c r="FHE66" s="3">
        <v>0.14201153350000001</v>
      </c>
      <c r="FHF66" s="3">
        <f t="shared" ref="FHF66" si="270">FHC66*FHE66</f>
        <v>0.10017706732401783</v>
      </c>
      <c r="FHG66" s="5"/>
      <c r="FHH66" s="18" t="s">
        <v>189</v>
      </c>
      <c r="FHI66" t="s">
        <v>554</v>
      </c>
      <c r="FHJ66" t="s">
        <v>555</v>
      </c>
      <c r="FHK66" t="s">
        <v>81</v>
      </c>
      <c r="FHL66">
        <v>0.70541501045227051</v>
      </c>
      <c r="FHM66" t="s">
        <v>65</v>
      </c>
      <c r="FHN66" t="s">
        <v>82</v>
      </c>
      <c r="FHQ66" s="2" t="s">
        <v>555</v>
      </c>
      <c r="FHR66" s="3" t="s">
        <v>81</v>
      </c>
      <c r="FHS66" s="3">
        <v>0.70541500999999995</v>
      </c>
      <c r="FHT66" s="2" t="s">
        <v>65</v>
      </c>
      <c r="FHU66" s="3">
        <v>0.14201153350000001</v>
      </c>
      <c r="FHV66" s="3">
        <f t="shared" ref="FHV66" si="271">FHS66*FHU66</f>
        <v>0.10017706732401783</v>
      </c>
      <c r="FHW66" s="5"/>
      <c r="FHX66" s="18" t="s">
        <v>189</v>
      </c>
      <c r="FHY66" t="s">
        <v>554</v>
      </c>
      <c r="FHZ66" t="s">
        <v>555</v>
      </c>
      <c r="FIA66" t="s">
        <v>81</v>
      </c>
      <c r="FIB66">
        <v>0.70541501045227051</v>
      </c>
      <c r="FIC66" t="s">
        <v>65</v>
      </c>
      <c r="FID66" t="s">
        <v>82</v>
      </c>
      <c r="FIG66" s="2" t="s">
        <v>555</v>
      </c>
      <c r="FIH66" s="3" t="s">
        <v>81</v>
      </c>
      <c r="FII66" s="3">
        <v>0.70541500999999995</v>
      </c>
      <c r="FIJ66" s="2" t="s">
        <v>65</v>
      </c>
      <c r="FIK66" s="3">
        <v>0.14201153350000001</v>
      </c>
      <c r="FIL66" s="3">
        <f t="shared" ref="FIL66" si="272">FII66*FIK66</f>
        <v>0.10017706732401783</v>
      </c>
      <c r="FIM66" s="5"/>
      <c r="FIN66" s="18" t="s">
        <v>189</v>
      </c>
      <c r="FIO66" t="s">
        <v>554</v>
      </c>
      <c r="FIP66" t="s">
        <v>555</v>
      </c>
      <c r="FIQ66" t="s">
        <v>81</v>
      </c>
      <c r="FIR66">
        <v>0.70541501045227051</v>
      </c>
      <c r="FIS66" t="s">
        <v>65</v>
      </c>
      <c r="FIT66" t="s">
        <v>82</v>
      </c>
      <c r="FIW66" s="2" t="s">
        <v>555</v>
      </c>
      <c r="FIX66" s="3" t="s">
        <v>81</v>
      </c>
      <c r="FIY66" s="3">
        <v>0.70541500999999995</v>
      </c>
      <c r="FIZ66" s="2" t="s">
        <v>65</v>
      </c>
      <c r="FJA66" s="3">
        <v>0.14201153350000001</v>
      </c>
      <c r="FJB66" s="3">
        <f t="shared" ref="FJB66" si="273">FIY66*FJA66</f>
        <v>0.10017706732401783</v>
      </c>
      <c r="FJC66" s="5"/>
      <c r="FJD66" s="18" t="s">
        <v>189</v>
      </c>
      <c r="FJE66" t="s">
        <v>554</v>
      </c>
      <c r="FJF66" t="s">
        <v>555</v>
      </c>
      <c r="FJG66" t="s">
        <v>81</v>
      </c>
      <c r="FJH66">
        <v>0.70541501045227051</v>
      </c>
      <c r="FJI66" t="s">
        <v>65</v>
      </c>
      <c r="FJJ66" t="s">
        <v>82</v>
      </c>
      <c r="FJM66" s="2" t="s">
        <v>555</v>
      </c>
      <c r="FJN66" s="3" t="s">
        <v>81</v>
      </c>
      <c r="FJO66" s="3">
        <v>0.70541500999999995</v>
      </c>
      <c r="FJP66" s="2" t="s">
        <v>65</v>
      </c>
      <c r="FJQ66" s="3">
        <v>0.14201153350000001</v>
      </c>
      <c r="FJR66" s="3">
        <f t="shared" ref="FJR66" si="274">FJO66*FJQ66</f>
        <v>0.10017706732401783</v>
      </c>
      <c r="FJS66" s="5"/>
      <c r="FJT66" s="18" t="s">
        <v>189</v>
      </c>
      <c r="FJU66" t="s">
        <v>554</v>
      </c>
      <c r="FJV66" t="s">
        <v>555</v>
      </c>
      <c r="FJW66" t="s">
        <v>81</v>
      </c>
      <c r="FJX66">
        <v>0.70541501045227051</v>
      </c>
      <c r="FJY66" t="s">
        <v>65</v>
      </c>
      <c r="FJZ66" t="s">
        <v>82</v>
      </c>
      <c r="FKC66" s="2" t="s">
        <v>555</v>
      </c>
      <c r="FKD66" s="3" t="s">
        <v>81</v>
      </c>
      <c r="FKE66" s="3">
        <v>0.70541500999999995</v>
      </c>
      <c r="FKF66" s="2" t="s">
        <v>65</v>
      </c>
      <c r="FKG66" s="3">
        <v>0.14201153350000001</v>
      </c>
      <c r="FKH66" s="3">
        <f t="shared" ref="FKH66" si="275">FKE66*FKG66</f>
        <v>0.10017706732401783</v>
      </c>
      <c r="FKI66" s="5"/>
      <c r="FKJ66" s="18" t="s">
        <v>189</v>
      </c>
      <c r="FKK66" t="s">
        <v>554</v>
      </c>
      <c r="FKL66" t="s">
        <v>555</v>
      </c>
      <c r="FKM66" t="s">
        <v>81</v>
      </c>
      <c r="FKN66">
        <v>0.70541501045227051</v>
      </c>
      <c r="FKO66" t="s">
        <v>65</v>
      </c>
      <c r="FKP66" t="s">
        <v>82</v>
      </c>
      <c r="FKS66" s="2" t="s">
        <v>555</v>
      </c>
      <c r="FKT66" s="3" t="s">
        <v>81</v>
      </c>
      <c r="FKU66" s="3">
        <v>0.70541500999999995</v>
      </c>
      <c r="FKV66" s="2" t="s">
        <v>65</v>
      </c>
      <c r="FKW66" s="3">
        <v>0.14201153350000001</v>
      </c>
      <c r="FKX66" s="3">
        <f t="shared" ref="FKX66" si="276">FKU66*FKW66</f>
        <v>0.10017706732401783</v>
      </c>
      <c r="FKY66" s="5"/>
      <c r="FKZ66" s="18" t="s">
        <v>189</v>
      </c>
      <c r="FLA66" t="s">
        <v>554</v>
      </c>
      <c r="FLB66" t="s">
        <v>555</v>
      </c>
      <c r="FLC66" t="s">
        <v>81</v>
      </c>
      <c r="FLD66">
        <v>0.70541501045227051</v>
      </c>
      <c r="FLE66" t="s">
        <v>65</v>
      </c>
      <c r="FLF66" t="s">
        <v>82</v>
      </c>
      <c r="FLI66" s="2" t="s">
        <v>555</v>
      </c>
      <c r="FLJ66" s="3" t="s">
        <v>81</v>
      </c>
      <c r="FLK66" s="3">
        <v>0.70541500999999995</v>
      </c>
      <c r="FLL66" s="2" t="s">
        <v>65</v>
      </c>
      <c r="FLM66" s="3">
        <v>0.14201153350000001</v>
      </c>
      <c r="FLN66" s="3">
        <f t="shared" ref="FLN66" si="277">FLK66*FLM66</f>
        <v>0.10017706732401783</v>
      </c>
      <c r="FLO66" s="5"/>
      <c r="FLP66" s="18" t="s">
        <v>189</v>
      </c>
      <c r="FLQ66" t="s">
        <v>554</v>
      </c>
      <c r="FLR66" t="s">
        <v>555</v>
      </c>
      <c r="FLS66" t="s">
        <v>81</v>
      </c>
      <c r="FLT66">
        <v>0.70541501045227051</v>
      </c>
      <c r="FLU66" t="s">
        <v>65</v>
      </c>
      <c r="FLV66" t="s">
        <v>82</v>
      </c>
      <c r="FLY66" s="2" t="s">
        <v>555</v>
      </c>
      <c r="FLZ66" s="3" t="s">
        <v>81</v>
      </c>
      <c r="FMA66" s="3">
        <v>0.70541500999999995</v>
      </c>
      <c r="FMB66" s="2" t="s">
        <v>65</v>
      </c>
      <c r="FMC66" s="3">
        <v>0.14201153350000001</v>
      </c>
      <c r="FMD66" s="3">
        <f t="shared" ref="FMD66" si="278">FMA66*FMC66</f>
        <v>0.10017706732401783</v>
      </c>
      <c r="FME66" s="5"/>
      <c r="FMF66" s="18" t="s">
        <v>189</v>
      </c>
      <c r="FMG66" t="s">
        <v>554</v>
      </c>
      <c r="FMH66" t="s">
        <v>555</v>
      </c>
      <c r="FMI66" t="s">
        <v>81</v>
      </c>
      <c r="FMJ66">
        <v>0.70541501045227051</v>
      </c>
      <c r="FMK66" t="s">
        <v>65</v>
      </c>
      <c r="FML66" t="s">
        <v>82</v>
      </c>
      <c r="FMO66" s="2" t="s">
        <v>555</v>
      </c>
      <c r="FMP66" s="3" t="s">
        <v>81</v>
      </c>
      <c r="FMQ66" s="3">
        <v>0.70541500999999995</v>
      </c>
      <c r="FMR66" s="2" t="s">
        <v>65</v>
      </c>
      <c r="FMS66" s="3">
        <v>0.14201153350000001</v>
      </c>
      <c r="FMT66" s="3">
        <f t="shared" ref="FMT66" si="279">FMQ66*FMS66</f>
        <v>0.10017706732401783</v>
      </c>
      <c r="FMU66" s="5"/>
      <c r="FMV66" s="18" t="s">
        <v>189</v>
      </c>
      <c r="FMW66" t="s">
        <v>554</v>
      </c>
      <c r="FMX66" t="s">
        <v>555</v>
      </c>
      <c r="FMY66" t="s">
        <v>81</v>
      </c>
      <c r="FMZ66">
        <v>0.70541501045227051</v>
      </c>
      <c r="FNA66" t="s">
        <v>65</v>
      </c>
      <c r="FNB66" t="s">
        <v>82</v>
      </c>
      <c r="FNE66" s="2" t="s">
        <v>555</v>
      </c>
      <c r="FNF66" s="3" t="s">
        <v>81</v>
      </c>
      <c r="FNG66" s="3">
        <v>0.70541500999999995</v>
      </c>
      <c r="FNH66" s="2" t="s">
        <v>65</v>
      </c>
      <c r="FNI66" s="3">
        <v>0.14201153350000001</v>
      </c>
      <c r="FNJ66" s="3">
        <f t="shared" ref="FNJ66" si="280">FNG66*FNI66</f>
        <v>0.10017706732401783</v>
      </c>
      <c r="FNK66" s="5"/>
      <c r="FNL66" s="18" t="s">
        <v>189</v>
      </c>
      <c r="FNM66" t="s">
        <v>554</v>
      </c>
      <c r="FNN66" t="s">
        <v>555</v>
      </c>
      <c r="FNO66" t="s">
        <v>81</v>
      </c>
      <c r="FNP66">
        <v>0.70541501045227051</v>
      </c>
      <c r="FNQ66" t="s">
        <v>65</v>
      </c>
      <c r="FNR66" t="s">
        <v>82</v>
      </c>
      <c r="FNU66" s="2" t="s">
        <v>555</v>
      </c>
      <c r="FNV66" s="3" t="s">
        <v>81</v>
      </c>
      <c r="FNW66" s="3">
        <v>0.70541500999999995</v>
      </c>
      <c r="FNX66" s="2" t="s">
        <v>65</v>
      </c>
      <c r="FNY66" s="3">
        <v>0.14201153350000001</v>
      </c>
      <c r="FNZ66" s="3">
        <f t="shared" ref="FNZ66" si="281">FNW66*FNY66</f>
        <v>0.10017706732401783</v>
      </c>
      <c r="FOA66" s="5"/>
      <c r="FOB66" s="18" t="s">
        <v>189</v>
      </c>
      <c r="FOC66" t="s">
        <v>554</v>
      </c>
      <c r="FOD66" t="s">
        <v>555</v>
      </c>
      <c r="FOE66" t="s">
        <v>81</v>
      </c>
      <c r="FOF66">
        <v>0.70541501045227051</v>
      </c>
      <c r="FOG66" t="s">
        <v>65</v>
      </c>
      <c r="FOH66" t="s">
        <v>82</v>
      </c>
      <c r="FOK66" s="2" t="s">
        <v>555</v>
      </c>
      <c r="FOL66" s="3" t="s">
        <v>81</v>
      </c>
      <c r="FOM66" s="3">
        <v>0.70541500999999995</v>
      </c>
      <c r="FON66" s="2" t="s">
        <v>65</v>
      </c>
      <c r="FOO66" s="3">
        <v>0.14201153350000001</v>
      </c>
      <c r="FOP66" s="3">
        <f t="shared" ref="FOP66" si="282">FOM66*FOO66</f>
        <v>0.10017706732401783</v>
      </c>
      <c r="FOQ66" s="5"/>
      <c r="FOR66" s="18" t="s">
        <v>189</v>
      </c>
      <c r="FOS66" t="s">
        <v>554</v>
      </c>
      <c r="FOT66" t="s">
        <v>555</v>
      </c>
      <c r="FOU66" t="s">
        <v>81</v>
      </c>
      <c r="FOV66">
        <v>0.70541501045227051</v>
      </c>
      <c r="FOW66" t="s">
        <v>65</v>
      </c>
      <c r="FOX66" t="s">
        <v>82</v>
      </c>
      <c r="FPA66" s="2" t="s">
        <v>555</v>
      </c>
      <c r="FPB66" s="3" t="s">
        <v>81</v>
      </c>
      <c r="FPC66" s="3">
        <v>0.70541500999999995</v>
      </c>
      <c r="FPD66" s="2" t="s">
        <v>65</v>
      </c>
      <c r="FPE66" s="3">
        <v>0.14201153350000001</v>
      </c>
      <c r="FPF66" s="3">
        <f t="shared" ref="FPF66" si="283">FPC66*FPE66</f>
        <v>0.10017706732401783</v>
      </c>
      <c r="FPG66" s="5"/>
      <c r="FPH66" s="18" t="s">
        <v>189</v>
      </c>
      <c r="FPI66" t="s">
        <v>554</v>
      </c>
      <c r="FPJ66" t="s">
        <v>555</v>
      </c>
      <c r="FPK66" t="s">
        <v>81</v>
      </c>
      <c r="FPL66">
        <v>0.70541501045227051</v>
      </c>
      <c r="FPM66" t="s">
        <v>65</v>
      </c>
      <c r="FPN66" t="s">
        <v>82</v>
      </c>
      <c r="FPQ66" s="2" t="s">
        <v>555</v>
      </c>
      <c r="FPR66" s="3" t="s">
        <v>81</v>
      </c>
      <c r="FPS66" s="3">
        <v>0.70541500999999995</v>
      </c>
      <c r="FPT66" s="2" t="s">
        <v>65</v>
      </c>
      <c r="FPU66" s="3">
        <v>0.14201153350000001</v>
      </c>
      <c r="FPV66" s="3">
        <f t="shared" ref="FPV66" si="284">FPS66*FPU66</f>
        <v>0.10017706732401783</v>
      </c>
      <c r="FPW66" s="5"/>
      <c r="FPX66" s="18" t="s">
        <v>189</v>
      </c>
      <c r="FPY66" t="s">
        <v>554</v>
      </c>
      <c r="FPZ66" t="s">
        <v>555</v>
      </c>
      <c r="FQA66" t="s">
        <v>81</v>
      </c>
      <c r="FQB66">
        <v>0.70541501045227051</v>
      </c>
      <c r="FQC66" t="s">
        <v>65</v>
      </c>
      <c r="FQD66" t="s">
        <v>82</v>
      </c>
      <c r="FQG66" s="2" t="s">
        <v>555</v>
      </c>
      <c r="FQH66" s="3" t="s">
        <v>81</v>
      </c>
      <c r="FQI66" s="3">
        <v>0.70541500999999995</v>
      </c>
      <c r="FQJ66" s="2" t="s">
        <v>65</v>
      </c>
      <c r="FQK66" s="3">
        <v>0.14201153350000001</v>
      </c>
      <c r="FQL66" s="3">
        <f t="shared" ref="FQL66" si="285">FQI66*FQK66</f>
        <v>0.10017706732401783</v>
      </c>
      <c r="FQM66" s="5"/>
      <c r="FQN66" s="18" t="s">
        <v>189</v>
      </c>
      <c r="FQO66" t="s">
        <v>554</v>
      </c>
      <c r="FQP66" t="s">
        <v>555</v>
      </c>
      <c r="FQQ66" t="s">
        <v>81</v>
      </c>
      <c r="FQR66">
        <v>0.70541501045227051</v>
      </c>
      <c r="FQS66" t="s">
        <v>65</v>
      </c>
      <c r="FQT66" t="s">
        <v>82</v>
      </c>
      <c r="FQW66" s="2" t="s">
        <v>555</v>
      </c>
      <c r="FQX66" s="3" t="s">
        <v>81</v>
      </c>
      <c r="FQY66" s="3">
        <v>0.70541500999999995</v>
      </c>
      <c r="FQZ66" s="2" t="s">
        <v>65</v>
      </c>
      <c r="FRA66" s="3">
        <v>0.14201153350000001</v>
      </c>
      <c r="FRB66" s="3">
        <f t="shared" ref="FRB66" si="286">FQY66*FRA66</f>
        <v>0.10017706732401783</v>
      </c>
      <c r="FRC66" s="5"/>
      <c r="FRD66" s="18" t="s">
        <v>189</v>
      </c>
      <c r="FRE66" t="s">
        <v>554</v>
      </c>
      <c r="FRF66" t="s">
        <v>555</v>
      </c>
      <c r="FRG66" t="s">
        <v>81</v>
      </c>
      <c r="FRH66">
        <v>0.70541501045227051</v>
      </c>
      <c r="FRI66" t="s">
        <v>65</v>
      </c>
      <c r="FRJ66" t="s">
        <v>82</v>
      </c>
      <c r="FRM66" s="2" t="s">
        <v>555</v>
      </c>
      <c r="FRN66" s="3" t="s">
        <v>81</v>
      </c>
      <c r="FRO66" s="3">
        <v>0.70541500999999995</v>
      </c>
      <c r="FRP66" s="2" t="s">
        <v>65</v>
      </c>
      <c r="FRQ66" s="3">
        <v>0.14201153350000001</v>
      </c>
      <c r="FRR66" s="3">
        <f t="shared" ref="FRR66" si="287">FRO66*FRQ66</f>
        <v>0.10017706732401783</v>
      </c>
      <c r="FRS66" s="5"/>
      <c r="FRT66" s="18" t="s">
        <v>189</v>
      </c>
      <c r="FRU66" t="s">
        <v>554</v>
      </c>
      <c r="FRV66" t="s">
        <v>555</v>
      </c>
      <c r="FRW66" t="s">
        <v>81</v>
      </c>
      <c r="FRX66">
        <v>0.70541501045227051</v>
      </c>
      <c r="FRY66" t="s">
        <v>65</v>
      </c>
      <c r="FRZ66" t="s">
        <v>82</v>
      </c>
      <c r="FSC66" s="2" t="s">
        <v>555</v>
      </c>
      <c r="FSD66" s="3" t="s">
        <v>81</v>
      </c>
      <c r="FSE66" s="3">
        <v>0.70541500999999995</v>
      </c>
      <c r="FSF66" s="2" t="s">
        <v>65</v>
      </c>
      <c r="FSG66" s="3">
        <v>0.14201153350000001</v>
      </c>
      <c r="FSH66" s="3">
        <f t="shared" ref="FSH66" si="288">FSE66*FSG66</f>
        <v>0.10017706732401783</v>
      </c>
      <c r="FSI66" s="5"/>
      <c r="FSJ66" s="18" t="s">
        <v>189</v>
      </c>
      <c r="FSK66" t="s">
        <v>554</v>
      </c>
      <c r="FSL66" t="s">
        <v>555</v>
      </c>
      <c r="FSM66" t="s">
        <v>81</v>
      </c>
      <c r="FSN66">
        <v>0.70541501045227051</v>
      </c>
      <c r="FSO66" t="s">
        <v>65</v>
      </c>
      <c r="FSP66" t="s">
        <v>82</v>
      </c>
      <c r="FSS66" s="2" t="s">
        <v>555</v>
      </c>
      <c r="FST66" s="3" t="s">
        <v>81</v>
      </c>
      <c r="FSU66" s="3">
        <v>0.70541500999999995</v>
      </c>
      <c r="FSV66" s="2" t="s">
        <v>65</v>
      </c>
      <c r="FSW66" s="3">
        <v>0.14201153350000001</v>
      </c>
      <c r="FSX66" s="3">
        <f t="shared" ref="FSX66" si="289">FSU66*FSW66</f>
        <v>0.10017706732401783</v>
      </c>
      <c r="FSY66" s="5"/>
      <c r="FSZ66" s="18" t="s">
        <v>189</v>
      </c>
      <c r="FTA66" t="s">
        <v>554</v>
      </c>
      <c r="FTB66" t="s">
        <v>555</v>
      </c>
      <c r="FTC66" t="s">
        <v>81</v>
      </c>
      <c r="FTD66">
        <v>0.70541501045227051</v>
      </c>
      <c r="FTE66" t="s">
        <v>65</v>
      </c>
      <c r="FTF66" t="s">
        <v>82</v>
      </c>
      <c r="FTI66" s="2" t="s">
        <v>555</v>
      </c>
      <c r="FTJ66" s="3" t="s">
        <v>81</v>
      </c>
      <c r="FTK66" s="3">
        <v>0.70541500999999995</v>
      </c>
      <c r="FTL66" s="2" t="s">
        <v>65</v>
      </c>
      <c r="FTM66" s="3">
        <v>0.14201153350000001</v>
      </c>
      <c r="FTN66" s="3">
        <f t="shared" ref="FTN66" si="290">FTK66*FTM66</f>
        <v>0.10017706732401783</v>
      </c>
      <c r="FTO66" s="5"/>
      <c r="FTP66" s="18" t="s">
        <v>189</v>
      </c>
      <c r="FTQ66" t="s">
        <v>554</v>
      </c>
      <c r="FTR66" t="s">
        <v>555</v>
      </c>
      <c r="FTS66" t="s">
        <v>81</v>
      </c>
      <c r="FTT66">
        <v>0.70541501045227051</v>
      </c>
      <c r="FTU66" t="s">
        <v>65</v>
      </c>
      <c r="FTV66" t="s">
        <v>82</v>
      </c>
      <c r="FTY66" s="2" t="s">
        <v>555</v>
      </c>
      <c r="FTZ66" s="3" t="s">
        <v>81</v>
      </c>
      <c r="FUA66" s="3">
        <v>0.70541500999999995</v>
      </c>
      <c r="FUB66" s="2" t="s">
        <v>65</v>
      </c>
      <c r="FUC66" s="3">
        <v>0.14201153350000001</v>
      </c>
      <c r="FUD66" s="3">
        <f t="shared" ref="FUD66" si="291">FUA66*FUC66</f>
        <v>0.10017706732401783</v>
      </c>
      <c r="FUE66" s="5"/>
      <c r="FUF66" s="18" t="s">
        <v>189</v>
      </c>
      <c r="FUG66" t="s">
        <v>554</v>
      </c>
      <c r="FUH66" t="s">
        <v>555</v>
      </c>
      <c r="FUI66" t="s">
        <v>81</v>
      </c>
      <c r="FUJ66">
        <v>0.70541501045227051</v>
      </c>
      <c r="FUK66" t="s">
        <v>65</v>
      </c>
      <c r="FUL66" t="s">
        <v>82</v>
      </c>
      <c r="FUO66" s="2" t="s">
        <v>555</v>
      </c>
      <c r="FUP66" s="3" t="s">
        <v>81</v>
      </c>
      <c r="FUQ66" s="3">
        <v>0.70541500999999995</v>
      </c>
      <c r="FUR66" s="2" t="s">
        <v>65</v>
      </c>
      <c r="FUS66" s="3">
        <v>0.14201153350000001</v>
      </c>
      <c r="FUT66" s="3">
        <f t="shared" ref="FUT66" si="292">FUQ66*FUS66</f>
        <v>0.10017706732401783</v>
      </c>
      <c r="FUU66" s="5"/>
      <c r="FUV66" s="18" t="s">
        <v>189</v>
      </c>
      <c r="FUW66" t="s">
        <v>554</v>
      </c>
      <c r="FUX66" t="s">
        <v>555</v>
      </c>
      <c r="FUY66" t="s">
        <v>81</v>
      </c>
      <c r="FUZ66">
        <v>0.70541501045227051</v>
      </c>
      <c r="FVA66" t="s">
        <v>65</v>
      </c>
      <c r="FVB66" t="s">
        <v>82</v>
      </c>
      <c r="FVE66" s="2" t="s">
        <v>555</v>
      </c>
      <c r="FVF66" s="3" t="s">
        <v>81</v>
      </c>
      <c r="FVG66" s="3">
        <v>0.70541500999999995</v>
      </c>
      <c r="FVH66" s="2" t="s">
        <v>65</v>
      </c>
      <c r="FVI66" s="3">
        <v>0.14201153350000001</v>
      </c>
      <c r="FVJ66" s="3">
        <f t="shared" ref="FVJ66" si="293">FVG66*FVI66</f>
        <v>0.10017706732401783</v>
      </c>
      <c r="FVK66" s="5"/>
      <c r="FVL66" s="18" t="s">
        <v>189</v>
      </c>
      <c r="FVM66" t="s">
        <v>554</v>
      </c>
      <c r="FVN66" t="s">
        <v>555</v>
      </c>
      <c r="FVO66" t="s">
        <v>81</v>
      </c>
      <c r="FVP66">
        <v>0.70541501045227051</v>
      </c>
      <c r="FVQ66" t="s">
        <v>65</v>
      </c>
      <c r="FVR66" t="s">
        <v>82</v>
      </c>
      <c r="FVU66" s="2" t="s">
        <v>555</v>
      </c>
      <c r="FVV66" s="3" t="s">
        <v>81</v>
      </c>
      <c r="FVW66" s="3">
        <v>0.70541500999999995</v>
      </c>
      <c r="FVX66" s="2" t="s">
        <v>65</v>
      </c>
      <c r="FVY66" s="3">
        <v>0.14201153350000001</v>
      </c>
      <c r="FVZ66" s="3">
        <f t="shared" ref="FVZ66" si="294">FVW66*FVY66</f>
        <v>0.10017706732401783</v>
      </c>
      <c r="FWA66" s="5"/>
      <c r="FWB66" s="18" t="s">
        <v>189</v>
      </c>
      <c r="FWC66" t="s">
        <v>554</v>
      </c>
      <c r="FWD66" t="s">
        <v>555</v>
      </c>
      <c r="FWE66" t="s">
        <v>81</v>
      </c>
      <c r="FWF66">
        <v>0.70541501045227051</v>
      </c>
      <c r="FWG66" t="s">
        <v>65</v>
      </c>
      <c r="FWH66" t="s">
        <v>82</v>
      </c>
      <c r="FWK66" s="2" t="s">
        <v>555</v>
      </c>
      <c r="FWL66" s="3" t="s">
        <v>81</v>
      </c>
      <c r="FWM66" s="3">
        <v>0.70541500999999995</v>
      </c>
      <c r="FWN66" s="2" t="s">
        <v>65</v>
      </c>
      <c r="FWO66" s="3">
        <v>0.14201153350000001</v>
      </c>
      <c r="FWP66" s="3">
        <f t="shared" ref="FWP66" si="295">FWM66*FWO66</f>
        <v>0.10017706732401783</v>
      </c>
      <c r="FWQ66" s="5"/>
      <c r="FWR66" s="18" t="s">
        <v>189</v>
      </c>
      <c r="FWS66" t="s">
        <v>554</v>
      </c>
      <c r="FWT66" t="s">
        <v>555</v>
      </c>
      <c r="FWU66" t="s">
        <v>81</v>
      </c>
      <c r="FWV66">
        <v>0.70541501045227051</v>
      </c>
      <c r="FWW66" t="s">
        <v>65</v>
      </c>
      <c r="FWX66" t="s">
        <v>82</v>
      </c>
      <c r="FXA66" s="2" t="s">
        <v>555</v>
      </c>
      <c r="FXB66" s="3" t="s">
        <v>81</v>
      </c>
      <c r="FXC66" s="3">
        <v>0.70541500999999995</v>
      </c>
      <c r="FXD66" s="2" t="s">
        <v>65</v>
      </c>
      <c r="FXE66" s="3">
        <v>0.14201153350000001</v>
      </c>
      <c r="FXF66" s="3">
        <f t="shared" ref="FXF66" si="296">FXC66*FXE66</f>
        <v>0.10017706732401783</v>
      </c>
      <c r="FXG66" s="5"/>
      <c r="FXH66" s="18" t="s">
        <v>189</v>
      </c>
      <c r="FXI66" t="s">
        <v>554</v>
      </c>
      <c r="FXJ66" t="s">
        <v>555</v>
      </c>
      <c r="FXK66" t="s">
        <v>81</v>
      </c>
      <c r="FXL66">
        <v>0.70541501045227051</v>
      </c>
      <c r="FXM66" t="s">
        <v>65</v>
      </c>
      <c r="FXN66" t="s">
        <v>82</v>
      </c>
      <c r="FXQ66" s="2" t="s">
        <v>555</v>
      </c>
      <c r="FXR66" s="3" t="s">
        <v>81</v>
      </c>
      <c r="FXS66" s="3">
        <v>0.70541500999999995</v>
      </c>
      <c r="FXT66" s="2" t="s">
        <v>65</v>
      </c>
      <c r="FXU66" s="3">
        <v>0.14201153350000001</v>
      </c>
      <c r="FXV66" s="3">
        <f t="shared" ref="FXV66" si="297">FXS66*FXU66</f>
        <v>0.10017706732401783</v>
      </c>
      <c r="FXW66" s="5"/>
      <c r="FXX66" s="18" t="s">
        <v>189</v>
      </c>
      <c r="FXY66" t="s">
        <v>554</v>
      </c>
      <c r="FXZ66" t="s">
        <v>555</v>
      </c>
      <c r="FYA66" t="s">
        <v>81</v>
      </c>
      <c r="FYB66">
        <v>0.70541501045227051</v>
      </c>
      <c r="FYC66" t="s">
        <v>65</v>
      </c>
      <c r="FYD66" t="s">
        <v>82</v>
      </c>
      <c r="FYG66" s="2" t="s">
        <v>555</v>
      </c>
      <c r="FYH66" s="3" t="s">
        <v>81</v>
      </c>
      <c r="FYI66" s="3">
        <v>0.70541500999999995</v>
      </c>
      <c r="FYJ66" s="2" t="s">
        <v>65</v>
      </c>
      <c r="FYK66" s="3">
        <v>0.14201153350000001</v>
      </c>
      <c r="FYL66" s="3">
        <f t="shared" ref="FYL66" si="298">FYI66*FYK66</f>
        <v>0.10017706732401783</v>
      </c>
      <c r="FYM66" s="5"/>
      <c r="FYN66" s="18" t="s">
        <v>189</v>
      </c>
      <c r="FYO66" t="s">
        <v>554</v>
      </c>
      <c r="FYP66" t="s">
        <v>555</v>
      </c>
      <c r="FYQ66" t="s">
        <v>81</v>
      </c>
      <c r="FYR66">
        <v>0.70541501045227051</v>
      </c>
      <c r="FYS66" t="s">
        <v>65</v>
      </c>
      <c r="FYT66" t="s">
        <v>82</v>
      </c>
      <c r="FYW66" s="2" t="s">
        <v>555</v>
      </c>
      <c r="FYX66" s="3" t="s">
        <v>81</v>
      </c>
      <c r="FYY66" s="3">
        <v>0.70541500999999995</v>
      </c>
      <c r="FYZ66" s="2" t="s">
        <v>65</v>
      </c>
      <c r="FZA66" s="3">
        <v>0.14201153350000001</v>
      </c>
      <c r="FZB66" s="3">
        <f t="shared" ref="FZB66" si="299">FYY66*FZA66</f>
        <v>0.10017706732401783</v>
      </c>
      <c r="FZC66" s="5"/>
      <c r="FZD66" s="18" t="s">
        <v>189</v>
      </c>
      <c r="FZE66" t="s">
        <v>554</v>
      </c>
      <c r="FZF66" t="s">
        <v>555</v>
      </c>
      <c r="FZG66" t="s">
        <v>81</v>
      </c>
      <c r="FZH66">
        <v>0.70541501045227051</v>
      </c>
      <c r="FZI66" t="s">
        <v>65</v>
      </c>
      <c r="FZJ66" t="s">
        <v>82</v>
      </c>
      <c r="FZM66" s="2" t="s">
        <v>555</v>
      </c>
      <c r="FZN66" s="3" t="s">
        <v>81</v>
      </c>
      <c r="FZO66" s="3">
        <v>0.70541500999999995</v>
      </c>
      <c r="FZP66" s="2" t="s">
        <v>65</v>
      </c>
      <c r="FZQ66" s="3">
        <v>0.14201153350000001</v>
      </c>
      <c r="FZR66" s="3">
        <f t="shared" ref="FZR66" si="300">FZO66*FZQ66</f>
        <v>0.10017706732401783</v>
      </c>
      <c r="FZS66" s="5"/>
      <c r="FZT66" s="18" t="s">
        <v>189</v>
      </c>
      <c r="FZU66" t="s">
        <v>554</v>
      </c>
      <c r="FZV66" t="s">
        <v>555</v>
      </c>
      <c r="FZW66" t="s">
        <v>81</v>
      </c>
      <c r="FZX66">
        <v>0.70541501045227051</v>
      </c>
      <c r="FZY66" t="s">
        <v>65</v>
      </c>
      <c r="FZZ66" t="s">
        <v>82</v>
      </c>
      <c r="GAC66" s="2" t="s">
        <v>555</v>
      </c>
      <c r="GAD66" s="3" t="s">
        <v>81</v>
      </c>
      <c r="GAE66" s="3">
        <v>0.70541500999999995</v>
      </c>
      <c r="GAF66" s="2" t="s">
        <v>65</v>
      </c>
      <c r="GAG66" s="3">
        <v>0.14201153350000001</v>
      </c>
      <c r="GAH66" s="3">
        <f t="shared" ref="GAH66" si="301">GAE66*GAG66</f>
        <v>0.10017706732401783</v>
      </c>
      <c r="GAI66" s="5"/>
      <c r="GAJ66" s="18" t="s">
        <v>189</v>
      </c>
      <c r="GAK66" t="s">
        <v>554</v>
      </c>
      <c r="GAL66" t="s">
        <v>555</v>
      </c>
      <c r="GAM66" t="s">
        <v>81</v>
      </c>
      <c r="GAN66">
        <v>0.70541501045227051</v>
      </c>
      <c r="GAO66" t="s">
        <v>65</v>
      </c>
      <c r="GAP66" t="s">
        <v>82</v>
      </c>
      <c r="GAS66" s="2" t="s">
        <v>555</v>
      </c>
      <c r="GAT66" s="3" t="s">
        <v>81</v>
      </c>
      <c r="GAU66" s="3">
        <v>0.70541500999999995</v>
      </c>
      <c r="GAV66" s="2" t="s">
        <v>65</v>
      </c>
      <c r="GAW66" s="3">
        <v>0.14201153350000001</v>
      </c>
      <c r="GAX66" s="3">
        <f t="shared" ref="GAX66" si="302">GAU66*GAW66</f>
        <v>0.10017706732401783</v>
      </c>
      <c r="GAY66" s="5"/>
      <c r="GAZ66" s="18" t="s">
        <v>189</v>
      </c>
      <c r="GBA66" t="s">
        <v>554</v>
      </c>
      <c r="GBB66" t="s">
        <v>555</v>
      </c>
      <c r="GBC66" t="s">
        <v>81</v>
      </c>
      <c r="GBD66">
        <v>0.70541501045227051</v>
      </c>
      <c r="GBE66" t="s">
        <v>65</v>
      </c>
      <c r="GBF66" t="s">
        <v>82</v>
      </c>
      <c r="GBI66" s="2" t="s">
        <v>555</v>
      </c>
      <c r="GBJ66" s="3" t="s">
        <v>81</v>
      </c>
      <c r="GBK66" s="3">
        <v>0.70541500999999995</v>
      </c>
      <c r="GBL66" s="2" t="s">
        <v>65</v>
      </c>
      <c r="GBM66" s="3">
        <v>0.14201153350000001</v>
      </c>
      <c r="GBN66" s="3">
        <f t="shared" ref="GBN66" si="303">GBK66*GBM66</f>
        <v>0.10017706732401783</v>
      </c>
      <c r="GBO66" s="5"/>
      <c r="GBP66" s="18" t="s">
        <v>189</v>
      </c>
      <c r="GBQ66" t="s">
        <v>554</v>
      </c>
      <c r="GBR66" t="s">
        <v>555</v>
      </c>
      <c r="GBS66" t="s">
        <v>81</v>
      </c>
      <c r="GBT66">
        <v>0.70541501045227051</v>
      </c>
      <c r="GBU66" t="s">
        <v>65</v>
      </c>
      <c r="GBV66" t="s">
        <v>82</v>
      </c>
      <c r="GBY66" s="2" t="s">
        <v>555</v>
      </c>
      <c r="GBZ66" s="3" t="s">
        <v>81</v>
      </c>
      <c r="GCA66" s="3">
        <v>0.70541500999999995</v>
      </c>
      <c r="GCB66" s="2" t="s">
        <v>65</v>
      </c>
      <c r="GCC66" s="3">
        <v>0.14201153350000001</v>
      </c>
      <c r="GCD66" s="3">
        <f t="shared" ref="GCD66" si="304">GCA66*GCC66</f>
        <v>0.10017706732401783</v>
      </c>
      <c r="GCE66" s="5"/>
      <c r="GCF66" s="18" t="s">
        <v>189</v>
      </c>
      <c r="GCG66" t="s">
        <v>554</v>
      </c>
      <c r="GCH66" t="s">
        <v>555</v>
      </c>
      <c r="GCI66" t="s">
        <v>81</v>
      </c>
      <c r="GCJ66">
        <v>0.70541501045227051</v>
      </c>
      <c r="GCK66" t="s">
        <v>65</v>
      </c>
      <c r="GCL66" t="s">
        <v>82</v>
      </c>
      <c r="GCO66" s="2" t="s">
        <v>555</v>
      </c>
      <c r="GCP66" s="3" t="s">
        <v>81</v>
      </c>
      <c r="GCQ66" s="3">
        <v>0.70541500999999995</v>
      </c>
      <c r="GCR66" s="2" t="s">
        <v>65</v>
      </c>
      <c r="GCS66" s="3">
        <v>0.14201153350000001</v>
      </c>
      <c r="GCT66" s="3">
        <f t="shared" ref="GCT66" si="305">GCQ66*GCS66</f>
        <v>0.10017706732401783</v>
      </c>
      <c r="GCU66" s="5"/>
      <c r="GCV66" s="18" t="s">
        <v>189</v>
      </c>
      <c r="GCW66" t="s">
        <v>554</v>
      </c>
      <c r="GCX66" t="s">
        <v>555</v>
      </c>
      <c r="GCY66" t="s">
        <v>81</v>
      </c>
      <c r="GCZ66">
        <v>0.70541501045227051</v>
      </c>
      <c r="GDA66" t="s">
        <v>65</v>
      </c>
      <c r="GDB66" t="s">
        <v>82</v>
      </c>
      <c r="GDE66" s="2" t="s">
        <v>555</v>
      </c>
      <c r="GDF66" s="3" t="s">
        <v>81</v>
      </c>
      <c r="GDG66" s="3">
        <v>0.70541500999999995</v>
      </c>
      <c r="GDH66" s="2" t="s">
        <v>65</v>
      </c>
      <c r="GDI66" s="3">
        <v>0.14201153350000001</v>
      </c>
      <c r="GDJ66" s="3">
        <f t="shared" ref="GDJ66" si="306">GDG66*GDI66</f>
        <v>0.10017706732401783</v>
      </c>
      <c r="GDK66" s="5"/>
      <c r="GDL66" s="18" t="s">
        <v>189</v>
      </c>
      <c r="GDM66" t="s">
        <v>554</v>
      </c>
      <c r="GDN66" t="s">
        <v>555</v>
      </c>
      <c r="GDO66" t="s">
        <v>81</v>
      </c>
      <c r="GDP66">
        <v>0.70541501045227051</v>
      </c>
      <c r="GDQ66" t="s">
        <v>65</v>
      </c>
      <c r="GDR66" t="s">
        <v>82</v>
      </c>
      <c r="GDU66" s="2" t="s">
        <v>555</v>
      </c>
      <c r="GDV66" s="3" t="s">
        <v>81</v>
      </c>
      <c r="GDW66" s="3">
        <v>0.70541500999999995</v>
      </c>
      <c r="GDX66" s="2" t="s">
        <v>65</v>
      </c>
      <c r="GDY66" s="3">
        <v>0.14201153350000001</v>
      </c>
      <c r="GDZ66" s="3">
        <f t="shared" ref="GDZ66" si="307">GDW66*GDY66</f>
        <v>0.10017706732401783</v>
      </c>
      <c r="GEA66" s="5"/>
      <c r="GEB66" s="18" t="s">
        <v>189</v>
      </c>
      <c r="GEC66" t="s">
        <v>554</v>
      </c>
      <c r="GED66" t="s">
        <v>555</v>
      </c>
      <c r="GEE66" t="s">
        <v>81</v>
      </c>
      <c r="GEF66">
        <v>0.70541501045227051</v>
      </c>
      <c r="GEG66" t="s">
        <v>65</v>
      </c>
      <c r="GEH66" t="s">
        <v>82</v>
      </c>
      <c r="GEK66" s="2" t="s">
        <v>555</v>
      </c>
      <c r="GEL66" s="3" t="s">
        <v>81</v>
      </c>
      <c r="GEM66" s="3">
        <v>0.70541500999999995</v>
      </c>
      <c r="GEN66" s="2" t="s">
        <v>65</v>
      </c>
      <c r="GEO66" s="3">
        <v>0.14201153350000001</v>
      </c>
      <c r="GEP66" s="3">
        <f t="shared" ref="GEP66" si="308">GEM66*GEO66</f>
        <v>0.10017706732401783</v>
      </c>
      <c r="GEQ66" s="5"/>
      <c r="GER66" s="18" t="s">
        <v>189</v>
      </c>
      <c r="GES66" t="s">
        <v>554</v>
      </c>
      <c r="GET66" t="s">
        <v>555</v>
      </c>
      <c r="GEU66" t="s">
        <v>81</v>
      </c>
      <c r="GEV66">
        <v>0.70541501045227051</v>
      </c>
      <c r="GEW66" t="s">
        <v>65</v>
      </c>
      <c r="GEX66" t="s">
        <v>82</v>
      </c>
      <c r="GFA66" s="2" t="s">
        <v>555</v>
      </c>
      <c r="GFB66" s="3" t="s">
        <v>81</v>
      </c>
      <c r="GFC66" s="3">
        <v>0.70541500999999995</v>
      </c>
      <c r="GFD66" s="2" t="s">
        <v>65</v>
      </c>
      <c r="GFE66" s="3">
        <v>0.14201153350000001</v>
      </c>
      <c r="GFF66" s="3">
        <f t="shared" ref="GFF66" si="309">GFC66*GFE66</f>
        <v>0.10017706732401783</v>
      </c>
      <c r="GFG66" s="5"/>
      <c r="GFH66" s="18" t="s">
        <v>189</v>
      </c>
      <c r="GFI66" t="s">
        <v>554</v>
      </c>
      <c r="GFJ66" t="s">
        <v>555</v>
      </c>
      <c r="GFK66" t="s">
        <v>81</v>
      </c>
      <c r="GFL66">
        <v>0.70541501045227051</v>
      </c>
      <c r="GFM66" t="s">
        <v>65</v>
      </c>
      <c r="GFN66" t="s">
        <v>82</v>
      </c>
      <c r="GFQ66" s="2" t="s">
        <v>555</v>
      </c>
      <c r="GFR66" s="3" t="s">
        <v>81</v>
      </c>
      <c r="GFS66" s="3">
        <v>0.70541500999999995</v>
      </c>
      <c r="GFT66" s="2" t="s">
        <v>65</v>
      </c>
      <c r="GFU66" s="3">
        <v>0.14201153350000001</v>
      </c>
      <c r="GFV66" s="3">
        <f t="shared" ref="GFV66" si="310">GFS66*GFU66</f>
        <v>0.10017706732401783</v>
      </c>
      <c r="GFW66" s="5"/>
      <c r="GFX66" s="18" t="s">
        <v>189</v>
      </c>
      <c r="GFY66" t="s">
        <v>554</v>
      </c>
      <c r="GFZ66" t="s">
        <v>555</v>
      </c>
      <c r="GGA66" t="s">
        <v>81</v>
      </c>
      <c r="GGB66">
        <v>0.70541501045227051</v>
      </c>
      <c r="GGC66" t="s">
        <v>65</v>
      </c>
      <c r="GGD66" t="s">
        <v>82</v>
      </c>
      <c r="GGG66" s="2" t="s">
        <v>555</v>
      </c>
      <c r="GGH66" s="3" t="s">
        <v>81</v>
      </c>
      <c r="GGI66" s="3">
        <v>0.70541500999999995</v>
      </c>
      <c r="GGJ66" s="2" t="s">
        <v>65</v>
      </c>
      <c r="GGK66" s="3">
        <v>0.14201153350000001</v>
      </c>
      <c r="GGL66" s="3">
        <f t="shared" ref="GGL66" si="311">GGI66*GGK66</f>
        <v>0.10017706732401783</v>
      </c>
      <c r="GGM66" s="5"/>
      <c r="GGN66" s="18" t="s">
        <v>189</v>
      </c>
      <c r="GGO66" t="s">
        <v>554</v>
      </c>
      <c r="GGP66" t="s">
        <v>555</v>
      </c>
      <c r="GGQ66" t="s">
        <v>81</v>
      </c>
      <c r="GGR66">
        <v>0.70541501045227051</v>
      </c>
      <c r="GGS66" t="s">
        <v>65</v>
      </c>
      <c r="GGT66" t="s">
        <v>82</v>
      </c>
      <c r="GGW66" s="2" t="s">
        <v>555</v>
      </c>
      <c r="GGX66" s="3" t="s">
        <v>81</v>
      </c>
      <c r="GGY66" s="3">
        <v>0.70541500999999995</v>
      </c>
      <c r="GGZ66" s="2" t="s">
        <v>65</v>
      </c>
      <c r="GHA66" s="3">
        <v>0.14201153350000001</v>
      </c>
      <c r="GHB66" s="3">
        <f t="shared" ref="GHB66" si="312">GGY66*GHA66</f>
        <v>0.10017706732401783</v>
      </c>
      <c r="GHC66" s="5"/>
      <c r="GHD66" s="18" t="s">
        <v>189</v>
      </c>
      <c r="GHE66" t="s">
        <v>554</v>
      </c>
      <c r="GHF66" t="s">
        <v>555</v>
      </c>
      <c r="GHG66" t="s">
        <v>81</v>
      </c>
      <c r="GHH66">
        <v>0.70541501045227051</v>
      </c>
      <c r="GHI66" t="s">
        <v>65</v>
      </c>
      <c r="GHJ66" t="s">
        <v>82</v>
      </c>
      <c r="GHM66" s="2" t="s">
        <v>555</v>
      </c>
      <c r="GHN66" s="3" t="s">
        <v>81</v>
      </c>
      <c r="GHO66" s="3">
        <v>0.70541500999999995</v>
      </c>
      <c r="GHP66" s="2" t="s">
        <v>65</v>
      </c>
      <c r="GHQ66" s="3">
        <v>0.14201153350000001</v>
      </c>
      <c r="GHR66" s="3">
        <f t="shared" ref="GHR66" si="313">GHO66*GHQ66</f>
        <v>0.10017706732401783</v>
      </c>
      <c r="GHS66" s="5"/>
      <c r="GHT66" s="18" t="s">
        <v>189</v>
      </c>
      <c r="GHU66" t="s">
        <v>554</v>
      </c>
      <c r="GHV66" t="s">
        <v>555</v>
      </c>
      <c r="GHW66" t="s">
        <v>81</v>
      </c>
      <c r="GHX66">
        <v>0.70541501045227051</v>
      </c>
      <c r="GHY66" t="s">
        <v>65</v>
      </c>
      <c r="GHZ66" t="s">
        <v>82</v>
      </c>
      <c r="GIC66" s="2" t="s">
        <v>555</v>
      </c>
      <c r="GID66" s="3" t="s">
        <v>81</v>
      </c>
      <c r="GIE66" s="3">
        <v>0.70541500999999995</v>
      </c>
      <c r="GIF66" s="2" t="s">
        <v>65</v>
      </c>
      <c r="GIG66" s="3">
        <v>0.14201153350000001</v>
      </c>
      <c r="GIH66" s="3">
        <f t="shared" ref="GIH66" si="314">GIE66*GIG66</f>
        <v>0.10017706732401783</v>
      </c>
      <c r="GII66" s="5"/>
      <c r="GIJ66" s="18" t="s">
        <v>189</v>
      </c>
      <c r="GIK66" t="s">
        <v>554</v>
      </c>
      <c r="GIL66" t="s">
        <v>555</v>
      </c>
      <c r="GIM66" t="s">
        <v>81</v>
      </c>
      <c r="GIN66">
        <v>0.70541501045227051</v>
      </c>
      <c r="GIO66" t="s">
        <v>65</v>
      </c>
      <c r="GIP66" t="s">
        <v>82</v>
      </c>
      <c r="GIS66" s="2" t="s">
        <v>555</v>
      </c>
      <c r="GIT66" s="3" t="s">
        <v>81</v>
      </c>
      <c r="GIU66" s="3">
        <v>0.70541500999999995</v>
      </c>
      <c r="GIV66" s="2" t="s">
        <v>65</v>
      </c>
      <c r="GIW66" s="3">
        <v>0.14201153350000001</v>
      </c>
      <c r="GIX66" s="3">
        <f t="shared" ref="GIX66" si="315">GIU66*GIW66</f>
        <v>0.10017706732401783</v>
      </c>
      <c r="GIY66" s="5"/>
      <c r="GIZ66" s="18" t="s">
        <v>189</v>
      </c>
      <c r="GJA66" t="s">
        <v>554</v>
      </c>
      <c r="GJB66" t="s">
        <v>555</v>
      </c>
      <c r="GJC66" t="s">
        <v>81</v>
      </c>
      <c r="GJD66">
        <v>0.70541501045227051</v>
      </c>
      <c r="GJE66" t="s">
        <v>65</v>
      </c>
      <c r="GJF66" t="s">
        <v>82</v>
      </c>
      <c r="GJI66" s="2" t="s">
        <v>555</v>
      </c>
      <c r="GJJ66" s="3" t="s">
        <v>81</v>
      </c>
      <c r="GJK66" s="3">
        <v>0.70541500999999995</v>
      </c>
      <c r="GJL66" s="2" t="s">
        <v>65</v>
      </c>
      <c r="GJM66" s="3">
        <v>0.14201153350000001</v>
      </c>
      <c r="GJN66" s="3">
        <f t="shared" ref="GJN66" si="316">GJK66*GJM66</f>
        <v>0.10017706732401783</v>
      </c>
      <c r="GJO66" s="5"/>
      <c r="GJP66" s="18" t="s">
        <v>189</v>
      </c>
      <c r="GJQ66" t="s">
        <v>554</v>
      </c>
      <c r="GJR66" t="s">
        <v>555</v>
      </c>
      <c r="GJS66" t="s">
        <v>81</v>
      </c>
      <c r="GJT66">
        <v>0.70541501045227051</v>
      </c>
      <c r="GJU66" t="s">
        <v>65</v>
      </c>
      <c r="GJV66" t="s">
        <v>82</v>
      </c>
      <c r="GJY66" s="2" t="s">
        <v>555</v>
      </c>
      <c r="GJZ66" s="3" t="s">
        <v>81</v>
      </c>
      <c r="GKA66" s="3">
        <v>0.70541500999999995</v>
      </c>
      <c r="GKB66" s="2" t="s">
        <v>65</v>
      </c>
      <c r="GKC66" s="3">
        <v>0.14201153350000001</v>
      </c>
      <c r="GKD66" s="3">
        <f t="shared" ref="GKD66" si="317">GKA66*GKC66</f>
        <v>0.10017706732401783</v>
      </c>
      <c r="GKE66" s="5"/>
      <c r="GKF66" s="18" t="s">
        <v>189</v>
      </c>
      <c r="GKG66" t="s">
        <v>554</v>
      </c>
      <c r="GKH66" t="s">
        <v>555</v>
      </c>
      <c r="GKI66" t="s">
        <v>81</v>
      </c>
      <c r="GKJ66">
        <v>0.70541501045227051</v>
      </c>
      <c r="GKK66" t="s">
        <v>65</v>
      </c>
      <c r="GKL66" t="s">
        <v>82</v>
      </c>
      <c r="GKO66" s="2" t="s">
        <v>555</v>
      </c>
      <c r="GKP66" s="3" t="s">
        <v>81</v>
      </c>
      <c r="GKQ66" s="3">
        <v>0.70541500999999995</v>
      </c>
      <c r="GKR66" s="2" t="s">
        <v>65</v>
      </c>
      <c r="GKS66" s="3">
        <v>0.14201153350000001</v>
      </c>
      <c r="GKT66" s="3">
        <f t="shared" ref="GKT66" si="318">GKQ66*GKS66</f>
        <v>0.10017706732401783</v>
      </c>
      <c r="GKU66" s="5"/>
      <c r="GKV66" s="18" t="s">
        <v>189</v>
      </c>
      <c r="GKW66" t="s">
        <v>554</v>
      </c>
      <c r="GKX66" t="s">
        <v>555</v>
      </c>
      <c r="GKY66" t="s">
        <v>81</v>
      </c>
      <c r="GKZ66">
        <v>0.70541501045227051</v>
      </c>
      <c r="GLA66" t="s">
        <v>65</v>
      </c>
      <c r="GLB66" t="s">
        <v>82</v>
      </c>
      <c r="GLE66" s="2" t="s">
        <v>555</v>
      </c>
      <c r="GLF66" s="3" t="s">
        <v>81</v>
      </c>
      <c r="GLG66" s="3">
        <v>0.70541500999999995</v>
      </c>
      <c r="GLH66" s="2" t="s">
        <v>65</v>
      </c>
      <c r="GLI66" s="3">
        <v>0.14201153350000001</v>
      </c>
      <c r="GLJ66" s="3">
        <f t="shared" ref="GLJ66" si="319">GLG66*GLI66</f>
        <v>0.10017706732401783</v>
      </c>
      <c r="GLK66" s="5"/>
      <c r="GLL66" s="18" t="s">
        <v>189</v>
      </c>
      <c r="GLM66" t="s">
        <v>554</v>
      </c>
      <c r="GLN66" t="s">
        <v>555</v>
      </c>
      <c r="GLO66" t="s">
        <v>81</v>
      </c>
      <c r="GLP66">
        <v>0.70541501045227051</v>
      </c>
      <c r="GLQ66" t="s">
        <v>65</v>
      </c>
      <c r="GLR66" t="s">
        <v>82</v>
      </c>
      <c r="GLU66" s="2" t="s">
        <v>555</v>
      </c>
      <c r="GLV66" s="3" t="s">
        <v>81</v>
      </c>
      <c r="GLW66" s="3">
        <v>0.70541500999999995</v>
      </c>
      <c r="GLX66" s="2" t="s">
        <v>65</v>
      </c>
      <c r="GLY66" s="3">
        <v>0.14201153350000001</v>
      </c>
      <c r="GLZ66" s="3">
        <f t="shared" ref="GLZ66" si="320">GLW66*GLY66</f>
        <v>0.10017706732401783</v>
      </c>
      <c r="GMA66" s="5"/>
      <c r="GMB66" s="18" t="s">
        <v>189</v>
      </c>
      <c r="GMC66" t="s">
        <v>554</v>
      </c>
      <c r="GMD66" t="s">
        <v>555</v>
      </c>
      <c r="GME66" t="s">
        <v>81</v>
      </c>
      <c r="GMF66">
        <v>0.70541501045227051</v>
      </c>
      <c r="GMG66" t="s">
        <v>65</v>
      </c>
      <c r="GMH66" t="s">
        <v>82</v>
      </c>
      <c r="GMK66" s="2" t="s">
        <v>555</v>
      </c>
      <c r="GML66" s="3" t="s">
        <v>81</v>
      </c>
      <c r="GMM66" s="3">
        <v>0.70541500999999995</v>
      </c>
      <c r="GMN66" s="2" t="s">
        <v>65</v>
      </c>
      <c r="GMO66" s="3">
        <v>0.14201153350000001</v>
      </c>
      <c r="GMP66" s="3">
        <f t="shared" ref="GMP66" si="321">GMM66*GMO66</f>
        <v>0.10017706732401783</v>
      </c>
      <c r="GMQ66" s="5"/>
      <c r="GMR66" s="18" t="s">
        <v>189</v>
      </c>
      <c r="GMS66" t="s">
        <v>554</v>
      </c>
      <c r="GMT66" t="s">
        <v>555</v>
      </c>
      <c r="GMU66" t="s">
        <v>81</v>
      </c>
      <c r="GMV66">
        <v>0.70541501045227051</v>
      </c>
      <c r="GMW66" t="s">
        <v>65</v>
      </c>
      <c r="GMX66" t="s">
        <v>82</v>
      </c>
      <c r="GNA66" s="2" t="s">
        <v>555</v>
      </c>
      <c r="GNB66" s="3" t="s">
        <v>81</v>
      </c>
      <c r="GNC66" s="3">
        <v>0.70541500999999995</v>
      </c>
      <c r="GND66" s="2" t="s">
        <v>65</v>
      </c>
      <c r="GNE66" s="3">
        <v>0.14201153350000001</v>
      </c>
      <c r="GNF66" s="3">
        <f t="shared" ref="GNF66" si="322">GNC66*GNE66</f>
        <v>0.10017706732401783</v>
      </c>
      <c r="GNG66" s="5"/>
      <c r="GNH66" s="18" t="s">
        <v>189</v>
      </c>
      <c r="GNI66" t="s">
        <v>554</v>
      </c>
      <c r="GNJ66" t="s">
        <v>555</v>
      </c>
      <c r="GNK66" t="s">
        <v>81</v>
      </c>
      <c r="GNL66">
        <v>0.70541501045227051</v>
      </c>
      <c r="GNM66" t="s">
        <v>65</v>
      </c>
      <c r="GNN66" t="s">
        <v>82</v>
      </c>
      <c r="GNQ66" s="2" t="s">
        <v>555</v>
      </c>
      <c r="GNR66" s="3" t="s">
        <v>81</v>
      </c>
      <c r="GNS66" s="3">
        <v>0.70541500999999995</v>
      </c>
      <c r="GNT66" s="2" t="s">
        <v>65</v>
      </c>
      <c r="GNU66" s="3">
        <v>0.14201153350000001</v>
      </c>
      <c r="GNV66" s="3">
        <f t="shared" ref="GNV66" si="323">GNS66*GNU66</f>
        <v>0.10017706732401783</v>
      </c>
      <c r="GNW66" s="5"/>
      <c r="GNX66" s="18" t="s">
        <v>189</v>
      </c>
      <c r="GNY66" t="s">
        <v>554</v>
      </c>
      <c r="GNZ66" t="s">
        <v>555</v>
      </c>
      <c r="GOA66" t="s">
        <v>81</v>
      </c>
      <c r="GOB66">
        <v>0.70541501045227051</v>
      </c>
      <c r="GOC66" t="s">
        <v>65</v>
      </c>
      <c r="GOD66" t="s">
        <v>82</v>
      </c>
      <c r="GOG66" s="2" t="s">
        <v>555</v>
      </c>
      <c r="GOH66" s="3" t="s">
        <v>81</v>
      </c>
      <c r="GOI66" s="3">
        <v>0.70541500999999995</v>
      </c>
      <c r="GOJ66" s="2" t="s">
        <v>65</v>
      </c>
      <c r="GOK66" s="3">
        <v>0.14201153350000001</v>
      </c>
      <c r="GOL66" s="3">
        <f t="shared" ref="GOL66" si="324">GOI66*GOK66</f>
        <v>0.10017706732401783</v>
      </c>
      <c r="GOM66" s="5"/>
      <c r="GON66" s="18" t="s">
        <v>189</v>
      </c>
      <c r="GOO66" t="s">
        <v>554</v>
      </c>
      <c r="GOP66" t="s">
        <v>555</v>
      </c>
      <c r="GOQ66" t="s">
        <v>81</v>
      </c>
      <c r="GOR66">
        <v>0.70541501045227051</v>
      </c>
      <c r="GOS66" t="s">
        <v>65</v>
      </c>
      <c r="GOT66" t="s">
        <v>82</v>
      </c>
      <c r="GOW66" s="2" t="s">
        <v>555</v>
      </c>
      <c r="GOX66" s="3" t="s">
        <v>81</v>
      </c>
      <c r="GOY66" s="3">
        <v>0.70541500999999995</v>
      </c>
      <c r="GOZ66" s="2" t="s">
        <v>65</v>
      </c>
      <c r="GPA66" s="3">
        <v>0.14201153350000001</v>
      </c>
      <c r="GPB66" s="3">
        <f t="shared" ref="GPB66" si="325">GOY66*GPA66</f>
        <v>0.10017706732401783</v>
      </c>
      <c r="GPC66" s="5"/>
      <c r="GPD66" s="18" t="s">
        <v>189</v>
      </c>
      <c r="GPE66" t="s">
        <v>554</v>
      </c>
      <c r="GPF66" t="s">
        <v>555</v>
      </c>
      <c r="GPG66" t="s">
        <v>81</v>
      </c>
      <c r="GPH66">
        <v>0.70541501045227051</v>
      </c>
      <c r="GPI66" t="s">
        <v>65</v>
      </c>
      <c r="GPJ66" t="s">
        <v>82</v>
      </c>
      <c r="GPM66" s="2" t="s">
        <v>555</v>
      </c>
      <c r="GPN66" s="3" t="s">
        <v>81</v>
      </c>
      <c r="GPO66" s="3">
        <v>0.70541500999999995</v>
      </c>
      <c r="GPP66" s="2" t="s">
        <v>65</v>
      </c>
      <c r="GPQ66" s="3">
        <v>0.14201153350000001</v>
      </c>
      <c r="GPR66" s="3">
        <f t="shared" ref="GPR66" si="326">GPO66*GPQ66</f>
        <v>0.10017706732401783</v>
      </c>
      <c r="GPS66" s="5"/>
      <c r="GPT66" s="18" t="s">
        <v>189</v>
      </c>
      <c r="GPU66" t="s">
        <v>554</v>
      </c>
      <c r="GPV66" t="s">
        <v>555</v>
      </c>
      <c r="GPW66" t="s">
        <v>81</v>
      </c>
      <c r="GPX66">
        <v>0.70541501045227051</v>
      </c>
      <c r="GPY66" t="s">
        <v>65</v>
      </c>
      <c r="GPZ66" t="s">
        <v>82</v>
      </c>
      <c r="GQC66" s="2" t="s">
        <v>555</v>
      </c>
      <c r="GQD66" s="3" t="s">
        <v>81</v>
      </c>
      <c r="GQE66" s="3">
        <v>0.70541500999999995</v>
      </c>
      <c r="GQF66" s="2" t="s">
        <v>65</v>
      </c>
      <c r="GQG66" s="3">
        <v>0.14201153350000001</v>
      </c>
      <c r="GQH66" s="3">
        <f t="shared" ref="GQH66" si="327">GQE66*GQG66</f>
        <v>0.10017706732401783</v>
      </c>
      <c r="GQI66" s="5"/>
      <c r="GQJ66" s="18" t="s">
        <v>189</v>
      </c>
      <c r="GQK66" t="s">
        <v>554</v>
      </c>
      <c r="GQL66" t="s">
        <v>555</v>
      </c>
      <c r="GQM66" t="s">
        <v>81</v>
      </c>
      <c r="GQN66">
        <v>0.70541501045227051</v>
      </c>
      <c r="GQO66" t="s">
        <v>65</v>
      </c>
      <c r="GQP66" t="s">
        <v>82</v>
      </c>
      <c r="GQS66" s="2" t="s">
        <v>555</v>
      </c>
      <c r="GQT66" s="3" t="s">
        <v>81</v>
      </c>
      <c r="GQU66" s="3">
        <v>0.70541500999999995</v>
      </c>
      <c r="GQV66" s="2" t="s">
        <v>65</v>
      </c>
      <c r="GQW66" s="3">
        <v>0.14201153350000001</v>
      </c>
      <c r="GQX66" s="3">
        <f t="shared" ref="GQX66" si="328">GQU66*GQW66</f>
        <v>0.10017706732401783</v>
      </c>
      <c r="GQY66" s="5"/>
      <c r="GQZ66" s="18" t="s">
        <v>189</v>
      </c>
      <c r="GRA66" t="s">
        <v>554</v>
      </c>
      <c r="GRB66" t="s">
        <v>555</v>
      </c>
      <c r="GRC66" t="s">
        <v>81</v>
      </c>
      <c r="GRD66">
        <v>0.70541501045227051</v>
      </c>
      <c r="GRE66" t="s">
        <v>65</v>
      </c>
      <c r="GRF66" t="s">
        <v>82</v>
      </c>
      <c r="GRI66" s="2" t="s">
        <v>555</v>
      </c>
      <c r="GRJ66" s="3" t="s">
        <v>81</v>
      </c>
      <c r="GRK66" s="3">
        <v>0.70541500999999995</v>
      </c>
      <c r="GRL66" s="2" t="s">
        <v>65</v>
      </c>
      <c r="GRM66" s="3">
        <v>0.14201153350000001</v>
      </c>
      <c r="GRN66" s="3">
        <f t="shared" ref="GRN66" si="329">GRK66*GRM66</f>
        <v>0.10017706732401783</v>
      </c>
      <c r="GRO66" s="5"/>
      <c r="GRP66" s="18" t="s">
        <v>189</v>
      </c>
      <c r="GRQ66" t="s">
        <v>554</v>
      </c>
      <c r="GRR66" t="s">
        <v>555</v>
      </c>
      <c r="GRS66" t="s">
        <v>81</v>
      </c>
      <c r="GRT66">
        <v>0.70541501045227051</v>
      </c>
      <c r="GRU66" t="s">
        <v>65</v>
      </c>
      <c r="GRV66" t="s">
        <v>82</v>
      </c>
      <c r="GRY66" s="2" t="s">
        <v>555</v>
      </c>
      <c r="GRZ66" s="3" t="s">
        <v>81</v>
      </c>
      <c r="GSA66" s="3">
        <v>0.70541500999999995</v>
      </c>
      <c r="GSB66" s="2" t="s">
        <v>65</v>
      </c>
      <c r="GSC66" s="3">
        <v>0.14201153350000001</v>
      </c>
      <c r="GSD66" s="3">
        <f t="shared" ref="GSD66" si="330">GSA66*GSC66</f>
        <v>0.10017706732401783</v>
      </c>
      <c r="GSE66" s="5"/>
      <c r="GSF66" s="18" t="s">
        <v>189</v>
      </c>
      <c r="GSG66" t="s">
        <v>554</v>
      </c>
      <c r="GSH66" t="s">
        <v>555</v>
      </c>
      <c r="GSI66" t="s">
        <v>81</v>
      </c>
      <c r="GSJ66">
        <v>0.70541501045227051</v>
      </c>
      <c r="GSK66" t="s">
        <v>65</v>
      </c>
      <c r="GSL66" t="s">
        <v>82</v>
      </c>
      <c r="GSO66" s="2" t="s">
        <v>555</v>
      </c>
      <c r="GSP66" s="3" t="s">
        <v>81</v>
      </c>
      <c r="GSQ66" s="3">
        <v>0.70541500999999995</v>
      </c>
      <c r="GSR66" s="2" t="s">
        <v>65</v>
      </c>
      <c r="GSS66" s="3">
        <v>0.14201153350000001</v>
      </c>
      <c r="GST66" s="3">
        <f t="shared" ref="GST66" si="331">GSQ66*GSS66</f>
        <v>0.10017706732401783</v>
      </c>
      <c r="GSU66" s="5"/>
      <c r="GSV66" s="18" t="s">
        <v>189</v>
      </c>
      <c r="GSW66" t="s">
        <v>554</v>
      </c>
      <c r="GSX66" t="s">
        <v>555</v>
      </c>
      <c r="GSY66" t="s">
        <v>81</v>
      </c>
      <c r="GSZ66">
        <v>0.70541501045227051</v>
      </c>
      <c r="GTA66" t="s">
        <v>65</v>
      </c>
      <c r="GTB66" t="s">
        <v>82</v>
      </c>
      <c r="GTE66" s="2" t="s">
        <v>555</v>
      </c>
      <c r="GTF66" s="3" t="s">
        <v>81</v>
      </c>
      <c r="GTG66" s="3">
        <v>0.70541500999999995</v>
      </c>
      <c r="GTH66" s="2" t="s">
        <v>65</v>
      </c>
      <c r="GTI66" s="3">
        <v>0.14201153350000001</v>
      </c>
      <c r="GTJ66" s="3">
        <f t="shared" ref="GTJ66" si="332">GTG66*GTI66</f>
        <v>0.10017706732401783</v>
      </c>
      <c r="GTK66" s="5"/>
      <c r="GTL66" s="18" t="s">
        <v>189</v>
      </c>
      <c r="GTM66" t="s">
        <v>554</v>
      </c>
      <c r="GTN66" t="s">
        <v>555</v>
      </c>
      <c r="GTO66" t="s">
        <v>81</v>
      </c>
      <c r="GTP66">
        <v>0.70541501045227051</v>
      </c>
      <c r="GTQ66" t="s">
        <v>65</v>
      </c>
      <c r="GTR66" t="s">
        <v>82</v>
      </c>
      <c r="GTU66" s="2" t="s">
        <v>555</v>
      </c>
      <c r="GTV66" s="3" t="s">
        <v>81</v>
      </c>
      <c r="GTW66" s="3">
        <v>0.70541500999999995</v>
      </c>
      <c r="GTX66" s="2" t="s">
        <v>65</v>
      </c>
      <c r="GTY66" s="3">
        <v>0.14201153350000001</v>
      </c>
      <c r="GTZ66" s="3">
        <f t="shared" ref="GTZ66" si="333">GTW66*GTY66</f>
        <v>0.10017706732401783</v>
      </c>
      <c r="GUA66" s="5"/>
      <c r="GUB66" s="18" t="s">
        <v>189</v>
      </c>
      <c r="GUC66" t="s">
        <v>554</v>
      </c>
      <c r="GUD66" t="s">
        <v>555</v>
      </c>
      <c r="GUE66" t="s">
        <v>81</v>
      </c>
      <c r="GUF66">
        <v>0.70541501045227051</v>
      </c>
      <c r="GUG66" t="s">
        <v>65</v>
      </c>
      <c r="GUH66" t="s">
        <v>82</v>
      </c>
      <c r="GUK66" s="2" t="s">
        <v>555</v>
      </c>
      <c r="GUL66" s="3" t="s">
        <v>81</v>
      </c>
      <c r="GUM66" s="3">
        <v>0.70541500999999995</v>
      </c>
      <c r="GUN66" s="2" t="s">
        <v>65</v>
      </c>
      <c r="GUO66" s="3">
        <v>0.14201153350000001</v>
      </c>
      <c r="GUP66" s="3">
        <f t="shared" ref="GUP66" si="334">GUM66*GUO66</f>
        <v>0.10017706732401783</v>
      </c>
      <c r="GUQ66" s="5"/>
      <c r="GUR66" s="18" t="s">
        <v>189</v>
      </c>
      <c r="GUS66" t="s">
        <v>554</v>
      </c>
      <c r="GUT66" t="s">
        <v>555</v>
      </c>
      <c r="GUU66" t="s">
        <v>81</v>
      </c>
      <c r="GUV66">
        <v>0.70541501045227051</v>
      </c>
      <c r="GUW66" t="s">
        <v>65</v>
      </c>
      <c r="GUX66" t="s">
        <v>82</v>
      </c>
      <c r="GVA66" s="2" t="s">
        <v>555</v>
      </c>
      <c r="GVB66" s="3" t="s">
        <v>81</v>
      </c>
      <c r="GVC66" s="3">
        <v>0.70541500999999995</v>
      </c>
      <c r="GVD66" s="2" t="s">
        <v>65</v>
      </c>
      <c r="GVE66" s="3">
        <v>0.14201153350000001</v>
      </c>
      <c r="GVF66" s="3">
        <f t="shared" ref="GVF66" si="335">GVC66*GVE66</f>
        <v>0.10017706732401783</v>
      </c>
      <c r="GVG66" s="5"/>
      <c r="GVH66" s="18" t="s">
        <v>189</v>
      </c>
      <c r="GVI66" t="s">
        <v>554</v>
      </c>
      <c r="GVJ66" t="s">
        <v>555</v>
      </c>
      <c r="GVK66" t="s">
        <v>81</v>
      </c>
      <c r="GVL66">
        <v>0.70541501045227051</v>
      </c>
      <c r="GVM66" t="s">
        <v>65</v>
      </c>
      <c r="GVN66" t="s">
        <v>82</v>
      </c>
      <c r="GVQ66" s="2" t="s">
        <v>555</v>
      </c>
      <c r="GVR66" s="3" t="s">
        <v>81</v>
      </c>
      <c r="GVS66" s="3">
        <v>0.70541500999999995</v>
      </c>
      <c r="GVT66" s="2" t="s">
        <v>65</v>
      </c>
      <c r="GVU66" s="3">
        <v>0.14201153350000001</v>
      </c>
      <c r="GVV66" s="3">
        <f t="shared" ref="GVV66" si="336">GVS66*GVU66</f>
        <v>0.10017706732401783</v>
      </c>
      <c r="GVW66" s="5"/>
      <c r="GVX66" s="18" t="s">
        <v>189</v>
      </c>
      <c r="GVY66" t="s">
        <v>554</v>
      </c>
      <c r="GVZ66" t="s">
        <v>555</v>
      </c>
      <c r="GWA66" t="s">
        <v>81</v>
      </c>
      <c r="GWB66">
        <v>0.70541501045227051</v>
      </c>
      <c r="GWC66" t="s">
        <v>65</v>
      </c>
      <c r="GWD66" t="s">
        <v>82</v>
      </c>
      <c r="GWG66" s="2" t="s">
        <v>555</v>
      </c>
      <c r="GWH66" s="3" t="s">
        <v>81</v>
      </c>
      <c r="GWI66" s="3">
        <v>0.70541500999999995</v>
      </c>
      <c r="GWJ66" s="2" t="s">
        <v>65</v>
      </c>
      <c r="GWK66" s="3">
        <v>0.14201153350000001</v>
      </c>
      <c r="GWL66" s="3">
        <f t="shared" ref="GWL66" si="337">GWI66*GWK66</f>
        <v>0.10017706732401783</v>
      </c>
      <c r="GWM66" s="5"/>
      <c r="GWN66" s="18" t="s">
        <v>189</v>
      </c>
      <c r="GWO66" t="s">
        <v>554</v>
      </c>
      <c r="GWP66" t="s">
        <v>555</v>
      </c>
      <c r="GWQ66" t="s">
        <v>81</v>
      </c>
      <c r="GWR66">
        <v>0.70541501045227051</v>
      </c>
      <c r="GWS66" t="s">
        <v>65</v>
      </c>
      <c r="GWT66" t="s">
        <v>82</v>
      </c>
      <c r="GWW66" s="2" t="s">
        <v>555</v>
      </c>
      <c r="GWX66" s="3" t="s">
        <v>81</v>
      </c>
      <c r="GWY66" s="3">
        <v>0.70541500999999995</v>
      </c>
      <c r="GWZ66" s="2" t="s">
        <v>65</v>
      </c>
      <c r="GXA66" s="3">
        <v>0.14201153350000001</v>
      </c>
      <c r="GXB66" s="3">
        <f t="shared" ref="GXB66" si="338">GWY66*GXA66</f>
        <v>0.10017706732401783</v>
      </c>
      <c r="GXC66" s="5"/>
      <c r="GXD66" s="18" t="s">
        <v>189</v>
      </c>
      <c r="GXE66" t="s">
        <v>554</v>
      </c>
      <c r="GXF66" t="s">
        <v>555</v>
      </c>
      <c r="GXG66" t="s">
        <v>81</v>
      </c>
      <c r="GXH66">
        <v>0.70541501045227051</v>
      </c>
      <c r="GXI66" t="s">
        <v>65</v>
      </c>
      <c r="GXJ66" t="s">
        <v>82</v>
      </c>
      <c r="GXM66" s="2" t="s">
        <v>555</v>
      </c>
      <c r="GXN66" s="3" t="s">
        <v>81</v>
      </c>
      <c r="GXO66" s="3">
        <v>0.70541500999999995</v>
      </c>
      <c r="GXP66" s="2" t="s">
        <v>65</v>
      </c>
      <c r="GXQ66" s="3">
        <v>0.14201153350000001</v>
      </c>
      <c r="GXR66" s="3">
        <f t="shared" ref="GXR66" si="339">GXO66*GXQ66</f>
        <v>0.10017706732401783</v>
      </c>
      <c r="GXS66" s="5"/>
      <c r="GXT66" s="18" t="s">
        <v>189</v>
      </c>
      <c r="GXU66" t="s">
        <v>554</v>
      </c>
      <c r="GXV66" t="s">
        <v>555</v>
      </c>
      <c r="GXW66" t="s">
        <v>81</v>
      </c>
      <c r="GXX66">
        <v>0.70541501045227051</v>
      </c>
      <c r="GXY66" t="s">
        <v>65</v>
      </c>
      <c r="GXZ66" t="s">
        <v>82</v>
      </c>
      <c r="GYC66" s="2" t="s">
        <v>555</v>
      </c>
      <c r="GYD66" s="3" t="s">
        <v>81</v>
      </c>
      <c r="GYE66" s="3">
        <v>0.70541500999999995</v>
      </c>
      <c r="GYF66" s="2" t="s">
        <v>65</v>
      </c>
      <c r="GYG66" s="3">
        <v>0.14201153350000001</v>
      </c>
      <c r="GYH66" s="3">
        <f t="shared" ref="GYH66" si="340">GYE66*GYG66</f>
        <v>0.10017706732401783</v>
      </c>
      <c r="GYI66" s="5"/>
      <c r="GYJ66" s="18" t="s">
        <v>189</v>
      </c>
      <c r="GYK66" t="s">
        <v>554</v>
      </c>
      <c r="GYL66" t="s">
        <v>555</v>
      </c>
      <c r="GYM66" t="s">
        <v>81</v>
      </c>
      <c r="GYN66">
        <v>0.70541501045227051</v>
      </c>
      <c r="GYO66" t="s">
        <v>65</v>
      </c>
      <c r="GYP66" t="s">
        <v>82</v>
      </c>
      <c r="GYS66" s="2" t="s">
        <v>555</v>
      </c>
      <c r="GYT66" s="3" t="s">
        <v>81</v>
      </c>
      <c r="GYU66" s="3">
        <v>0.70541500999999995</v>
      </c>
      <c r="GYV66" s="2" t="s">
        <v>65</v>
      </c>
      <c r="GYW66" s="3">
        <v>0.14201153350000001</v>
      </c>
      <c r="GYX66" s="3">
        <f t="shared" ref="GYX66" si="341">GYU66*GYW66</f>
        <v>0.10017706732401783</v>
      </c>
      <c r="GYY66" s="5"/>
      <c r="GYZ66" s="18" t="s">
        <v>189</v>
      </c>
      <c r="GZA66" t="s">
        <v>554</v>
      </c>
      <c r="GZB66" t="s">
        <v>555</v>
      </c>
      <c r="GZC66" t="s">
        <v>81</v>
      </c>
      <c r="GZD66">
        <v>0.70541501045227051</v>
      </c>
      <c r="GZE66" t="s">
        <v>65</v>
      </c>
      <c r="GZF66" t="s">
        <v>82</v>
      </c>
      <c r="GZI66" s="2" t="s">
        <v>555</v>
      </c>
      <c r="GZJ66" s="3" t="s">
        <v>81</v>
      </c>
      <c r="GZK66" s="3">
        <v>0.70541500999999995</v>
      </c>
      <c r="GZL66" s="2" t="s">
        <v>65</v>
      </c>
      <c r="GZM66" s="3">
        <v>0.14201153350000001</v>
      </c>
      <c r="GZN66" s="3">
        <f t="shared" ref="GZN66" si="342">GZK66*GZM66</f>
        <v>0.10017706732401783</v>
      </c>
      <c r="GZO66" s="5"/>
      <c r="GZP66" s="18" t="s">
        <v>189</v>
      </c>
      <c r="GZQ66" t="s">
        <v>554</v>
      </c>
      <c r="GZR66" t="s">
        <v>555</v>
      </c>
      <c r="GZS66" t="s">
        <v>81</v>
      </c>
      <c r="GZT66">
        <v>0.70541501045227051</v>
      </c>
      <c r="GZU66" t="s">
        <v>65</v>
      </c>
      <c r="GZV66" t="s">
        <v>82</v>
      </c>
      <c r="GZY66" s="2" t="s">
        <v>555</v>
      </c>
      <c r="GZZ66" s="3" t="s">
        <v>81</v>
      </c>
      <c r="HAA66" s="3">
        <v>0.70541500999999995</v>
      </c>
      <c r="HAB66" s="2" t="s">
        <v>65</v>
      </c>
      <c r="HAC66" s="3">
        <v>0.14201153350000001</v>
      </c>
      <c r="HAD66" s="3">
        <f t="shared" ref="HAD66" si="343">HAA66*HAC66</f>
        <v>0.10017706732401783</v>
      </c>
      <c r="HAE66" s="5"/>
      <c r="HAF66" s="18" t="s">
        <v>189</v>
      </c>
      <c r="HAG66" t="s">
        <v>554</v>
      </c>
      <c r="HAH66" t="s">
        <v>555</v>
      </c>
      <c r="HAI66" t="s">
        <v>81</v>
      </c>
      <c r="HAJ66">
        <v>0.70541501045227051</v>
      </c>
      <c r="HAK66" t="s">
        <v>65</v>
      </c>
      <c r="HAL66" t="s">
        <v>82</v>
      </c>
      <c r="HAO66" s="2" t="s">
        <v>555</v>
      </c>
      <c r="HAP66" s="3" t="s">
        <v>81</v>
      </c>
      <c r="HAQ66" s="3">
        <v>0.70541500999999995</v>
      </c>
      <c r="HAR66" s="2" t="s">
        <v>65</v>
      </c>
      <c r="HAS66" s="3">
        <v>0.14201153350000001</v>
      </c>
      <c r="HAT66" s="3">
        <f t="shared" ref="HAT66" si="344">HAQ66*HAS66</f>
        <v>0.10017706732401783</v>
      </c>
      <c r="HAU66" s="5"/>
      <c r="HAV66" s="18" t="s">
        <v>189</v>
      </c>
      <c r="HAW66" t="s">
        <v>554</v>
      </c>
      <c r="HAX66" t="s">
        <v>555</v>
      </c>
      <c r="HAY66" t="s">
        <v>81</v>
      </c>
      <c r="HAZ66">
        <v>0.70541501045227051</v>
      </c>
      <c r="HBA66" t="s">
        <v>65</v>
      </c>
      <c r="HBB66" t="s">
        <v>82</v>
      </c>
      <c r="HBE66" s="2" t="s">
        <v>555</v>
      </c>
      <c r="HBF66" s="3" t="s">
        <v>81</v>
      </c>
      <c r="HBG66" s="3">
        <v>0.70541500999999995</v>
      </c>
      <c r="HBH66" s="2" t="s">
        <v>65</v>
      </c>
      <c r="HBI66" s="3">
        <v>0.14201153350000001</v>
      </c>
      <c r="HBJ66" s="3">
        <f t="shared" ref="HBJ66" si="345">HBG66*HBI66</f>
        <v>0.10017706732401783</v>
      </c>
      <c r="HBK66" s="5"/>
      <c r="HBL66" s="18" t="s">
        <v>189</v>
      </c>
      <c r="HBM66" t="s">
        <v>554</v>
      </c>
      <c r="HBN66" t="s">
        <v>555</v>
      </c>
      <c r="HBO66" t="s">
        <v>81</v>
      </c>
      <c r="HBP66">
        <v>0.70541501045227051</v>
      </c>
      <c r="HBQ66" t="s">
        <v>65</v>
      </c>
      <c r="HBR66" t="s">
        <v>82</v>
      </c>
      <c r="HBU66" s="2" t="s">
        <v>555</v>
      </c>
      <c r="HBV66" s="3" t="s">
        <v>81</v>
      </c>
      <c r="HBW66" s="3">
        <v>0.70541500999999995</v>
      </c>
      <c r="HBX66" s="2" t="s">
        <v>65</v>
      </c>
      <c r="HBY66" s="3">
        <v>0.14201153350000001</v>
      </c>
      <c r="HBZ66" s="3">
        <f t="shared" ref="HBZ66" si="346">HBW66*HBY66</f>
        <v>0.10017706732401783</v>
      </c>
      <c r="HCA66" s="5"/>
      <c r="HCB66" s="18" t="s">
        <v>189</v>
      </c>
      <c r="HCC66" t="s">
        <v>554</v>
      </c>
      <c r="HCD66" t="s">
        <v>555</v>
      </c>
      <c r="HCE66" t="s">
        <v>81</v>
      </c>
      <c r="HCF66">
        <v>0.70541501045227051</v>
      </c>
      <c r="HCG66" t="s">
        <v>65</v>
      </c>
      <c r="HCH66" t="s">
        <v>82</v>
      </c>
      <c r="HCK66" s="2" t="s">
        <v>555</v>
      </c>
      <c r="HCL66" s="3" t="s">
        <v>81</v>
      </c>
      <c r="HCM66" s="3">
        <v>0.70541500999999995</v>
      </c>
      <c r="HCN66" s="2" t="s">
        <v>65</v>
      </c>
      <c r="HCO66" s="3">
        <v>0.14201153350000001</v>
      </c>
      <c r="HCP66" s="3">
        <f t="shared" ref="HCP66" si="347">HCM66*HCO66</f>
        <v>0.10017706732401783</v>
      </c>
      <c r="HCQ66" s="5"/>
      <c r="HCR66" s="18" t="s">
        <v>189</v>
      </c>
      <c r="HCS66" t="s">
        <v>554</v>
      </c>
      <c r="HCT66" t="s">
        <v>555</v>
      </c>
      <c r="HCU66" t="s">
        <v>81</v>
      </c>
      <c r="HCV66">
        <v>0.70541501045227051</v>
      </c>
      <c r="HCW66" t="s">
        <v>65</v>
      </c>
      <c r="HCX66" t="s">
        <v>82</v>
      </c>
      <c r="HDA66" s="2" t="s">
        <v>555</v>
      </c>
      <c r="HDB66" s="3" t="s">
        <v>81</v>
      </c>
      <c r="HDC66" s="3">
        <v>0.70541500999999995</v>
      </c>
      <c r="HDD66" s="2" t="s">
        <v>65</v>
      </c>
      <c r="HDE66" s="3">
        <v>0.14201153350000001</v>
      </c>
      <c r="HDF66" s="3">
        <f t="shared" ref="HDF66" si="348">HDC66*HDE66</f>
        <v>0.10017706732401783</v>
      </c>
      <c r="HDG66" s="5"/>
      <c r="HDH66" s="18" t="s">
        <v>189</v>
      </c>
      <c r="HDI66" t="s">
        <v>554</v>
      </c>
      <c r="HDJ66" t="s">
        <v>555</v>
      </c>
      <c r="HDK66" t="s">
        <v>81</v>
      </c>
      <c r="HDL66">
        <v>0.70541501045227051</v>
      </c>
      <c r="HDM66" t="s">
        <v>65</v>
      </c>
      <c r="HDN66" t="s">
        <v>82</v>
      </c>
      <c r="HDQ66" s="2" t="s">
        <v>555</v>
      </c>
      <c r="HDR66" s="3" t="s">
        <v>81</v>
      </c>
      <c r="HDS66" s="3">
        <v>0.70541500999999995</v>
      </c>
      <c r="HDT66" s="2" t="s">
        <v>65</v>
      </c>
      <c r="HDU66" s="3">
        <v>0.14201153350000001</v>
      </c>
      <c r="HDV66" s="3">
        <f t="shared" ref="HDV66" si="349">HDS66*HDU66</f>
        <v>0.10017706732401783</v>
      </c>
      <c r="HDW66" s="5"/>
      <c r="HDX66" s="18" t="s">
        <v>189</v>
      </c>
      <c r="HDY66" t="s">
        <v>554</v>
      </c>
      <c r="HDZ66" t="s">
        <v>555</v>
      </c>
      <c r="HEA66" t="s">
        <v>81</v>
      </c>
      <c r="HEB66">
        <v>0.70541501045227051</v>
      </c>
      <c r="HEC66" t="s">
        <v>65</v>
      </c>
      <c r="HED66" t="s">
        <v>82</v>
      </c>
      <c r="HEG66" s="2" t="s">
        <v>555</v>
      </c>
      <c r="HEH66" s="3" t="s">
        <v>81</v>
      </c>
      <c r="HEI66" s="3">
        <v>0.70541500999999995</v>
      </c>
      <c r="HEJ66" s="2" t="s">
        <v>65</v>
      </c>
      <c r="HEK66" s="3">
        <v>0.14201153350000001</v>
      </c>
      <c r="HEL66" s="3">
        <f t="shared" ref="HEL66" si="350">HEI66*HEK66</f>
        <v>0.10017706732401783</v>
      </c>
      <c r="HEM66" s="5"/>
      <c r="HEN66" s="18" t="s">
        <v>189</v>
      </c>
      <c r="HEO66" t="s">
        <v>554</v>
      </c>
      <c r="HEP66" t="s">
        <v>555</v>
      </c>
      <c r="HEQ66" t="s">
        <v>81</v>
      </c>
      <c r="HER66">
        <v>0.70541501045227051</v>
      </c>
      <c r="HES66" t="s">
        <v>65</v>
      </c>
      <c r="HET66" t="s">
        <v>82</v>
      </c>
      <c r="HEW66" s="2" t="s">
        <v>555</v>
      </c>
      <c r="HEX66" s="3" t="s">
        <v>81</v>
      </c>
      <c r="HEY66" s="3">
        <v>0.70541500999999995</v>
      </c>
      <c r="HEZ66" s="2" t="s">
        <v>65</v>
      </c>
      <c r="HFA66" s="3">
        <v>0.14201153350000001</v>
      </c>
      <c r="HFB66" s="3">
        <f t="shared" ref="HFB66" si="351">HEY66*HFA66</f>
        <v>0.10017706732401783</v>
      </c>
      <c r="HFC66" s="5"/>
      <c r="HFD66" s="18" t="s">
        <v>189</v>
      </c>
      <c r="HFE66" t="s">
        <v>554</v>
      </c>
      <c r="HFF66" t="s">
        <v>555</v>
      </c>
      <c r="HFG66" t="s">
        <v>81</v>
      </c>
      <c r="HFH66">
        <v>0.70541501045227051</v>
      </c>
      <c r="HFI66" t="s">
        <v>65</v>
      </c>
      <c r="HFJ66" t="s">
        <v>82</v>
      </c>
      <c r="HFM66" s="2" t="s">
        <v>555</v>
      </c>
      <c r="HFN66" s="3" t="s">
        <v>81</v>
      </c>
      <c r="HFO66" s="3">
        <v>0.70541500999999995</v>
      </c>
      <c r="HFP66" s="2" t="s">
        <v>65</v>
      </c>
      <c r="HFQ66" s="3">
        <v>0.14201153350000001</v>
      </c>
      <c r="HFR66" s="3">
        <f t="shared" ref="HFR66" si="352">HFO66*HFQ66</f>
        <v>0.10017706732401783</v>
      </c>
      <c r="HFS66" s="5"/>
      <c r="HFT66" s="18" t="s">
        <v>189</v>
      </c>
      <c r="HFU66" t="s">
        <v>554</v>
      </c>
      <c r="HFV66" t="s">
        <v>555</v>
      </c>
      <c r="HFW66" t="s">
        <v>81</v>
      </c>
      <c r="HFX66">
        <v>0.70541501045227051</v>
      </c>
      <c r="HFY66" t="s">
        <v>65</v>
      </c>
      <c r="HFZ66" t="s">
        <v>82</v>
      </c>
      <c r="HGC66" s="2" t="s">
        <v>555</v>
      </c>
      <c r="HGD66" s="3" t="s">
        <v>81</v>
      </c>
      <c r="HGE66" s="3">
        <v>0.70541500999999995</v>
      </c>
      <c r="HGF66" s="2" t="s">
        <v>65</v>
      </c>
      <c r="HGG66" s="3">
        <v>0.14201153350000001</v>
      </c>
      <c r="HGH66" s="3">
        <f t="shared" ref="HGH66" si="353">HGE66*HGG66</f>
        <v>0.10017706732401783</v>
      </c>
      <c r="HGI66" s="5"/>
      <c r="HGJ66" s="18" t="s">
        <v>189</v>
      </c>
      <c r="HGK66" t="s">
        <v>554</v>
      </c>
      <c r="HGL66" t="s">
        <v>555</v>
      </c>
      <c r="HGM66" t="s">
        <v>81</v>
      </c>
      <c r="HGN66">
        <v>0.70541501045227051</v>
      </c>
      <c r="HGO66" t="s">
        <v>65</v>
      </c>
      <c r="HGP66" t="s">
        <v>82</v>
      </c>
      <c r="HGS66" s="2" t="s">
        <v>555</v>
      </c>
      <c r="HGT66" s="3" t="s">
        <v>81</v>
      </c>
      <c r="HGU66" s="3">
        <v>0.70541500999999995</v>
      </c>
      <c r="HGV66" s="2" t="s">
        <v>65</v>
      </c>
      <c r="HGW66" s="3">
        <v>0.14201153350000001</v>
      </c>
      <c r="HGX66" s="3">
        <f t="shared" ref="HGX66" si="354">HGU66*HGW66</f>
        <v>0.10017706732401783</v>
      </c>
      <c r="HGY66" s="5"/>
      <c r="HGZ66" s="18" t="s">
        <v>189</v>
      </c>
      <c r="HHA66" t="s">
        <v>554</v>
      </c>
      <c r="HHB66" t="s">
        <v>555</v>
      </c>
      <c r="HHC66" t="s">
        <v>81</v>
      </c>
      <c r="HHD66">
        <v>0.70541501045227051</v>
      </c>
      <c r="HHE66" t="s">
        <v>65</v>
      </c>
      <c r="HHF66" t="s">
        <v>82</v>
      </c>
      <c r="HHI66" s="2" t="s">
        <v>555</v>
      </c>
      <c r="HHJ66" s="3" t="s">
        <v>81</v>
      </c>
      <c r="HHK66" s="3">
        <v>0.70541500999999995</v>
      </c>
      <c r="HHL66" s="2" t="s">
        <v>65</v>
      </c>
      <c r="HHM66" s="3">
        <v>0.14201153350000001</v>
      </c>
      <c r="HHN66" s="3">
        <f t="shared" ref="HHN66" si="355">HHK66*HHM66</f>
        <v>0.10017706732401783</v>
      </c>
      <c r="HHO66" s="5"/>
      <c r="HHP66" s="18" t="s">
        <v>189</v>
      </c>
      <c r="HHQ66" t="s">
        <v>554</v>
      </c>
      <c r="HHR66" t="s">
        <v>555</v>
      </c>
      <c r="HHS66" t="s">
        <v>81</v>
      </c>
      <c r="HHT66">
        <v>0.70541501045227051</v>
      </c>
      <c r="HHU66" t="s">
        <v>65</v>
      </c>
      <c r="HHV66" t="s">
        <v>82</v>
      </c>
      <c r="HHY66" s="2" t="s">
        <v>555</v>
      </c>
      <c r="HHZ66" s="3" t="s">
        <v>81</v>
      </c>
      <c r="HIA66" s="3">
        <v>0.70541500999999995</v>
      </c>
      <c r="HIB66" s="2" t="s">
        <v>65</v>
      </c>
      <c r="HIC66" s="3">
        <v>0.14201153350000001</v>
      </c>
      <c r="HID66" s="3">
        <f t="shared" ref="HID66" si="356">HIA66*HIC66</f>
        <v>0.10017706732401783</v>
      </c>
      <c r="HIE66" s="5"/>
      <c r="HIF66" s="18" t="s">
        <v>189</v>
      </c>
      <c r="HIG66" t="s">
        <v>554</v>
      </c>
      <c r="HIH66" t="s">
        <v>555</v>
      </c>
      <c r="HII66" t="s">
        <v>81</v>
      </c>
      <c r="HIJ66">
        <v>0.70541501045227051</v>
      </c>
      <c r="HIK66" t="s">
        <v>65</v>
      </c>
      <c r="HIL66" t="s">
        <v>82</v>
      </c>
      <c r="HIO66" s="2" t="s">
        <v>555</v>
      </c>
      <c r="HIP66" s="3" t="s">
        <v>81</v>
      </c>
      <c r="HIQ66" s="3">
        <v>0.70541500999999995</v>
      </c>
      <c r="HIR66" s="2" t="s">
        <v>65</v>
      </c>
      <c r="HIS66" s="3">
        <v>0.14201153350000001</v>
      </c>
      <c r="HIT66" s="3">
        <f t="shared" ref="HIT66" si="357">HIQ66*HIS66</f>
        <v>0.10017706732401783</v>
      </c>
      <c r="HIU66" s="5"/>
      <c r="HIV66" s="18" t="s">
        <v>189</v>
      </c>
      <c r="HIW66" t="s">
        <v>554</v>
      </c>
      <c r="HIX66" t="s">
        <v>555</v>
      </c>
      <c r="HIY66" t="s">
        <v>81</v>
      </c>
      <c r="HIZ66">
        <v>0.70541501045227051</v>
      </c>
      <c r="HJA66" t="s">
        <v>65</v>
      </c>
      <c r="HJB66" t="s">
        <v>82</v>
      </c>
      <c r="HJE66" s="2" t="s">
        <v>555</v>
      </c>
      <c r="HJF66" s="3" t="s">
        <v>81</v>
      </c>
      <c r="HJG66" s="3">
        <v>0.70541500999999995</v>
      </c>
      <c r="HJH66" s="2" t="s">
        <v>65</v>
      </c>
      <c r="HJI66" s="3">
        <v>0.14201153350000001</v>
      </c>
      <c r="HJJ66" s="3">
        <f t="shared" ref="HJJ66" si="358">HJG66*HJI66</f>
        <v>0.10017706732401783</v>
      </c>
      <c r="HJK66" s="5"/>
      <c r="HJL66" s="18" t="s">
        <v>189</v>
      </c>
      <c r="HJM66" t="s">
        <v>554</v>
      </c>
      <c r="HJN66" t="s">
        <v>555</v>
      </c>
      <c r="HJO66" t="s">
        <v>81</v>
      </c>
      <c r="HJP66">
        <v>0.70541501045227051</v>
      </c>
      <c r="HJQ66" t="s">
        <v>65</v>
      </c>
      <c r="HJR66" t="s">
        <v>82</v>
      </c>
      <c r="HJU66" s="2" t="s">
        <v>555</v>
      </c>
      <c r="HJV66" s="3" t="s">
        <v>81</v>
      </c>
      <c r="HJW66" s="3">
        <v>0.70541500999999995</v>
      </c>
      <c r="HJX66" s="2" t="s">
        <v>65</v>
      </c>
      <c r="HJY66" s="3">
        <v>0.14201153350000001</v>
      </c>
      <c r="HJZ66" s="3">
        <f t="shared" ref="HJZ66" si="359">HJW66*HJY66</f>
        <v>0.10017706732401783</v>
      </c>
      <c r="HKA66" s="5"/>
      <c r="HKB66" s="18" t="s">
        <v>189</v>
      </c>
      <c r="HKC66" t="s">
        <v>554</v>
      </c>
      <c r="HKD66" t="s">
        <v>555</v>
      </c>
      <c r="HKE66" t="s">
        <v>81</v>
      </c>
      <c r="HKF66">
        <v>0.70541501045227051</v>
      </c>
      <c r="HKG66" t="s">
        <v>65</v>
      </c>
      <c r="HKH66" t="s">
        <v>82</v>
      </c>
      <c r="HKK66" s="2" t="s">
        <v>555</v>
      </c>
      <c r="HKL66" s="3" t="s">
        <v>81</v>
      </c>
      <c r="HKM66" s="3">
        <v>0.70541500999999995</v>
      </c>
      <c r="HKN66" s="2" t="s">
        <v>65</v>
      </c>
      <c r="HKO66" s="3">
        <v>0.14201153350000001</v>
      </c>
      <c r="HKP66" s="3">
        <f t="shared" ref="HKP66" si="360">HKM66*HKO66</f>
        <v>0.10017706732401783</v>
      </c>
      <c r="HKQ66" s="5"/>
      <c r="HKR66" s="18" t="s">
        <v>189</v>
      </c>
      <c r="HKS66" t="s">
        <v>554</v>
      </c>
      <c r="HKT66" t="s">
        <v>555</v>
      </c>
      <c r="HKU66" t="s">
        <v>81</v>
      </c>
      <c r="HKV66">
        <v>0.70541501045227051</v>
      </c>
      <c r="HKW66" t="s">
        <v>65</v>
      </c>
      <c r="HKX66" t="s">
        <v>82</v>
      </c>
      <c r="HLA66" s="2" t="s">
        <v>555</v>
      </c>
      <c r="HLB66" s="3" t="s">
        <v>81</v>
      </c>
      <c r="HLC66" s="3">
        <v>0.70541500999999995</v>
      </c>
      <c r="HLD66" s="2" t="s">
        <v>65</v>
      </c>
      <c r="HLE66" s="3">
        <v>0.14201153350000001</v>
      </c>
      <c r="HLF66" s="3">
        <f t="shared" ref="HLF66" si="361">HLC66*HLE66</f>
        <v>0.10017706732401783</v>
      </c>
      <c r="HLG66" s="5"/>
      <c r="HLH66" s="18" t="s">
        <v>189</v>
      </c>
      <c r="HLI66" t="s">
        <v>554</v>
      </c>
      <c r="HLJ66" t="s">
        <v>555</v>
      </c>
      <c r="HLK66" t="s">
        <v>81</v>
      </c>
      <c r="HLL66">
        <v>0.70541501045227051</v>
      </c>
      <c r="HLM66" t="s">
        <v>65</v>
      </c>
      <c r="HLN66" t="s">
        <v>82</v>
      </c>
      <c r="HLQ66" s="2" t="s">
        <v>555</v>
      </c>
      <c r="HLR66" s="3" t="s">
        <v>81</v>
      </c>
      <c r="HLS66" s="3">
        <v>0.70541500999999995</v>
      </c>
      <c r="HLT66" s="2" t="s">
        <v>65</v>
      </c>
      <c r="HLU66" s="3">
        <v>0.14201153350000001</v>
      </c>
      <c r="HLV66" s="3">
        <f t="shared" ref="HLV66" si="362">HLS66*HLU66</f>
        <v>0.10017706732401783</v>
      </c>
      <c r="HLW66" s="5"/>
      <c r="HLX66" s="18" t="s">
        <v>189</v>
      </c>
      <c r="HLY66" t="s">
        <v>554</v>
      </c>
      <c r="HLZ66" t="s">
        <v>555</v>
      </c>
      <c r="HMA66" t="s">
        <v>81</v>
      </c>
      <c r="HMB66">
        <v>0.70541501045227051</v>
      </c>
      <c r="HMC66" t="s">
        <v>65</v>
      </c>
      <c r="HMD66" t="s">
        <v>82</v>
      </c>
      <c r="HMG66" s="2" t="s">
        <v>555</v>
      </c>
      <c r="HMH66" s="3" t="s">
        <v>81</v>
      </c>
      <c r="HMI66" s="3">
        <v>0.70541500999999995</v>
      </c>
      <c r="HMJ66" s="2" t="s">
        <v>65</v>
      </c>
      <c r="HMK66" s="3">
        <v>0.14201153350000001</v>
      </c>
      <c r="HML66" s="3">
        <f t="shared" ref="HML66" si="363">HMI66*HMK66</f>
        <v>0.10017706732401783</v>
      </c>
      <c r="HMM66" s="5"/>
      <c r="HMN66" s="18" t="s">
        <v>189</v>
      </c>
      <c r="HMO66" t="s">
        <v>554</v>
      </c>
      <c r="HMP66" t="s">
        <v>555</v>
      </c>
      <c r="HMQ66" t="s">
        <v>81</v>
      </c>
      <c r="HMR66">
        <v>0.70541501045227051</v>
      </c>
      <c r="HMS66" t="s">
        <v>65</v>
      </c>
      <c r="HMT66" t="s">
        <v>82</v>
      </c>
      <c r="HMW66" s="2" t="s">
        <v>555</v>
      </c>
      <c r="HMX66" s="3" t="s">
        <v>81</v>
      </c>
      <c r="HMY66" s="3">
        <v>0.70541500999999995</v>
      </c>
      <c r="HMZ66" s="2" t="s">
        <v>65</v>
      </c>
      <c r="HNA66" s="3">
        <v>0.14201153350000001</v>
      </c>
      <c r="HNB66" s="3">
        <f t="shared" ref="HNB66" si="364">HMY66*HNA66</f>
        <v>0.10017706732401783</v>
      </c>
      <c r="HNC66" s="5"/>
      <c r="HND66" s="18" t="s">
        <v>189</v>
      </c>
      <c r="HNE66" t="s">
        <v>554</v>
      </c>
      <c r="HNF66" t="s">
        <v>555</v>
      </c>
      <c r="HNG66" t="s">
        <v>81</v>
      </c>
      <c r="HNH66">
        <v>0.70541501045227051</v>
      </c>
      <c r="HNI66" t="s">
        <v>65</v>
      </c>
      <c r="HNJ66" t="s">
        <v>82</v>
      </c>
      <c r="HNM66" s="2" t="s">
        <v>555</v>
      </c>
      <c r="HNN66" s="3" t="s">
        <v>81</v>
      </c>
      <c r="HNO66" s="3">
        <v>0.70541500999999995</v>
      </c>
      <c r="HNP66" s="2" t="s">
        <v>65</v>
      </c>
      <c r="HNQ66" s="3">
        <v>0.14201153350000001</v>
      </c>
      <c r="HNR66" s="3">
        <f t="shared" ref="HNR66" si="365">HNO66*HNQ66</f>
        <v>0.10017706732401783</v>
      </c>
      <c r="HNS66" s="5"/>
      <c r="HNT66" s="18" t="s">
        <v>189</v>
      </c>
      <c r="HNU66" t="s">
        <v>554</v>
      </c>
      <c r="HNV66" t="s">
        <v>555</v>
      </c>
      <c r="HNW66" t="s">
        <v>81</v>
      </c>
      <c r="HNX66">
        <v>0.70541501045227051</v>
      </c>
      <c r="HNY66" t="s">
        <v>65</v>
      </c>
      <c r="HNZ66" t="s">
        <v>82</v>
      </c>
      <c r="HOC66" s="2" t="s">
        <v>555</v>
      </c>
      <c r="HOD66" s="3" t="s">
        <v>81</v>
      </c>
      <c r="HOE66" s="3">
        <v>0.70541500999999995</v>
      </c>
      <c r="HOF66" s="2" t="s">
        <v>65</v>
      </c>
      <c r="HOG66" s="3">
        <v>0.14201153350000001</v>
      </c>
      <c r="HOH66" s="3">
        <f t="shared" ref="HOH66" si="366">HOE66*HOG66</f>
        <v>0.10017706732401783</v>
      </c>
      <c r="HOI66" s="5"/>
      <c r="HOJ66" s="18" t="s">
        <v>189</v>
      </c>
      <c r="HOK66" t="s">
        <v>554</v>
      </c>
      <c r="HOL66" t="s">
        <v>555</v>
      </c>
      <c r="HOM66" t="s">
        <v>81</v>
      </c>
      <c r="HON66">
        <v>0.70541501045227051</v>
      </c>
      <c r="HOO66" t="s">
        <v>65</v>
      </c>
      <c r="HOP66" t="s">
        <v>82</v>
      </c>
      <c r="HOS66" s="2" t="s">
        <v>555</v>
      </c>
      <c r="HOT66" s="3" t="s">
        <v>81</v>
      </c>
      <c r="HOU66" s="3">
        <v>0.70541500999999995</v>
      </c>
      <c r="HOV66" s="2" t="s">
        <v>65</v>
      </c>
      <c r="HOW66" s="3">
        <v>0.14201153350000001</v>
      </c>
      <c r="HOX66" s="3">
        <f t="shared" ref="HOX66" si="367">HOU66*HOW66</f>
        <v>0.10017706732401783</v>
      </c>
      <c r="HOY66" s="5"/>
      <c r="HOZ66" s="18" t="s">
        <v>189</v>
      </c>
      <c r="HPA66" t="s">
        <v>554</v>
      </c>
      <c r="HPB66" t="s">
        <v>555</v>
      </c>
      <c r="HPC66" t="s">
        <v>81</v>
      </c>
      <c r="HPD66">
        <v>0.70541501045227051</v>
      </c>
      <c r="HPE66" t="s">
        <v>65</v>
      </c>
      <c r="HPF66" t="s">
        <v>82</v>
      </c>
      <c r="HPI66" s="2" t="s">
        <v>555</v>
      </c>
      <c r="HPJ66" s="3" t="s">
        <v>81</v>
      </c>
      <c r="HPK66" s="3">
        <v>0.70541500999999995</v>
      </c>
      <c r="HPL66" s="2" t="s">
        <v>65</v>
      </c>
      <c r="HPM66" s="3">
        <v>0.14201153350000001</v>
      </c>
      <c r="HPN66" s="3">
        <f t="shared" ref="HPN66" si="368">HPK66*HPM66</f>
        <v>0.10017706732401783</v>
      </c>
      <c r="HPO66" s="5"/>
      <c r="HPP66" s="18" t="s">
        <v>189</v>
      </c>
      <c r="HPQ66" t="s">
        <v>554</v>
      </c>
      <c r="HPR66" t="s">
        <v>555</v>
      </c>
      <c r="HPS66" t="s">
        <v>81</v>
      </c>
      <c r="HPT66">
        <v>0.70541501045227051</v>
      </c>
      <c r="HPU66" t="s">
        <v>65</v>
      </c>
      <c r="HPV66" t="s">
        <v>82</v>
      </c>
      <c r="HPY66" s="2" t="s">
        <v>555</v>
      </c>
      <c r="HPZ66" s="3" t="s">
        <v>81</v>
      </c>
      <c r="HQA66" s="3">
        <v>0.70541500999999995</v>
      </c>
      <c r="HQB66" s="2" t="s">
        <v>65</v>
      </c>
      <c r="HQC66" s="3">
        <v>0.14201153350000001</v>
      </c>
      <c r="HQD66" s="3">
        <f t="shared" ref="HQD66" si="369">HQA66*HQC66</f>
        <v>0.10017706732401783</v>
      </c>
      <c r="HQE66" s="5"/>
      <c r="HQF66" s="18" t="s">
        <v>189</v>
      </c>
      <c r="HQG66" t="s">
        <v>554</v>
      </c>
      <c r="HQH66" t="s">
        <v>555</v>
      </c>
      <c r="HQI66" t="s">
        <v>81</v>
      </c>
      <c r="HQJ66">
        <v>0.70541501045227051</v>
      </c>
      <c r="HQK66" t="s">
        <v>65</v>
      </c>
      <c r="HQL66" t="s">
        <v>82</v>
      </c>
      <c r="HQO66" s="2" t="s">
        <v>555</v>
      </c>
      <c r="HQP66" s="3" t="s">
        <v>81</v>
      </c>
      <c r="HQQ66" s="3">
        <v>0.70541500999999995</v>
      </c>
      <c r="HQR66" s="2" t="s">
        <v>65</v>
      </c>
      <c r="HQS66" s="3">
        <v>0.14201153350000001</v>
      </c>
      <c r="HQT66" s="3">
        <f t="shared" ref="HQT66" si="370">HQQ66*HQS66</f>
        <v>0.10017706732401783</v>
      </c>
      <c r="HQU66" s="5"/>
      <c r="HQV66" s="18" t="s">
        <v>189</v>
      </c>
      <c r="HQW66" t="s">
        <v>554</v>
      </c>
      <c r="HQX66" t="s">
        <v>555</v>
      </c>
      <c r="HQY66" t="s">
        <v>81</v>
      </c>
      <c r="HQZ66">
        <v>0.70541501045227051</v>
      </c>
      <c r="HRA66" t="s">
        <v>65</v>
      </c>
      <c r="HRB66" t="s">
        <v>82</v>
      </c>
      <c r="HRE66" s="2" t="s">
        <v>555</v>
      </c>
      <c r="HRF66" s="3" t="s">
        <v>81</v>
      </c>
      <c r="HRG66" s="3">
        <v>0.70541500999999995</v>
      </c>
      <c r="HRH66" s="2" t="s">
        <v>65</v>
      </c>
      <c r="HRI66" s="3">
        <v>0.14201153350000001</v>
      </c>
      <c r="HRJ66" s="3">
        <f t="shared" ref="HRJ66" si="371">HRG66*HRI66</f>
        <v>0.10017706732401783</v>
      </c>
      <c r="HRK66" s="5"/>
      <c r="HRL66" s="18" t="s">
        <v>189</v>
      </c>
      <c r="HRM66" t="s">
        <v>554</v>
      </c>
      <c r="HRN66" t="s">
        <v>555</v>
      </c>
      <c r="HRO66" t="s">
        <v>81</v>
      </c>
      <c r="HRP66">
        <v>0.70541501045227051</v>
      </c>
      <c r="HRQ66" t="s">
        <v>65</v>
      </c>
      <c r="HRR66" t="s">
        <v>82</v>
      </c>
      <c r="HRU66" s="2" t="s">
        <v>555</v>
      </c>
      <c r="HRV66" s="3" t="s">
        <v>81</v>
      </c>
      <c r="HRW66" s="3">
        <v>0.70541500999999995</v>
      </c>
      <c r="HRX66" s="2" t="s">
        <v>65</v>
      </c>
      <c r="HRY66" s="3">
        <v>0.14201153350000001</v>
      </c>
      <c r="HRZ66" s="3">
        <f t="shared" ref="HRZ66" si="372">HRW66*HRY66</f>
        <v>0.10017706732401783</v>
      </c>
      <c r="HSA66" s="5"/>
      <c r="HSB66" s="18" t="s">
        <v>189</v>
      </c>
      <c r="HSC66" t="s">
        <v>554</v>
      </c>
      <c r="HSD66" t="s">
        <v>555</v>
      </c>
      <c r="HSE66" t="s">
        <v>81</v>
      </c>
      <c r="HSF66">
        <v>0.70541501045227051</v>
      </c>
      <c r="HSG66" t="s">
        <v>65</v>
      </c>
      <c r="HSH66" t="s">
        <v>82</v>
      </c>
      <c r="HSK66" s="2" t="s">
        <v>555</v>
      </c>
      <c r="HSL66" s="3" t="s">
        <v>81</v>
      </c>
      <c r="HSM66" s="3">
        <v>0.70541500999999995</v>
      </c>
      <c r="HSN66" s="2" t="s">
        <v>65</v>
      </c>
      <c r="HSO66" s="3">
        <v>0.14201153350000001</v>
      </c>
      <c r="HSP66" s="3">
        <f t="shared" ref="HSP66" si="373">HSM66*HSO66</f>
        <v>0.10017706732401783</v>
      </c>
      <c r="HSQ66" s="5"/>
      <c r="HSR66" s="18" t="s">
        <v>189</v>
      </c>
      <c r="HSS66" t="s">
        <v>554</v>
      </c>
      <c r="HST66" t="s">
        <v>555</v>
      </c>
      <c r="HSU66" t="s">
        <v>81</v>
      </c>
      <c r="HSV66">
        <v>0.70541501045227051</v>
      </c>
      <c r="HSW66" t="s">
        <v>65</v>
      </c>
      <c r="HSX66" t="s">
        <v>82</v>
      </c>
      <c r="HTA66" s="2" t="s">
        <v>555</v>
      </c>
      <c r="HTB66" s="3" t="s">
        <v>81</v>
      </c>
      <c r="HTC66" s="3">
        <v>0.70541500999999995</v>
      </c>
      <c r="HTD66" s="2" t="s">
        <v>65</v>
      </c>
      <c r="HTE66" s="3">
        <v>0.14201153350000001</v>
      </c>
      <c r="HTF66" s="3">
        <f t="shared" ref="HTF66" si="374">HTC66*HTE66</f>
        <v>0.10017706732401783</v>
      </c>
      <c r="HTG66" s="5"/>
      <c r="HTH66" s="18" t="s">
        <v>189</v>
      </c>
      <c r="HTI66" t="s">
        <v>554</v>
      </c>
      <c r="HTJ66" t="s">
        <v>555</v>
      </c>
      <c r="HTK66" t="s">
        <v>81</v>
      </c>
      <c r="HTL66">
        <v>0.70541501045227051</v>
      </c>
      <c r="HTM66" t="s">
        <v>65</v>
      </c>
      <c r="HTN66" t="s">
        <v>82</v>
      </c>
      <c r="HTQ66" s="2" t="s">
        <v>555</v>
      </c>
      <c r="HTR66" s="3" t="s">
        <v>81</v>
      </c>
      <c r="HTS66" s="3">
        <v>0.70541500999999995</v>
      </c>
      <c r="HTT66" s="2" t="s">
        <v>65</v>
      </c>
      <c r="HTU66" s="3">
        <v>0.14201153350000001</v>
      </c>
      <c r="HTV66" s="3">
        <f t="shared" ref="HTV66" si="375">HTS66*HTU66</f>
        <v>0.10017706732401783</v>
      </c>
      <c r="HTW66" s="5"/>
      <c r="HTX66" s="18" t="s">
        <v>189</v>
      </c>
      <c r="HTY66" t="s">
        <v>554</v>
      </c>
      <c r="HTZ66" t="s">
        <v>555</v>
      </c>
      <c r="HUA66" t="s">
        <v>81</v>
      </c>
      <c r="HUB66">
        <v>0.70541501045227051</v>
      </c>
      <c r="HUC66" t="s">
        <v>65</v>
      </c>
      <c r="HUD66" t="s">
        <v>82</v>
      </c>
      <c r="HUG66" s="2" t="s">
        <v>555</v>
      </c>
      <c r="HUH66" s="3" t="s">
        <v>81</v>
      </c>
      <c r="HUI66" s="3">
        <v>0.70541500999999995</v>
      </c>
      <c r="HUJ66" s="2" t="s">
        <v>65</v>
      </c>
      <c r="HUK66" s="3">
        <v>0.14201153350000001</v>
      </c>
      <c r="HUL66" s="3">
        <f t="shared" ref="HUL66" si="376">HUI66*HUK66</f>
        <v>0.10017706732401783</v>
      </c>
      <c r="HUM66" s="5"/>
      <c r="HUN66" s="18" t="s">
        <v>189</v>
      </c>
      <c r="HUO66" t="s">
        <v>554</v>
      </c>
      <c r="HUP66" t="s">
        <v>555</v>
      </c>
      <c r="HUQ66" t="s">
        <v>81</v>
      </c>
      <c r="HUR66">
        <v>0.70541501045227051</v>
      </c>
      <c r="HUS66" t="s">
        <v>65</v>
      </c>
      <c r="HUT66" t="s">
        <v>82</v>
      </c>
      <c r="HUW66" s="2" t="s">
        <v>555</v>
      </c>
      <c r="HUX66" s="3" t="s">
        <v>81</v>
      </c>
      <c r="HUY66" s="3">
        <v>0.70541500999999995</v>
      </c>
      <c r="HUZ66" s="2" t="s">
        <v>65</v>
      </c>
      <c r="HVA66" s="3">
        <v>0.14201153350000001</v>
      </c>
      <c r="HVB66" s="3">
        <f t="shared" ref="HVB66" si="377">HUY66*HVA66</f>
        <v>0.10017706732401783</v>
      </c>
      <c r="HVC66" s="5"/>
      <c r="HVD66" s="18" t="s">
        <v>189</v>
      </c>
      <c r="HVE66" t="s">
        <v>554</v>
      </c>
      <c r="HVF66" t="s">
        <v>555</v>
      </c>
      <c r="HVG66" t="s">
        <v>81</v>
      </c>
      <c r="HVH66">
        <v>0.70541501045227051</v>
      </c>
      <c r="HVI66" t="s">
        <v>65</v>
      </c>
      <c r="HVJ66" t="s">
        <v>82</v>
      </c>
      <c r="HVM66" s="2" t="s">
        <v>555</v>
      </c>
      <c r="HVN66" s="3" t="s">
        <v>81</v>
      </c>
      <c r="HVO66" s="3">
        <v>0.70541500999999995</v>
      </c>
      <c r="HVP66" s="2" t="s">
        <v>65</v>
      </c>
      <c r="HVQ66" s="3">
        <v>0.14201153350000001</v>
      </c>
      <c r="HVR66" s="3">
        <f t="shared" ref="HVR66" si="378">HVO66*HVQ66</f>
        <v>0.10017706732401783</v>
      </c>
      <c r="HVS66" s="5"/>
      <c r="HVT66" s="18" t="s">
        <v>189</v>
      </c>
      <c r="HVU66" t="s">
        <v>554</v>
      </c>
      <c r="HVV66" t="s">
        <v>555</v>
      </c>
      <c r="HVW66" t="s">
        <v>81</v>
      </c>
      <c r="HVX66">
        <v>0.70541501045227051</v>
      </c>
      <c r="HVY66" t="s">
        <v>65</v>
      </c>
      <c r="HVZ66" t="s">
        <v>82</v>
      </c>
      <c r="HWC66" s="2" t="s">
        <v>555</v>
      </c>
      <c r="HWD66" s="3" t="s">
        <v>81</v>
      </c>
      <c r="HWE66" s="3">
        <v>0.70541500999999995</v>
      </c>
      <c r="HWF66" s="2" t="s">
        <v>65</v>
      </c>
      <c r="HWG66" s="3">
        <v>0.14201153350000001</v>
      </c>
      <c r="HWH66" s="3">
        <f t="shared" ref="HWH66" si="379">HWE66*HWG66</f>
        <v>0.10017706732401783</v>
      </c>
      <c r="HWI66" s="5"/>
      <c r="HWJ66" s="18" t="s">
        <v>189</v>
      </c>
      <c r="HWK66" t="s">
        <v>554</v>
      </c>
      <c r="HWL66" t="s">
        <v>555</v>
      </c>
      <c r="HWM66" t="s">
        <v>81</v>
      </c>
      <c r="HWN66">
        <v>0.70541501045227051</v>
      </c>
      <c r="HWO66" t="s">
        <v>65</v>
      </c>
      <c r="HWP66" t="s">
        <v>82</v>
      </c>
      <c r="HWS66" s="2" t="s">
        <v>555</v>
      </c>
      <c r="HWT66" s="3" t="s">
        <v>81</v>
      </c>
      <c r="HWU66" s="3">
        <v>0.70541500999999995</v>
      </c>
      <c r="HWV66" s="2" t="s">
        <v>65</v>
      </c>
      <c r="HWW66" s="3">
        <v>0.14201153350000001</v>
      </c>
      <c r="HWX66" s="3">
        <f t="shared" ref="HWX66" si="380">HWU66*HWW66</f>
        <v>0.10017706732401783</v>
      </c>
      <c r="HWY66" s="5"/>
      <c r="HWZ66" s="18" t="s">
        <v>189</v>
      </c>
      <c r="HXA66" t="s">
        <v>554</v>
      </c>
      <c r="HXB66" t="s">
        <v>555</v>
      </c>
      <c r="HXC66" t="s">
        <v>81</v>
      </c>
      <c r="HXD66">
        <v>0.70541501045227051</v>
      </c>
      <c r="HXE66" t="s">
        <v>65</v>
      </c>
      <c r="HXF66" t="s">
        <v>82</v>
      </c>
      <c r="HXI66" s="2" t="s">
        <v>555</v>
      </c>
      <c r="HXJ66" s="3" t="s">
        <v>81</v>
      </c>
      <c r="HXK66" s="3">
        <v>0.70541500999999995</v>
      </c>
      <c r="HXL66" s="2" t="s">
        <v>65</v>
      </c>
      <c r="HXM66" s="3">
        <v>0.14201153350000001</v>
      </c>
      <c r="HXN66" s="3">
        <f t="shared" ref="HXN66" si="381">HXK66*HXM66</f>
        <v>0.10017706732401783</v>
      </c>
      <c r="HXO66" s="5"/>
      <c r="HXP66" s="18" t="s">
        <v>189</v>
      </c>
      <c r="HXQ66" t="s">
        <v>554</v>
      </c>
      <c r="HXR66" t="s">
        <v>555</v>
      </c>
      <c r="HXS66" t="s">
        <v>81</v>
      </c>
      <c r="HXT66">
        <v>0.70541501045227051</v>
      </c>
      <c r="HXU66" t="s">
        <v>65</v>
      </c>
      <c r="HXV66" t="s">
        <v>82</v>
      </c>
      <c r="HXY66" s="2" t="s">
        <v>555</v>
      </c>
      <c r="HXZ66" s="3" t="s">
        <v>81</v>
      </c>
      <c r="HYA66" s="3">
        <v>0.70541500999999995</v>
      </c>
      <c r="HYB66" s="2" t="s">
        <v>65</v>
      </c>
      <c r="HYC66" s="3">
        <v>0.14201153350000001</v>
      </c>
      <c r="HYD66" s="3">
        <f t="shared" ref="HYD66" si="382">HYA66*HYC66</f>
        <v>0.10017706732401783</v>
      </c>
      <c r="HYE66" s="5"/>
      <c r="HYF66" s="18" t="s">
        <v>189</v>
      </c>
      <c r="HYG66" t="s">
        <v>554</v>
      </c>
      <c r="HYH66" t="s">
        <v>555</v>
      </c>
      <c r="HYI66" t="s">
        <v>81</v>
      </c>
      <c r="HYJ66">
        <v>0.70541501045227051</v>
      </c>
      <c r="HYK66" t="s">
        <v>65</v>
      </c>
      <c r="HYL66" t="s">
        <v>82</v>
      </c>
      <c r="HYO66" s="2" t="s">
        <v>555</v>
      </c>
      <c r="HYP66" s="3" t="s">
        <v>81</v>
      </c>
      <c r="HYQ66" s="3">
        <v>0.70541500999999995</v>
      </c>
      <c r="HYR66" s="2" t="s">
        <v>65</v>
      </c>
      <c r="HYS66" s="3">
        <v>0.14201153350000001</v>
      </c>
      <c r="HYT66" s="3">
        <f t="shared" ref="HYT66" si="383">HYQ66*HYS66</f>
        <v>0.10017706732401783</v>
      </c>
      <c r="HYU66" s="5"/>
      <c r="HYV66" s="18" t="s">
        <v>189</v>
      </c>
      <c r="HYW66" t="s">
        <v>554</v>
      </c>
      <c r="HYX66" t="s">
        <v>555</v>
      </c>
      <c r="HYY66" t="s">
        <v>81</v>
      </c>
      <c r="HYZ66">
        <v>0.70541501045227051</v>
      </c>
      <c r="HZA66" t="s">
        <v>65</v>
      </c>
      <c r="HZB66" t="s">
        <v>82</v>
      </c>
      <c r="HZE66" s="2" t="s">
        <v>555</v>
      </c>
      <c r="HZF66" s="3" t="s">
        <v>81</v>
      </c>
      <c r="HZG66" s="3">
        <v>0.70541500999999995</v>
      </c>
      <c r="HZH66" s="2" t="s">
        <v>65</v>
      </c>
      <c r="HZI66" s="3">
        <v>0.14201153350000001</v>
      </c>
      <c r="HZJ66" s="3">
        <f t="shared" ref="HZJ66" si="384">HZG66*HZI66</f>
        <v>0.10017706732401783</v>
      </c>
      <c r="HZK66" s="5"/>
      <c r="HZL66" s="18" t="s">
        <v>189</v>
      </c>
      <c r="HZM66" t="s">
        <v>554</v>
      </c>
      <c r="HZN66" t="s">
        <v>555</v>
      </c>
      <c r="HZO66" t="s">
        <v>81</v>
      </c>
      <c r="HZP66">
        <v>0.70541501045227051</v>
      </c>
      <c r="HZQ66" t="s">
        <v>65</v>
      </c>
      <c r="HZR66" t="s">
        <v>82</v>
      </c>
      <c r="HZU66" s="2" t="s">
        <v>555</v>
      </c>
      <c r="HZV66" s="3" t="s">
        <v>81</v>
      </c>
      <c r="HZW66" s="3">
        <v>0.70541500999999995</v>
      </c>
      <c r="HZX66" s="2" t="s">
        <v>65</v>
      </c>
      <c r="HZY66" s="3">
        <v>0.14201153350000001</v>
      </c>
      <c r="HZZ66" s="3">
        <f t="shared" ref="HZZ66" si="385">HZW66*HZY66</f>
        <v>0.10017706732401783</v>
      </c>
      <c r="IAA66" s="5"/>
      <c r="IAB66" s="18" t="s">
        <v>189</v>
      </c>
      <c r="IAC66" t="s">
        <v>554</v>
      </c>
      <c r="IAD66" t="s">
        <v>555</v>
      </c>
      <c r="IAE66" t="s">
        <v>81</v>
      </c>
      <c r="IAF66">
        <v>0.70541501045227051</v>
      </c>
      <c r="IAG66" t="s">
        <v>65</v>
      </c>
      <c r="IAH66" t="s">
        <v>82</v>
      </c>
      <c r="IAK66" s="2" t="s">
        <v>555</v>
      </c>
      <c r="IAL66" s="3" t="s">
        <v>81</v>
      </c>
      <c r="IAM66" s="3">
        <v>0.70541500999999995</v>
      </c>
      <c r="IAN66" s="2" t="s">
        <v>65</v>
      </c>
      <c r="IAO66" s="3">
        <v>0.14201153350000001</v>
      </c>
      <c r="IAP66" s="3">
        <f t="shared" ref="IAP66" si="386">IAM66*IAO66</f>
        <v>0.10017706732401783</v>
      </c>
      <c r="IAQ66" s="5"/>
      <c r="IAR66" s="18" t="s">
        <v>189</v>
      </c>
      <c r="IAS66" t="s">
        <v>554</v>
      </c>
      <c r="IAT66" t="s">
        <v>555</v>
      </c>
      <c r="IAU66" t="s">
        <v>81</v>
      </c>
      <c r="IAV66">
        <v>0.70541501045227051</v>
      </c>
      <c r="IAW66" t="s">
        <v>65</v>
      </c>
      <c r="IAX66" t="s">
        <v>82</v>
      </c>
      <c r="IBA66" s="2" t="s">
        <v>555</v>
      </c>
      <c r="IBB66" s="3" t="s">
        <v>81</v>
      </c>
      <c r="IBC66" s="3">
        <v>0.70541500999999995</v>
      </c>
      <c r="IBD66" s="2" t="s">
        <v>65</v>
      </c>
      <c r="IBE66" s="3">
        <v>0.14201153350000001</v>
      </c>
      <c r="IBF66" s="3">
        <f t="shared" ref="IBF66" si="387">IBC66*IBE66</f>
        <v>0.10017706732401783</v>
      </c>
      <c r="IBG66" s="5"/>
      <c r="IBH66" s="18" t="s">
        <v>189</v>
      </c>
      <c r="IBI66" t="s">
        <v>554</v>
      </c>
      <c r="IBJ66" t="s">
        <v>555</v>
      </c>
      <c r="IBK66" t="s">
        <v>81</v>
      </c>
      <c r="IBL66">
        <v>0.70541501045227051</v>
      </c>
      <c r="IBM66" t="s">
        <v>65</v>
      </c>
      <c r="IBN66" t="s">
        <v>82</v>
      </c>
      <c r="IBQ66" s="2" t="s">
        <v>555</v>
      </c>
      <c r="IBR66" s="3" t="s">
        <v>81</v>
      </c>
      <c r="IBS66" s="3">
        <v>0.70541500999999995</v>
      </c>
      <c r="IBT66" s="2" t="s">
        <v>65</v>
      </c>
      <c r="IBU66" s="3">
        <v>0.14201153350000001</v>
      </c>
      <c r="IBV66" s="3">
        <f t="shared" ref="IBV66" si="388">IBS66*IBU66</f>
        <v>0.10017706732401783</v>
      </c>
      <c r="IBW66" s="5"/>
      <c r="IBX66" s="18" t="s">
        <v>189</v>
      </c>
      <c r="IBY66" t="s">
        <v>554</v>
      </c>
      <c r="IBZ66" t="s">
        <v>555</v>
      </c>
      <c r="ICA66" t="s">
        <v>81</v>
      </c>
      <c r="ICB66">
        <v>0.70541501045227051</v>
      </c>
      <c r="ICC66" t="s">
        <v>65</v>
      </c>
      <c r="ICD66" t="s">
        <v>82</v>
      </c>
      <c r="ICG66" s="2" t="s">
        <v>555</v>
      </c>
      <c r="ICH66" s="3" t="s">
        <v>81</v>
      </c>
      <c r="ICI66" s="3">
        <v>0.70541500999999995</v>
      </c>
      <c r="ICJ66" s="2" t="s">
        <v>65</v>
      </c>
      <c r="ICK66" s="3">
        <v>0.14201153350000001</v>
      </c>
      <c r="ICL66" s="3">
        <f t="shared" ref="ICL66" si="389">ICI66*ICK66</f>
        <v>0.10017706732401783</v>
      </c>
      <c r="ICM66" s="5"/>
      <c r="ICN66" s="18" t="s">
        <v>189</v>
      </c>
      <c r="ICO66" t="s">
        <v>554</v>
      </c>
      <c r="ICP66" t="s">
        <v>555</v>
      </c>
      <c r="ICQ66" t="s">
        <v>81</v>
      </c>
      <c r="ICR66">
        <v>0.70541501045227051</v>
      </c>
      <c r="ICS66" t="s">
        <v>65</v>
      </c>
      <c r="ICT66" t="s">
        <v>82</v>
      </c>
      <c r="ICW66" s="2" t="s">
        <v>555</v>
      </c>
      <c r="ICX66" s="3" t="s">
        <v>81</v>
      </c>
      <c r="ICY66" s="3">
        <v>0.70541500999999995</v>
      </c>
      <c r="ICZ66" s="2" t="s">
        <v>65</v>
      </c>
      <c r="IDA66" s="3">
        <v>0.14201153350000001</v>
      </c>
      <c r="IDB66" s="3">
        <f t="shared" ref="IDB66" si="390">ICY66*IDA66</f>
        <v>0.10017706732401783</v>
      </c>
      <c r="IDC66" s="5"/>
      <c r="IDD66" s="18" t="s">
        <v>189</v>
      </c>
      <c r="IDE66" t="s">
        <v>554</v>
      </c>
      <c r="IDF66" t="s">
        <v>555</v>
      </c>
      <c r="IDG66" t="s">
        <v>81</v>
      </c>
      <c r="IDH66">
        <v>0.70541501045227051</v>
      </c>
      <c r="IDI66" t="s">
        <v>65</v>
      </c>
      <c r="IDJ66" t="s">
        <v>82</v>
      </c>
      <c r="IDM66" s="2" t="s">
        <v>555</v>
      </c>
      <c r="IDN66" s="3" t="s">
        <v>81</v>
      </c>
      <c r="IDO66" s="3">
        <v>0.70541500999999995</v>
      </c>
      <c r="IDP66" s="2" t="s">
        <v>65</v>
      </c>
      <c r="IDQ66" s="3">
        <v>0.14201153350000001</v>
      </c>
      <c r="IDR66" s="3">
        <f t="shared" ref="IDR66" si="391">IDO66*IDQ66</f>
        <v>0.10017706732401783</v>
      </c>
      <c r="IDS66" s="5"/>
      <c r="IDT66" s="18" t="s">
        <v>189</v>
      </c>
      <c r="IDU66" t="s">
        <v>554</v>
      </c>
      <c r="IDV66" t="s">
        <v>555</v>
      </c>
      <c r="IDW66" t="s">
        <v>81</v>
      </c>
      <c r="IDX66">
        <v>0.70541501045227051</v>
      </c>
      <c r="IDY66" t="s">
        <v>65</v>
      </c>
      <c r="IDZ66" t="s">
        <v>82</v>
      </c>
      <c r="IEC66" s="2" t="s">
        <v>555</v>
      </c>
      <c r="IED66" s="3" t="s">
        <v>81</v>
      </c>
      <c r="IEE66" s="3">
        <v>0.70541500999999995</v>
      </c>
      <c r="IEF66" s="2" t="s">
        <v>65</v>
      </c>
      <c r="IEG66" s="3">
        <v>0.14201153350000001</v>
      </c>
      <c r="IEH66" s="3">
        <f t="shared" ref="IEH66" si="392">IEE66*IEG66</f>
        <v>0.10017706732401783</v>
      </c>
      <c r="IEI66" s="5"/>
      <c r="IEJ66" s="18" t="s">
        <v>189</v>
      </c>
      <c r="IEK66" t="s">
        <v>554</v>
      </c>
      <c r="IEL66" t="s">
        <v>555</v>
      </c>
      <c r="IEM66" t="s">
        <v>81</v>
      </c>
      <c r="IEN66">
        <v>0.70541501045227051</v>
      </c>
      <c r="IEO66" t="s">
        <v>65</v>
      </c>
      <c r="IEP66" t="s">
        <v>82</v>
      </c>
      <c r="IES66" s="2" t="s">
        <v>555</v>
      </c>
      <c r="IET66" s="3" t="s">
        <v>81</v>
      </c>
      <c r="IEU66" s="3">
        <v>0.70541500999999995</v>
      </c>
      <c r="IEV66" s="2" t="s">
        <v>65</v>
      </c>
      <c r="IEW66" s="3">
        <v>0.14201153350000001</v>
      </c>
      <c r="IEX66" s="3">
        <f t="shared" ref="IEX66" si="393">IEU66*IEW66</f>
        <v>0.10017706732401783</v>
      </c>
      <c r="IEY66" s="5"/>
      <c r="IEZ66" s="18" t="s">
        <v>189</v>
      </c>
      <c r="IFA66" t="s">
        <v>554</v>
      </c>
      <c r="IFB66" t="s">
        <v>555</v>
      </c>
      <c r="IFC66" t="s">
        <v>81</v>
      </c>
      <c r="IFD66">
        <v>0.70541501045227051</v>
      </c>
      <c r="IFE66" t="s">
        <v>65</v>
      </c>
      <c r="IFF66" t="s">
        <v>82</v>
      </c>
      <c r="IFI66" s="2" t="s">
        <v>555</v>
      </c>
      <c r="IFJ66" s="3" t="s">
        <v>81</v>
      </c>
      <c r="IFK66" s="3">
        <v>0.70541500999999995</v>
      </c>
      <c r="IFL66" s="2" t="s">
        <v>65</v>
      </c>
      <c r="IFM66" s="3">
        <v>0.14201153350000001</v>
      </c>
      <c r="IFN66" s="3">
        <f t="shared" ref="IFN66" si="394">IFK66*IFM66</f>
        <v>0.10017706732401783</v>
      </c>
      <c r="IFO66" s="5"/>
      <c r="IFP66" s="18" t="s">
        <v>189</v>
      </c>
      <c r="IFQ66" t="s">
        <v>554</v>
      </c>
      <c r="IFR66" t="s">
        <v>555</v>
      </c>
      <c r="IFS66" t="s">
        <v>81</v>
      </c>
      <c r="IFT66">
        <v>0.70541501045227051</v>
      </c>
      <c r="IFU66" t="s">
        <v>65</v>
      </c>
      <c r="IFV66" t="s">
        <v>82</v>
      </c>
      <c r="IFY66" s="2" t="s">
        <v>555</v>
      </c>
      <c r="IFZ66" s="3" t="s">
        <v>81</v>
      </c>
      <c r="IGA66" s="3">
        <v>0.70541500999999995</v>
      </c>
      <c r="IGB66" s="2" t="s">
        <v>65</v>
      </c>
      <c r="IGC66" s="3">
        <v>0.14201153350000001</v>
      </c>
      <c r="IGD66" s="3">
        <f t="shared" ref="IGD66" si="395">IGA66*IGC66</f>
        <v>0.10017706732401783</v>
      </c>
      <c r="IGE66" s="5"/>
      <c r="IGF66" s="18" t="s">
        <v>189</v>
      </c>
      <c r="IGG66" t="s">
        <v>554</v>
      </c>
      <c r="IGH66" t="s">
        <v>555</v>
      </c>
      <c r="IGI66" t="s">
        <v>81</v>
      </c>
      <c r="IGJ66">
        <v>0.70541501045227051</v>
      </c>
      <c r="IGK66" t="s">
        <v>65</v>
      </c>
      <c r="IGL66" t="s">
        <v>82</v>
      </c>
      <c r="IGO66" s="2" t="s">
        <v>555</v>
      </c>
      <c r="IGP66" s="3" t="s">
        <v>81</v>
      </c>
      <c r="IGQ66" s="3">
        <v>0.70541500999999995</v>
      </c>
      <c r="IGR66" s="2" t="s">
        <v>65</v>
      </c>
      <c r="IGS66" s="3">
        <v>0.14201153350000001</v>
      </c>
      <c r="IGT66" s="3">
        <f t="shared" ref="IGT66" si="396">IGQ66*IGS66</f>
        <v>0.10017706732401783</v>
      </c>
      <c r="IGU66" s="5"/>
      <c r="IGV66" s="18" t="s">
        <v>189</v>
      </c>
      <c r="IGW66" t="s">
        <v>554</v>
      </c>
      <c r="IGX66" t="s">
        <v>555</v>
      </c>
      <c r="IGY66" t="s">
        <v>81</v>
      </c>
      <c r="IGZ66">
        <v>0.70541501045227051</v>
      </c>
      <c r="IHA66" t="s">
        <v>65</v>
      </c>
      <c r="IHB66" t="s">
        <v>82</v>
      </c>
      <c r="IHE66" s="2" t="s">
        <v>555</v>
      </c>
      <c r="IHF66" s="3" t="s">
        <v>81</v>
      </c>
      <c r="IHG66" s="3">
        <v>0.70541500999999995</v>
      </c>
      <c r="IHH66" s="2" t="s">
        <v>65</v>
      </c>
      <c r="IHI66" s="3">
        <v>0.14201153350000001</v>
      </c>
      <c r="IHJ66" s="3">
        <f t="shared" ref="IHJ66" si="397">IHG66*IHI66</f>
        <v>0.10017706732401783</v>
      </c>
      <c r="IHK66" s="5"/>
      <c r="IHL66" s="18" t="s">
        <v>189</v>
      </c>
      <c r="IHM66" t="s">
        <v>554</v>
      </c>
      <c r="IHN66" t="s">
        <v>555</v>
      </c>
      <c r="IHO66" t="s">
        <v>81</v>
      </c>
      <c r="IHP66">
        <v>0.70541501045227051</v>
      </c>
      <c r="IHQ66" t="s">
        <v>65</v>
      </c>
      <c r="IHR66" t="s">
        <v>82</v>
      </c>
      <c r="IHU66" s="2" t="s">
        <v>555</v>
      </c>
      <c r="IHV66" s="3" t="s">
        <v>81</v>
      </c>
      <c r="IHW66" s="3">
        <v>0.70541500999999995</v>
      </c>
      <c r="IHX66" s="2" t="s">
        <v>65</v>
      </c>
      <c r="IHY66" s="3">
        <v>0.14201153350000001</v>
      </c>
      <c r="IHZ66" s="3">
        <f t="shared" ref="IHZ66" si="398">IHW66*IHY66</f>
        <v>0.10017706732401783</v>
      </c>
      <c r="IIA66" s="5"/>
      <c r="IIB66" s="18" t="s">
        <v>189</v>
      </c>
      <c r="IIC66" t="s">
        <v>554</v>
      </c>
      <c r="IID66" t="s">
        <v>555</v>
      </c>
      <c r="IIE66" t="s">
        <v>81</v>
      </c>
      <c r="IIF66">
        <v>0.70541501045227051</v>
      </c>
      <c r="IIG66" t="s">
        <v>65</v>
      </c>
      <c r="IIH66" t="s">
        <v>82</v>
      </c>
      <c r="IIK66" s="2" t="s">
        <v>555</v>
      </c>
      <c r="IIL66" s="3" t="s">
        <v>81</v>
      </c>
      <c r="IIM66" s="3">
        <v>0.70541500999999995</v>
      </c>
      <c r="IIN66" s="2" t="s">
        <v>65</v>
      </c>
      <c r="IIO66" s="3">
        <v>0.14201153350000001</v>
      </c>
      <c r="IIP66" s="3">
        <f t="shared" ref="IIP66" si="399">IIM66*IIO66</f>
        <v>0.10017706732401783</v>
      </c>
      <c r="IIQ66" s="5"/>
      <c r="IIR66" s="18" t="s">
        <v>189</v>
      </c>
      <c r="IIS66" t="s">
        <v>554</v>
      </c>
      <c r="IIT66" t="s">
        <v>555</v>
      </c>
      <c r="IIU66" t="s">
        <v>81</v>
      </c>
      <c r="IIV66">
        <v>0.70541501045227051</v>
      </c>
      <c r="IIW66" t="s">
        <v>65</v>
      </c>
      <c r="IIX66" t="s">
        <v>82</v>
      </c>
      <c r="IJA66" s="2" t="s">
        <v>555</v>
      </c>
      <c r="IJB66" s="3" t="s">
        <v>81</v>
      </c>
      <c r="IJC66" s="3">
        <v>0.70541500999999995</v>
      </c>
      <c r="IJD66" s="2" t="s">
        <v>65</v>
      </c>
      <c r="IJE66" s="3">
        <v>0.14201153350000001</v>
      </c>
      <c r="IJF66" s="3">
        <f t="shared" ref="IJF66" si="400">IJC66*IJE66</f>
        <v>0.10017706732401783</v>
      </c>
      <c r="IJG66" s="5"/>
      <c r="IJH66" s="18" t="s">
        <v>189</v>
      </c>
      <c r="IJI66" t="s">
        <v>554</v>
      </c>
      <c r="IJJ66" t="s">
        <v>555</v>
      </c>
      <c r="IJK66" t="s">
        <v>81</v>
      </c>
      <c r="IJL66">
        <v>0.70541501045227051</v>
      </c>
      <c r="IJM66" t="s">
        <v>65</v>
      </c>
      <c r="IJN66" t="s">
        <v>82</v>
      </c>
      <c r="IJQ66" s="2" t="s">
        <v>555</v>
      </c>
      <c r="IJR66" s="3" t="s">
        <v>81</v>
      </c>
      <c r="IJS66" s="3">
        <v>0.70541500999999995</v>
      </c>
      <c r="IJT66" s="2" t="s">
        <v>65</v>
      </c>
      <c r="IJU66" s="3">
        <v>0.14201153350000001</v>
      </c>
      <c r="IJV66" s="3">
        <f t="shared" ref="IJV66" si="401">IJS66*IJU66</f>
        <v>0.10017706732401783</v>
      </c>
      <c r="IJW66" s="5"/>
      <c r="IJX66" s="18" t="s">
        <v>189</v>
      </c>
      <c r="IJY66" t="s">
        <v>554</v>
      </c>
      <c r="IJZ66" t="s">
        <v>555</v>
      </c>
      <c r="IKA66" t="s">
        <v>81</v>
      </c>
      <c r="IKB66">
        <v>0.70541501045227051</v>
      </c>
      <c r="IKC66" t="s">
        <v>65</v>
      </c>
      <c r="IKD66" t="s">
        <v>82</v>
      </c>
      <c r="IKG66" s="2" t="s">
        <v>555</v>
      </c>
      <c r="IKH66" s="3" t="s">
        <v>81</v>
      </c>
      <c r="IKI66" s="3">
        <v>0.70541500999999995</v>
      </c>
      <c r="IKJ66" s="2" t="s">
        <v>65</v>
      </c>
      <c r="IKK66" s="3">
        <v>0.14201153350000001</v>
      </c>
      <c r="IKL66" s="3">
        <f t="shared" ref="IKL66" si="402">IKI66*IKK66</f>
        <v>0.10017706732401783</v>
      </c>
      <c r="IKM66" s="5"/>
      <c r="IKN66" s="18" t="s">
        <v>189</v>
      </c>
      <c r="IKO66" t="s">
        <v>554</v>
      </c>
      <c r="IKP66" t="s">
        <v>555</v>
      </c>
      <c r="IKQ66" t="s">
        <v>81</v>
      </c>
      <c r="IKR66">
        <v>0.70541501045227051</v>
      </c>
      <c r="IKS66" t="s">
        <v>65</v>
      </c>
      <c r="IKT66" t="s">
        <v>82</v>
      </c>
      <c r="IKW66" s="2" t="s">
        <v>555</v>
      </c>
      <c r="IKX66" s="3" t="s">
        <v>81</v>
      </c>
      <c r="IKY66" s="3">
        <v>0.70541500999999995</v>
      </c>
      <c r="IKZ66" s="2" t="s">
        <v>65</v>
      </c>
      <c r="ILA66" s="3">
        <v>0.14201153350000001</v>
      </c>
      <c r="ILB66" s="3">
        <f t="shared" ref="ILB66" si="403">IKY66*ILA66</f>
        <v>0.10017706732401783</v>
      </c>
      <c r="ILC66" s="5"/>
      <c r="ILD66" s="18" t="s">
        <v>189</v>
      </c>
      <c r="ILE66" t="s">
        <v>554</v>
      </c>
      <c r="ILF66" t="s">
        <v>555</v>
      </c>
      <c r="ILG66" t="s">
        <v>81</v>
      </c>
      <c r="ILH66">
        <v>0.70541501045227051</v>
      </c>
      <c r="ILI66" t="s">
        <v>65</v>
      </c>
      <c r="ILJ66" t="s">
        <v>82</v>
      </c>
      <c r="ILM66" s="2" t="s">
        <v>555</v>
      </c>
      <c r="ILN66" s="3" t="s">
        <v>81</v>
      </c>
      <c r="ILO66" s="3">
        <v>0.70541500999999995</v>
      </c>
      <c r="ILP66" s="2" t="s">
        <v>65</v>
      </c>
      <c r="ILQ66" s="3">
        <v>0.14201153350000001</v>
      </c>
      <c r="ILR66" s="3">
        <f t="shared" ref="ILR66" si="404">ILO66*ILQ66</f>
        <v>0.10017706732401783</v>
      </c>
      <c r="ILS66" s="5"/>
      <c r="ILT66" s="18" t="s">
        <v>189</v>
      </c>
      <c r="ILU66" t="s">
        <v>554</v>
      </c>
      <c r="ILV66" t="s">
        <v>555</v>
      </c>
      <c r="ILW66" t="s">
        <v>81</v>
      </c>
      <c r="ILX66">
        <v>0.70541501045227051</v>
      </c>
      <c r="ILY66" t="s">
        <v>65</v>
      </c>
      <c r="ILZ66" t="s">
        <v>82</v>
      </c>
      <c r="IMC66" s="2" t="s">
        <v>555</v>
      </c>
      <c r="IMD66" s="3" t="s">
        <v>81</v>
      </c>
      <c r="IME66" s="3">
        <v>0.70541500999999995</v>
      </c>
      <c r="IMF66" s="2" t="s">
        <v>65</v>
      </c>
      <c r="IMG66" s="3">
        <v>0.14201153350000001</v>
      </c>
      <c r="IMH66" s="3">
        <f t="shared" ref="IMH66" si="405">IME66*IMG66</f>
        <v>0.10017706732401783</v>
      </c>
      <c r="IMI66" s="5"/>
      <c r="IMJ66" s="18" t="s">
        <v>189</v>
      </c>
      <c r="IMK66" t="s">
        <v>554</v>
      </c>
      <c r="IML66" t="s">
        <v>555</v>
      </c>
      <c r="IMM66" t="s">
        <v>81</v>
      </c>
      <c r="IMN66">
        <v>0.70541501045227051</v>
      </c>
      <c r="IMO66" t="s">
        <v>65</v>
      </c>
      <c r="IMP66" t="s">
        <v>82</v>
      </c>
      <c r="IMS66" s="2" t="s">
        <v>555</v>
      </c>
      <c r="IMT66" s="3" t="s">
        <v>81</v>
      </c>
      <c r="IMU66" s="3">
        <v>0.70541500999999995</v>
      </c>
      <c r="IMV66" s="2" t="s">
        <v>65</v>
      </c>
      <c r="IMW66" s="3">
        <v>0.14201153350000001</v>
      </c>
      <c r="IMX66" s="3">
        <f t="shared" ref="IMX66" si="406">IMU66*IMW66</f>
        <v>0.10017706732401783</v>
      </c>
      <c r="IMY66" s="5"/>
      <c r="IMZ66" s="18" t="s">
        <v>189</v>
      </c>
      <c r="INA66" t="s">
        <v>554</v>
      </c>
      <c r="INB66" t="s">
        <v>555</v>
      </c>
      <c r="INC66" t="s">
        <v>81</v>
      </c>
      <c r="IND66">
        <v>0.70541501045227051</v>
      </c>
      <c r="INE66" t="s">
        <v>65</v>
      </c>
      <c r="INF66" t="s">
        <v>82</v>
      </c>
      <c r="INI66" s="2" t="s">
        <v>555</v>
      </c>
      <c r="INJ66" s="3" t="s">
        <v>81</v>
      </c>
      <c r="INK66" s="3">
        <v>0.70541500999999995</v>
      </c>
      <c r="INL66" s="2" t="s">
        <v>65</v>
      </c>
      <c r="INM66" s="3">
        <v>0.14201153350000001</v>
      </c>
      <c r="INN66" s="3">
        <f t="shared" ref="INN66" si="407">INK66*INM66</f>
        <v>0.10017706732401783</v>
      </c>
      <c r="INO66" s="5"/>
      <c r="INP66" s="18" t="s">
        <v>189</v>
      </c>
      <c r="INQ66" t="s">
        <v>554</v>
      </c>
      <c r="INR66" t="s">
        <v>555</v>
      </c>
      <c r="INS66" t="s">
        <v>81</v>
      </c>
      <c r="INT66">
        <v>0.70541501045227051</v>
      </c>
      <c r="INU66" t="s">
        <v>65</v>
      </c>
      <c r="INV66" t="s">
        <v>82</v>
      </c>
      <c r="INY66" s="2" t="s">
        <v>555</v>
      </c>
      <c r="INZ66" s="3" t="s">
        <v>81</v>
      </c>
      <c r="IOA66" s="3">
        <v>0.70541500999999995</v>
      </c>
      <c r="IOB66" s="2" t="s">
        <v>65</v>
      </c>
      <c r="IOC66" s="3">
        <v>0.14201153350000001</v>
      </c>
      <c r="IOD66" s="3">
        <f t="shared" ref="IOD66" si="408">IOA66*IOC66</f>
        <v>0.10017706732401783</v>
      </c>
      <c r="IOE66" s="5"/>
      <c r="IOF66" s="18" t="s">
        <v>189</v>
      </c>
      <c r="IOG66" t="s">
        <v>554</v>
      </c>
      <c r="IOH66" t="s">
        <v>555</v>
      </c>
      <c r="IOI66" t="s">
        <v>81</v>
      </c>
      <c r="IOJ66">
        <v>0.70541501045227051</v>
      </c>
      <c r="IOK66" t="s">
        <v>65</v>
      </c>
      <c r="IOL66" t="s">
        <v>82</v>
      </c>
      <c r="IOO66" s="2" t="s">
        <v>555</v>
      </c>
      <c r="IOP66" s="3" t="s">
        <v>81</v>
      </c>
      <c r="IOQ66" s="3">
        <v>0.70541500999999995</v>
      </c>
      <c r="IOR66" s="2" t="s">
        <v>65</v>
      </c>
      <c r="IOS66" s="3">
        <v>0.14201153350000001</v>
      </c>
      <c r="IOT66" s="3">
        <f t="shared" ref="IOT66" si="409">IOQ66*IOS66</f>
        <v>0.10017706732401783</v>
      </c>
      <c r="IOU66" s="5"/>
      <c r="IOV66" s="18" t="s">
        <v>189</v>
      </c>
      <c r="IOW66" t="s">
        <v>554</v>
      </c>
      <c r="IOX66" t="s">
        <v>555</v>
      </c>
      <c r="IOY66" t="s">
        <v>81</v>
      </c>
      <c r="IOZ66">
        <v>0.70541501045227051</v>
      </c>
      <c r="IPA66" t="s">
        <v>65</v>
      </c>
      <c r="IPB66" t="s">
        <v>82</v>
      </c>
      <c r="IPE66" s="2" t="s">
        <v>555</v>
      </c>
      <c r="IPF66" s="3" t="s">
        <v>81</v>
      </c>
      <c r="IPG66" s="3">
        <v>0.70541500999999995</v>
      </c>
      <c r="IPH66" s="2" t="s">
        <v>65</v>
      </c>
      <c r="IPI66" s="3">
        <v>0.14201153350000001</v>
      </c>
      <c r="IPJ66" s="3">
        <f t="shared" ref="IPJ66" si="410">IPG66*IPI66</f>
        <v>0.10017706732401783</v>
      </c>
      <c r="IPK66" s="5"/>
      <c r="IPL66" s="18" t="s">
        <v>189</v>
      </c>
      <c r="IPM66" t="s">
        <v>554</v>
      </c>
      <c r="IPN66" t="s">
        <v>555</v>
      </c>
      <c r="IPO66" t="s">
        <v>81</v>
      </c>
      <c r="IPP66">
        <v>0.70541501045227051</v>
      </c>
      <c r="IPQ66" t="s">
        <v>65</v>
      </c>
      <c r="IPR66" t="s">
        <v>82</v>
      </c>
      <c r="IPU66" s="2" t="s">
        <v>555</v>
      </c>
      <c r="IPV66" s="3" t="s">
        <v>81</v>
      </c>
      <c r="IPW66" s="3">
        <v>0.70541500999999995</v>
      </c>
      <c r="IPX66" s="2" t="s">
        <v>65</v>
      </c>
      <c r="IPY66" s="3">
        <v>0.14201153350000001</v>
      </c>
      <c r="IPZ66" s="3">
        <f t="shared" ref="IPZ66" si="411">IPW66*IPY66</f>
        <v>0.10017706732401783</v>
      </c>
      <c r="IQA66" s="5"/>
      <c r="IQB66" s="18" t="s">
        <v>189</v>
      </c>
      <c r="IQC66" t="s">
        <v>554</v>
      </c>
      <c r="IQD66" t="s">
        <v>555</v>
      </c>
      <c r="IQE66" t="s">
        <v>81</v>
      </c>
      <c r="IQF66">
        <v>0.70541501045227051</v>
      </c>
      <c r="IQG66" t="s">
        <v>65</v>
      </c>
      <c r="IQH66" t="s">
        <v>82</v>
      </c>
      <c r="IQK66" s="2" t="s">
        <v>555</v>
      </c>
      <c r="IQL66" s="3" t="s">
        <v>81</v>
      </c>
      <c r="IQM66" s="3">
        <v>0.70541500999999995</v>
      </c>
      <c r="IQN66" s="2" t="s">
        <v>65</v>
      </c>
      <c r="IQO66" s="3">
        <v>0.14201153350000001</v>
      </c>
      <c r="IQP66" s="3">
        <f t="shared" ref="IQP66" si="412">IQM66*IQO66</f>
        <v>0.10017706732401783</v>
      </c>
      <c r="IQQ66" s="5"/>
      <c r="IQR66" s="18" t="s">
        <v>189</v>
      </c>
      <c r="IQS66" t="s">
        <v>554</v>
      </c>
      <c r="IQT66" t="s">
        <v>555</v>
      </c>
      <c r="IQU66" t="s">
        <v>81</v>
      </c>
      <c r="IQV66">
        <v>0.70541501045227051</v>
      </c>
      <c r="IQW66" t="s">
        <v>65</v>
      </c>
      <c r="IQX66" t="s">
        <v>82</v>
      </c>
      <c r="IRA66" s="2" t="s">
        <v>555</v>
      </c>
      <c r="IRB66" s="3" t="s">
        <v>81</v>
      </c>
      <c r="IRC66" s="3">
        <v>0.70541500999999995</v>
      </c>
      <c r="IRD66" s="2" t="s">
        <v>65</v>
      </c>
      <c r="IRE66" s="3">
        <v>0.14201153350000001</v>
      </c>
      <c r="IRF66" s="3">
        <f t="shared" ref="IRF66" si="413">IRC66*IRE66</f>
        <v>0.10017706732401783</v>
      </c>
      <c r="IRG66" s="5"/>
      <c r="IRH66" s="18" t="s">
        <v>189</v>
      </c>
      <c r="IRI66" t="s">
        <v>554</v>
      </c>
      <c r="IRJ66" t="s">
        <v>555</v>
      </c>
      <c r="IRK66" t="s">
        <v>81</v>
      </c>
      <c r="IRL66">
        <v>0.70541501045227051</v>
      </c>
      <c r="IRM66" t="s">
        <v>65</v>
      </c>
      <c r="IRN66" t="s">
        <v>82</v>
      </c>
      <c r="IRQ66" s="2" t="s">
        <v>555</v>
      </c>
      <c r="IRR66" s="3" t="s">
        <v>81</v>
      </c>
      <c r="IRS66" s="3">
        <v>0.70541500999999995</v>
      </c>
      <c r="IRT66" s="2" t="s">
        <v>65</v>
      </c>
      <c r="IRU66" s="3">
        <v>0.14201153350000001</v>
      </c>
      <c r="IRV66" s="3">
        <f t="shared" ref="IRV66" si="414">IRS66*IRU66</f>
        <v>0.10017706732401783</v>
      </c>
      <c r="IRW66" s="5"/>
      <c r="IRX66" s="18" t="s">
        <v>189</v>
      </c>
      <c r="IRY66" t="s">
        <v>554</v>
      </c>
      <c r="IRZ66" t="s">
        <v>555</v>
      </c>
      <c r="ISA66" t="s">
        <v>81</v>
      </c>
      <c r="ISB66">
        <v>0.70541501045227051</v>
      </c>
      <c r="ISC66" t="s">
        <v>65</v>
      </c>
      <c r="ISD66" t="s">
        <v>82</v>
      </c>
      <c r="ISG66" s="2" t="s">
        <v>555</v>
      </c>
      <c r="ISH66" s="3" t="s">
        <v>81</v>
      </c>
      <c r="ISI66" s="3">
        <v>0.70541500999999995</v>
      </c>
      <c r="ISJ66" s="2" t="s">
        <v>65</v>
      </c>
      <c r="ISK66" s="3">
        <v>0.14201153350000001</v>
      </c>
      <c r="ISL66" s="3">
        <f t="shared" ref="ISL66" si="415">ISI66*ISK66</f>
        <v>0.10017706732401783</v>
      </c>
      <c r="ISM66" s="5"/>
      <c r="ISN66" s="18" t="s">
        <v>189</v>
      </c>
      <c r="ISO66" t="s">
        <v>554</v>
      </c>
      <c r="ISP66" t="s">
        <v>555</v>
      </c>
      <c r="ISQ66" t="s">
        <v>81</v>
      </c>
      <c r="ISR66">
        <v>0.70541501045227051</v>
      </c>
      <c r="ISS66" t="s">
        <v>65</v>
      </c>
      <c r="IST66" t="s">
        <v>82</v>
      </c>
      <c r="ISW66" s="2" t="s">
        <v>555</v>
      </c>
      <c r="ISX66" s="3" t="s">
        <v>81</v>
      </c>
      <c r="ISY66" s="3">
        <v>0.70541500999999995</v>
      </c>
      <c r="ISZ66" s="2" t="s">
        <v>65</v>
      </c>
      <c r="ITA66" s="3">
        <v>0.14201153350000001</v>
      </c>
      <c r="ITB66" s="3">
        <f t="shared" ref="ITB66" si="416">ISY66*ITA66</f>
        <v>0.10017706732401783</v>
      </c>
      <c r="ITC66" s="5"/>
      <c r="ITD66" s="18" t="s">
        <v>189</v>
      </c>
      <c r="ITE66" t="s">
        <v>554</v>
      </c>
      <c r="ITF66" t="s">
        <v>555</v>
      </c>
      <c r="ITG66" t="s">
        <v>81</v>
      </c>
      <c r="ITH66">
        <v>0.70541501045227051</v>
      </c>
      <c r="ITI66" t="s">
        <v>65</v>
      </c>
      <c r="ITJ66" t="s">
        <v>82</v>
      </c>
      <c r="ITM66" s="2" t="s">
        <v>555</v>
      </c>
      <c r="ITN66" s="3" t="s">
        <v>81</v>
      </c>
      <c r="ITO66" s="3">
        <v>0.70541500999999995</v>
      </c>
      <c r="ITP66" s="2" t="s">
        <v>65</v>
      </c>
      <c r="ITQ66" s="3">
        <v>0.14201153350000001</v>
      </c>
      <c r="ITR66" s="3">
        <f t="shared" ref="ITR66" si="417">ITO66*ITQ66</f>
        <v>0.10017706732401783</v>
      </c>
      <c r="ITS66" s="5"/>
      <c r="ITT66" s="18" t="s">
        <v>189</v>
      </c>
      <c r="ITU66" t="s">
        <v>554</v>
      </c>
      <c r="ITV66" t="s">
        <v>555</v>
      </c>
      <c r="ITW66" t="s">
        <v>81</v>
      </c>
      <c r="ITX66">
        <v>0.70541501045227051</v>
      </c>
      <c r="ITY66" t="s">
        <v>65</v>
      </c>
      <c r="ITZ66" t="s">
        <v>82</v>
      </c>
      <c r="IUC66" s="2" t="s">
        <v>555</v>
      </c>
      <c r="IUD66" s="3" t="s">
        <v>81</v>
      </c>
      <c r="IUE66" s="3">
        <v>0.70541500999999995</v>
      </c>
      <c r="IUF66" s="2" t="s">
        <v>65</v>
      </c>
      <c r="IUG66" s="3">
        <v>0.14201153350000001</v>
      </c>
      <c r="IUH66" s="3">
        <f t="shared" ref="IUH66" si="418">IUE66*IUG66</f>
        <v>0.10017706732401783</v>
      </c>
      <c r="IUI66" s="5"/>
      <c r="IUJ66" s="18" t="s">
        <v>189</v>
      </c>
      <c r="IUK66" t="s">
        <v>554</v>
      </c>
      <c r="IUL66" t="s">
        <v>555</v>
      </c>
      <c r="IUM66" t="s">
        <v>81</v>
      </c>
      <c r="IUN66">
        <v>0.70541501045227051</v>
      </c>
      <c r="IUO66" t="s">
        <v>65</v>
      </c>
      <c r="IUP66" t="s">
        <v>82</v>
      </c>
      <c r="IUS66" s="2" t="s">
        <v>555</v>
      </c>
      <c r="IUT66" s="3" t="s">
        <v>81</v>
      </c>
      <c r="IUU66" s="3">
        <v>0.70541500999999995</v>
      </c>
      <c r="IUV66" s="2" t="s">
        <v>65</v>
      </c>
      <c r="IUW66" s="3">
        <v>0.14201153350000001</v>
      </c>
      <c r="IUX66" s="3">
        <f t="shared" ref="IUX66" si="419">IUU66*IUW66</f>
        <v>0.10017706732401783</v>
      </c>
      <c r="IUY66" s="5"/>
      <c r="IUZ66" s="18" t="s">
        <v>189</v>
      </c>
      <c r="IVA66" t="s">
        <v>554</v>
      </c>
      <c r="IVB66" t="s">
        <v>555</v>
      </c>
      <c r="IVC66" t="s">
        <v>81</v>
      </c>
      <c r="IVD66">
        <v>0.70541501045227051</v>
      </c>
      <c r="IVE66" t="s">
        <v>65</v>
      </c>
      <c r="IVF66" t="s">
        <v>82</v>
      </c>
      <c r="IVI66" s="2" t="s">
        <v>555</v>
      </c>
      <c r="IVJ66" s="3" t="s">
        <v>81</v>
      </c>
      <c r="IVK66" s="3">
        <v>0.70541500999999995</v>
      </c>
      <c r="IVL66" s="2" t="s">
        <v>65</v>
      </c>
      <c r="IVM66" s="3">
        <v>0.14201153350000001</v>
      </c>
      <c r="IVN66" s="3">
        <f t="shared" ref="IVN66" si="420">IVK66*IVM66</f>
        <v>0.10017706732401783</v>
      </c>
      <c r="IVO66" s="5"/>
      <c r="IVP66" s="18" t="s">
        <v>189</v>
      </c>
      <c r="IVQ66" t="s">
        <v>554</v>
      </c>
      <c r="IVR66" t="s">
        <v>555</v>
      </c>
      <c r="IVS66" t="s">
        <v>81</v>
      </c>
      <c r="IVT66">
        <v>0.70541501045227051</v>
      </c>
      <c r="IVU66" t="s">
        <v>65</v>
      </c>
      <c r="IVV66" t="s">
        <v>82</v>
      </c>
      <c r="IVY66" s="2" t="s">
        <v>555</v>
      </c>
      <c r="IVZ66" s="3" t="s">
        <v>81</v>
      </c>
      <c r="IWA66" s="3">
        <v>0.70541500999999995</v>
      </c>
      <c r="IWB66" s="2" t="s">
        <v>65</v>
      </c>
      <c r="IWC66" s="3">
        <v>0.14201153350000001</v>
      </c>
      <c r="IWD66" s="3">
        <f t="shared" ref="IWD66" si="421">IWA66*IWC66</f>
        <v>0.10017706732401783</v>
      </c>
      <c r="IWE66" s="5"/>
      <c r="IWF66" s="18" t="s">
        <v>189</v>
      </c>
      <c r="IWG66" t="s">
        <v>554</v>
      </c>
      <c r="IWH66" t="s">
        <v>555</v>
      </c>
      <c r="IWI66" t="s">
        <v>81</v>
      </c>
      <c r="IWJ66">
        <v>0.70541501045227051</v>
      </c>
      <c r="IWK66" t="s">
        <v>65</v>
      </c>
      <c r="IWL66" t="s">
        <v>82</v>
      </c>
      <c r="IWO66" s="2" t="s">
        <v>555</v>
      </c>
      <c r="IWP66" s="3" t="s">
        <v>81</v>
      </c>
      <c r="IWQ66" s="3">
        <v>0.70541500999999995</v>
      </c>
      <c r="IWR66" s="2" t="s">
        <v>65</v>
      </c>
      <c r="IWS66" s="3">
        <v>0.14201153350000001</v>
      </c>
      <c r="IWT66" s="3">
        <f t="shared" ref="IWT66" si="422">IWQ66*IWS66</f>
        <v>0.10017706732401783</v>
      </c>
      <c r="IWU66" s="5"/>
      <c r="IWV66" s="18" t="s">
        <v>189</v>
      </c>
      <c r="IWW66" t="s">
        <v>554</v>
      </c>
      <c r="IWX66" t="s">
        <v>555</v>
      </c>
      <c r="IWY66" t="s">
        <v>81</v>
      </c>
      <c r="IWZ66">
        <v>0.70541501045227051</v>
      </c>
      <c r="IXA66" t="s">
        <v>65</v>
      </c>
      <c r="IXB66" t="s">
        <v>82</v>
      </c>
      <c r="IXE66" s="2" t="s">
        <v>555</v>
      </c>
      <c r="IXF66" s="3" t="s">
        <v>81</v>
      </c>
      <c r="IXG66" s="3">
        <v>0.70541500999999995</v>
      </c>
      <c r="IXH66" s="2" t="s">
        <v>65</v>
      </c>
      <c r="IXI66" s="3">
        <v>0.14201153350000001</v>
      </c>
      <c r="IXJ66" s="3">
        <f t="shared" ref="IXJ66" si="423">IXG66*IXI66</f>
        <v>0.10017706732401783</v>
      </c>
      <c r="IXK66" s="5"/>
      <c r="IXL66" s="18" t="s">
        <v>189</v>
      </c>
      <c r="IXM66" t="s">
        <v>554</v>
      </c>
      <c r="IXN66" t="s">
        <v>555</v>
      </c>
      <c r="IXO66" t="s">
        <v>81</v>
      </c>
      <c r="IXP66">
        <v>0.70541501045227051</v>
      </c>
      <c r="IXQ66" t="s">
        <v>65</v>
      </c>
      <c r="IXR66" t="s">
        <v>82</v>
      </c>
      <c r="IXU66" s="2" t="s">
        <v>555</v>
      </c>
      <c r="IXV66" s="3" t="s">
        <v>81</v>
      </c>
      <c r="IXW66" s="3">
        <v>0.70541500999999995</v>
      </c>
      <c r="IXX66" s="2" t="s">
        <v>65</v>
      </c>
      <c r="IXY66" s="3">
        <v>0.14201153350000001</v>
      </c>
      <c r="IXZ66" s="3">
        <f t="shared" ref="IXZ66" si="424">IXW66*IXY66</f>
        <v>0.10017706732401783</v>
      </c>
      <c r="IYA66" s="5"/>
      <c r="IYB66" s="18" t="s">
        <v>189</v>
      </c>
      <c r="IYC66" t="s">
        <v>554</v>
      </c>
      <c r="IYD66" t="s">
        <v>555</v>
      </c>
      <c r="IYE66" t="s">
        <v>81</v>
      </c>
      <c r="IYF66">
        <v>0.70541501045227051</v>
      </c>
      <c r="IYG66" t="s">
        <v>65</v>
      </c>
      <c r="IYH66" t="s">
        <v>82</v>
      </c>
      <c r="IYK66" s="2" t="s">
        <v>555</v>
      </c>
      <c r="IYL66" s="3" t="s">
        <v>81</v>
      </c>
      <c r="IYM66" s="3">
        <v>0.70541500999999995</v>
      </c>
      <c r="IYN66" s="2" t="s">
        <v>65</v>
      </c>
      <c r="IYO66" s="3">
        <v>0.14201153350000001</v>
      </c>
      <c r="IYP66" s="3">
        <f t="shared" ref="IYP66" si="425">IYM66*IYO66</f>
        <v>0.10017706732401783</v>
      </c>
      <c r="IYQ66" s="5"/>
      <c r="IYR66" s="18" t="s">
        <v>189</v>
      </c>
      <c r="IYS66" t="s">
        <v>554</v>
      </c>
      <c r="IYT66" t="s">
        <v>555</v>
      </c>
      <c r="IYU66" t="s">
        <v>81</v>
      </c>
      <c r="IYV66">
        <v>0.70541501045227051</v>
      </c>
      <c r="IYW66" t="s">
        <v>65</v>
      </c>
      <c r="IYX66" t="s">
        <v>82</v>
      </c>
      <c r="IZA66" s="2" t="s">
        <v>555</v>
      </c>
      <c r="IZB66" s="3" t="s">
        <v>81</v>
      </c>
      <c r="IZC66" s="3">
        <v>0.70541500999999995</v>
      </c>
      <c r="IZD66" s="2" t="s">
        <v>65</v>
      </c>
      <c r="IZE66" s="3">
        <v>0.14201153350000001</v>
      </c>
      <c r="IZF66" s="3">
        <f t="shared" ref="IZF66" si="426">IZC66*IZE66</f>
        <v>0.10017706732401783</v>
      </c>
      <c r="IZG66" s="5"/>
      <c r="IZH66" s="18" t="s">
        <v>189</v>
      </c>
      <c r="IZI66" t="s">
        <v>554</v>
      </c>
      <c r="IZJ66" t="s">
        <v>555</v>
      </c>
      <c r="IZK66" t="s">
        <v>81</v>
      </c>
      <c r="IZL66">
        <v>0.70541501045227051</v>
      </c>
      <c r="IZM66" t="s">
        <v>65</v>
      </c>
      <c r="IZN66" t="s">
        <v>82</v>
      </c>
      <c r="IZQ66" s="2" t="s">
        <v>555</v>
      </c>
      <c r="IZR66" s="3" t="s">
        <v>81</v>
      </c>
      <c r="IZS66" s="3">
        <v>0.70541500999999995</v>
      </c>
      <c r="IZT66" s="2" t="s">
        <v>65</v>
      </c>
      <c r="IZU66" s="3">
        <v>0.14201153350000001</v>
      </c>
      <c r="IZV66" s="3">
        <f t="shared" ref="IZV66" si="427">IZS66*IZU66</f>
        <v>0.10017706732401783</v>
      </c>
      <c r="IZW66" s="5"/>
      <c r="IZX66" s="18" t="s">
        <v>189</v>
      </c>
      <c r="IZY66" t="s">
        <v>554</v>
      </c>
      <c r="IZZ66" t="s">
        <v>555</v>
      </c>
      <c r="JAA66" t="s">
        <v>81</v>
      </c>
      <c r="JAB66">
        <v>0.70541501045227051</v>
      </c>
      <c r="JAC66" t="s">
        <v>65</v>
      </c>
      <c r="JAD66" t="s">
        <v>82</v>
      </c>
      <c r="JAG66" s="2" t="s">
        <v>555</v>
      </c>
      <c r="JAH66" s="3" t="s">
        <v>81</v>
      </c>
      <c r="JAI66" s="3">
        <v>0.70541500999999995</v>
      </c>
      <c r="JAJ66" s="2" t="s">
        <v>65</v>
      </c>
      <c r="JAK66" s="3">
        <v>0.14201153350000001</v>
      </c>
      <c r="JAL66" s="3">
        <f t="shared" ref="JAL66" si="428">JAI66*JAK66</f>
        <v>0.10017706732401783</v>
      </c>
      <c r="JAM66" s="5"/>
      <c r="JAN66" s="18" t="s">
        <v>189</v>
      </c>
      <c r="JAO66" t="s">
        <v>554</v>
      </c>
      <c r="JAP66" t="s">
        <v>555</v>
      </c>
      <c r="JAQ66" t="s">
        <v>81</v>
      </c>
      <c r="JAR66">
        <v>0.70541501045227051</v>
      </c>
      <c r="JAS66" t="s">
        <v>65</v>
      </c>
      <c r="JAT66" t="s">
        <v>82</v>
      </c>
      <c r="JAW66" s="2" t="s">
        <v>555</v>
      </c>
      <c r="JAX66" s="3" t="s">
        <v>81</v>
      </c>
      <c r="JAY66" s="3">
        <v>0.70541500999999995</v>
      </c>
      <c r="JAZ66" s="2" t="s">
        <v>65</v>
      </c>
      <c r="JBA66" s="3">
        <v>0.14201153350000001</v>
      </c>
      <c r="JBB66" s="3">
        <f t="shared" ref="JBB66" si="429">JAY66*JBA66</f>
        <v>0.10017706732401783</v>
      </c>
      <c r="JBC66" s="5"/>
      <c r="JBD66" s="18" t="s">
        <v>189</v>
      </c>
      <c r="JBE66" t="s">
        <v>554</v>
      </c>
      <c r="JBF66" t="s">
        <v>555</v>
      </c>
      <c r="JBG66" t="s">
        <v>81</v>
      </c>
      <c r="JBH66">
        <v>0.70541501045227051</v>
      </c>
      <c r="JBI66" t="s">
        <v>65</v>
      </c>
      <c r="JBJ66" t="s">
        <v>82</v>
      </c>
      <c r="JBM66" s="2" t="s">
        <v>555</v>
      </c>
      <c r="JBN66" s="3" t="s">
        <v>81</v>
      </c>
      <c r="JBO66" s="3">
        <v>0.70541500999999995</v>
      </c>
      <c r="JBP66" s="2" t="s">
        <v>65</v>
      </c>
      <c r="JBQ66" s="3">
        <v>0.14201153350000001</v>
      </c>
      <c r="JBR66" s="3">
        <f t="shared" ref="JBR66" si="430">JBO66*JBQ66</f>
        <v>0.10017706732401783</v>
      </c>
      <c r="JBS66" s="5"/>
      <c r="JBT66" s="18" t="s">
        <v>189</v>
      </c>
      <c r="JBU66" t="s">
        <v>554</v>
      </c>
      <c r="JBV66" t="s">
        <v>555</v>
      </c>
      <c r="JBW66" t="s">
        <v>81</v>
      </c>
      <c r="JBX66">
        <v>0.70541501045227051</v>
      </c>
      <c r="JBY66" t="s">
        <v>65</v>
      </c>
      <c r="JBZ66" t="s">
        <v>82</v>
      </c>
      <c r="JCC66" s="2" t="s">
        <v>555</v>
      </c>
      <c r="JCD66" s="3" t="s">
        <v>81</v>
      </c>
      <c r="JCE66" s="3">
        <v>0.70541500999999995</v>
      </c>
      <c r="JCF66" s="2" t="s">
        <v>65</v>
      </c>
      <c r="JCG66" s="3">
        <v>0.14201153350000001</v>
      </c>
      <c r="JCH66" s="3">
        <f t="shared" ref="JCH66" si="431">JCE66*JCG66</f>
        <v>0.10017706732401783</v>
      </c>
      <c r="JCI66" s="5"/>
      <c r="JCJ66" s="18" t="s">
        <v>189</v>
      </c>
      <c r="JCK66" t="s">
        <v>554</v>
      </c>
      <c r="JCL66" t="s">
        <v>555</v>
      </c>
      <c r="JCM66" t="s">
        <v>81</v>
      </c>
      <c r="JCN66">
        <v>0.70541501045227051</v>
      </c>
      <c r="JCO66" t="s">
        <v>65</v>
      </c>
      <c r="JCP66" t="s">
        <v>82</v>
      </c>
      <c r="JCS66" s="2" t="s">
        <v>555</v>
      </c>
      <c r="JCT66" s="3" t="s">
        <v>81</v>
      </c>
      <c r="JCU66" s="3">
        <v>0.70541500999999995</v>
      </c>
      <c r="JCV66" s="2" t="s">
        <v>65</v>
      </c>
      <c r="JCW66" s="3">
        <v>0.14201153350000001</v>
      </c>
      <c r="JCX66" s="3">
        <f t="shared" ref="JCX66" si="432">JCU66*JCW66</f>
        <v>0.10017706732401783</v>
      </c>
      <c r="JCY66" s="5"/>
      <c r="JCZ66" s="18" t="s">
        <v>189</v>
      </c>
      <c r="JDA66" t="s">
        <v>554</v>
      </c>
      <c r="JDB66" t="s">
        <v>555</v>
      </c>
      <c r="JDC66" t="s">
        <v>81</v>
      </c>
      <c r="JDD66">
        <v>0.70541501045227051</v>
      </c>
      <c r="JDE66" t="s">
        <v>65</v>
      </c>
      <c r="JDF66" t="s">
        <v>82</v>
      </c>
      <c r="JDI66" s="2" t="s">
        <v>555</v>
      </c>
      <c r="JDJ66" s="3" t="s">
        <v>81</v>
      </c>
      <c r="JDK66" s="3">
        <v>0.70541500999999995</v>
      </c>
      <c r="JDL66" s="2" t="s">
        <v>65</v>
      </c>
      <c r="JDM66" s="3">
        <v>0.14201153350000001</v>
      </c>
      <c r="JDN66" s="3">
        <f t="shared" ref="JDN66" si="433">JDK66*JDM66</f>
        <v>0.10017706732401783</v>
      </c>
      <c r="JDO66" s="5"/>
      <c r="JDP66" s="18" t="s">
        <v>189</v>
      </c>
      <c r="JDQ66" t="s">
        <v>554</v>
      </c>
      <c r="JDR66" t="s">
        <v>555</v>
      </c>
      <c r="JDS66" t="s">
        <v>81</v>
      </c>
      <c r="JDT66">
        <v>0.70541501045227051</v>
      </c>
      <c r="JDU66" t="s">
        <v>65</v>
      </c>
      <c r="JDV66" t="s">
        <v>82</v>
      </c>
      <c r="JDY66" s="2" t="s">
        <v>555</v>
      </c>
      <c r="JDZ66" s="3" t="s">
        <v>81</v>
      </c>
      <c r="JEA66" s="3">
        <v>0.70541500999999995</v>
      </c>
      <c r="JEB66" s="2" t="s">
        <v>65</v>
      </c>
      <c r="JEC66" s="3">
        <v>0.14201153350000001</v>
      </c>
      <c r="JED66" s="3">
        <f t="shared" ref="JED66" si="434">JEA66*JEC66</f>
        <v>0.10017706732401783</v>
      </c>
      <c r="JEE66" s="5"/>
      <c r="JEF66" s="18" t="s">
        <v>189</v>
      </c>
      <c r="JEG66" t="s">
        <v>554</v>
      </c>
      <c r="JEH66" t="s">
        <v>555</v>
      </c>
      <c r="JEI66" t="s">
        <v>81</v>
      </c>
      <c r="JEJ66">
        <v>0.70541501045227051</v>
      </c>
      <c r="JEK66" t="s">
        <v>65</v>
      </c>
      <c r="JEL66" t="s">
        <v>82</v>
      </c>
      <c r="JEO66" s="2" t="s">
        <v>555</v>
      </c>
      <c r="JEP66" s="3" t="s">
        <v>81</v>
      </c>
      <c r="JEQ66" s="3">
        <v>0.70541500999999995</v>
      </c>
      <c r="JER66" s="2" t="s">
        <v>65</v>
      </c>
      <c r="JES66" s="3">
        <v>0.14201153350000001</v>
      </c>
      <c r="JET66" s="3">
        <f t="shared" ref="JET66" si="435">JEQ66*JES66</f>
        <v>0.10017706732401783</v>
      </c>
      <c r="JEU66" s="5"/>
      <c r="JEV66" s="18" t="s">
        <v>189</v>
      </c>
      <c r="JEW66" t="s">
        <v>554</v>
      </c>
      <c r="JEX66" t="s">
        <v>555</v>
      </c>
      <c r="JEY66" t="s">
        <v>81</v>
      </c>
      <c r="JEZ66">
        <v>0.70541501045227051</v>
      </c>
      <c r="JFA66" t="s">
        <v>65</v>
      </c>
      <c r="JFB66" t="s">
        <v>82</v>
      </c>
      <c r="JFE66" s="2" t="s">
        <v>555</v>
      </c>
      <c r="JFF66" s="3" t="s">
        <v>81</v>
      </c>
      <c r="JFG66" s="3">
        <v>0.70541500999999995</v>
      </c>
      <c r="JFH66" s="2" t="s">
        <v>65</v>
      </c>
      <c r="JFI66" s="3">
        <v>0.14201153350000001</v>
      </c>
      <c r="JFJ66" s="3">
        <f t="shared" ref="JFJ66" si="436">JFG66*JFI66</f>
        <v>0.10017706732401783</v>
      </c>
      <c r="JFK66" s="5"/>
      <c r="JFL66" s="18" t="s">
        <v>189</v>
      </c>
      <c r="JFM66" t="s">
        <v>554</v>
      </c>
      <c r="JFN66" t="s">
        <v>555</v>
      </c>
      <c r="JFO66" t="s">
        <v>81</v>
      </c>
      <c r="JFP66">
        <v>0.70541501045227051</v>
      </c>
      <c r="JFQ66" t="s">
        <v>65</v>
      </c>
      <c r="JFR66" t="s">
        <v>82</v>
      </c>
      <c r="JFU66" s="2" t="s">
        <v>555</v>
      </c>
      <c r="JFV66" s="3" t="s">
        <v>81</v>
      </c>
      <c r="JFW66" s="3">
        <v>0.70541500999999995</v>
      </c>
      <c r="JFX66" s="2" t="s">
        <v>65</v>
      </c>
      <c r="JFY66" s="3">
        <v>0.14201153350000001</v>
      </c>
      <c r="JFZ66" s="3">
        <f t="shared" ref="JFZ66" si="437">JFW66*JFY66</f>
        <v>0.10017706732401783</v>
      </c>
      <c r="JGA66" s="5"/>
      <c r="JGB66" s="18" t="s">
        <v>189</v>
      </c>
      <c r="JGC66" t="s">
        <v>554</v>
      </c>
      <c r="JGD66" t="s">
        <v>555</v>
      </c>
      <c r="JGE66" t="s">
        <v>81</v>
      </c>
      <c r="JGF66">
        <v>0.70541501045227051</v>
      </c>
      <c r="JGG66" t="s">
        <v>65</v>
      </c>
      <c r="JGH66" t="s">
        <v>82</v>
      </c>
      <c r="JGK66" s="2" t="s">
        <v>555</v>
      </c>
      <c r="JGL66" s="3" t="s">
        <v>81</v>
      </c>
      <c r="JGM66" s="3">
        <v>0.70541500999999995</v>
      </c>
      <c r="JGN66" s="2" t="s">
        <v>65</v>
      </c>
      <c r="JGO66" s="3">
        <v>0.14201153350000001</v>
      </c>
      <c r="JGP66" s="3">
        <f t="shared" ref="JGP66" si="438">JGM66*JGO66</f>
        <v>0.10017706732401783</v>
      </c>
      <c r="JGQ66" s="5"/>
      <c r="JGR66" s="18" t="s">
        <v>189</v>
      </c>
      <c r="JGS66" t="s">
        <v>554</v>
      </c>
      <c r="JGT66" t="s">
        <v>555</v>
      </c>
      <c r="JGU66" t="s">
        <v>81</v>
      </c>
      <c r="JGV66">
        <v>0.70541501045227051</v>
      </c>
      <c r="JGW66" t="s">
        <v>65</v>
      </c>
      <c r="JGX66" t="s">
        <v>82</v>
      </c>
      <c r="JHA66" s="2" t="s">
        <v>555</v>
      </c>
      <c r="JHB66" s="3" t="s">
        <v>81</v>
      </c>
      <c r="JHC66" s="3">
        <v>0.70541500999999995</v>
      </c>
      <c r="JHD66" s="2" t="s">
        <v>65</v>
      </c>
      <c r="JHE66" s="3">
        <v>0.14201153350000001</v>
      </c>
      <c r="JHF66" s="3">
        <f t="shared" ref="JHF66" si="439">JHC66*JHE66</f>
        <v>0.10017706732401783</v>
      </c>
      <c r="JHG66" s="5"/>
      <c r="JHH66" s="18" t="s">
        <v>189</v>
      </c>
      <c r="JHI66" t="s">
        <v>554</v>
      </c>
      <c r="JHJ66" t="s">
        <v>555</v>
      </c>
      <c r="JHK66" t="s">
        <v>81</v>
      </c>
      <c r="JHL66">
        <v>0.70541501045227051</v>
      </c>
      <c r="JHM66" t="s">
        <v>65</v>
      </c>
      <c r="JHN66" t="s">
        <v>82</v>
      </c>
      <c r="JHQ66" s="2" t="s">
        <v>555</v>
      </c>
      <c r="JHR66" s="3" t="s">
        <v>81</v>
      </c>
      <c r="JHS66" s="3">
        <v>0.70541500999999995</v>
      </c>
      <c r="JHT66" s="2" t="s">
        <v>65</v>
      </c>
      <c r="JHU66" s="3">
        <v>0.14201153350000001</v>
      </c>
      <c r="JHV66" s="3">
        <f t="shared" ref="JHV66" si="440">JHS66*JHU66</f>
        <v>0.10017706732401783</v>
      </c>
      <c r="JHW66" s="5"/>
      <c r="JHX66" s="18" t="s">
        <v>189</v>
      </c>
      <c r="JHY66" t="s">
        <v>554</v>
      </c>
      <c r="JHZ66" t="s">
        <v>555</v>
      </c>
      <c r="JIA66" t="s">
        <v>81</v>
      </c>
      <c r="JIB66">
        <v>0.70541501045227051</v>
      </c>
      <c r="JIC66" t="s">
        <v>65</v>
      </c>
      <c r="JID66" t="s">
        <v>82</v>
      </c>
      <c r="JIG66" s="2" t="s">
        <v>555</v>
      </c>
      <c r="JIH66" s="3" t="s">
        <v>81</v>
      </c>
      <c r="JII66" s="3">
        <v>0.70541500999999995</v>
      </c>
      <c r="JIJ66" s="2" t="s">
        <v>65</v>
      </c>
      <c r="JIK66" s="3">
        <v>0.14201153350000001</v>
      </c>
      <c r="JIL66" s="3">
        <f t="shared" ref="JIL66" si="441">JII66*JIK66</f>
        <v>0.10017706732401783</v>
      </c>
      <c r="JIM66" s="5"/>
      <c r="JIN66" s="18" t="s">
        <v>189</v>
      </c>
      <c r="JIO66" t="s">
        <v>554</v>
      </c>
      <c r="JIP66" t="s">
        <v>555</v>
      </c>
      <c r="JIQ66" t="s">
        <v>81</v>
      </c>
      <c r="JIR66">
        <v>0.70541501045227051</v>
      </c>
      <c r="JIS66" t="s">
        <v>65</v>
      </c>
      <c r="JIT66" t="s">
        <v>82</v>
      </c>
      <c r="JIW66" s="2" t="s">
        <v>555</v>
      </c>
      <c r="JIX66" s="3" t="s">
        <v>81</v>
      </c>
      <c r="JIY66" s="3">
        <v>0.70541500999999995</v>
      </c>
      <c r="JIZ66" s="2" t="s">
        <v>65</v>
      </c>
      <c r="JJA66" s="3">
        <v>0.14201153350000001</v>
      </c>
      <c r="JJB66" s="3">
        <f t="shared" ref="JJB66" si="442">JIY66*JJA66</f>
        <v>0.10017706732401783</v>
      </c>
      <c r="JJC66" s="5"/>
      <c r="JJD66" s="18" t="s">
        <v>189</v>
      </c>
      <c r="JJE66" t="s">
        <v>554</v>
      </c>
      <c r="JJF66" t="s">
        <v>555</v>
      </c>
      <c r="JJG66" t="s">
        <v>81</v>
      </c>
      <c r="JJH66">
        <v>0.70541501045227051</v>
      </c>
      <c r="JJI66" t="s">
        <v>65</v>
      </c>
      <c r="JJJ66" t="s">
        <v>82</v>
      </c>
      <c r="JJM66" s="2" t="s">
        <v>555</v>
      </c>
      <c r="JJN66" s="3" t="s">
        <v>81</v>
      </c>
      <c r="JJO66" s="3">
        <v>0.70541500999999995</v>
      </c>
      <c r="JJP66" s="2" t="s">
        <v>65</v>
      </c>
      <c r="JJQ66" s="3">
        <v>0.14201153350000001</v>
      </c>
      <c r="JJR66" s="3">
        <f t="shared" ref="JJR66" si="443">JJO66*JJQ66</f>
        <v>0.10017706732401783</v>
      </c>
      <c r="JJS66" s="5"/>
      <c r="JJT66" s="18" t="s">
        <v>189</v>
      </c>
      <c r="JJU66" t="s">
        <v>554</v>
      </c>
      <c r="JJV66" t="s">
        <v>555</v>
      </c>
      <c r="JJW66" t="s">
        <v>81</v>
      </c>
      <c r="JJX66">
        <v>0.70541501045227051</v>
      </c>
      <c r="JJY66" t="s">
        <v>65</v>
      </c>
      <c r="JJZ66" t="s">
        <v>82</v>
      </c>
      <c r="JKC66" s="2" t="s">
        <v>555</v>
      </c>
      <c r="JKD66" s="3" t="s">
        <v>81</v>
      </c>
      <c r="JKE66" s="3">
        <v>0.70541500999999995</v>
      </c>
      <c r="JKF66" s="2" t="s">
        <v>65</v>
      </c>
      <c r="JKG66" s="3">
        <v>0.14201153350000001</v>
      </c>
      <c r="JKH66" s="3">
        <f t="shared" ref="JKH66" si="444">JKE66*JKG66</f>
        <v>0.10017706732401783</v>
      </c>
      <c r="JKI66" s="5"/>
      <c r="JKJ66" s="18" t="s">
        <v>189</v>
      </c>
      <c r="JKK66" t="s">
        <v>554</v>
      </c>
      <c r="JKL66" t="s">
        <v>555</v>
      </c>
      <c r="JKM66" t="s">
        <v>81</v>
      </c>
      <c r="JKN66">
        <v>0.70541501045227051</v>
      </c>
      <c r="JKO66" t="s">
        <v>65</v>
      </c>
      <c r="JKP66" t="s">
        <v>82</v>
      </c>
      <c r="JKS66" s="2" t="s">
        <v>555</v>
      </c>
      <c r="JKT66" s="3" t="s">
        <v>81</v>
      </c>
      <c r="JKU66" s="3">
        <v>0.70541500999999995</v>
      </c>
      <c r="JKV66" s="2" t="s">
        <v>65</v>
      </c>
      <c r="JKW66" s="3">
        <v>0.14201153350000001</v>
      </c>
      <c r="JKX66" s="3">
        <f t="shared" ref="JKX66" si="445">JKU66*JKW66</f>
        <v>0.10017706732401783</v>
      </c>
      <c r="JKY66" s="5"/>
      <c r="JKZ66" s="18" t="s">
        <v>189</v>
      </c>
      <c r="JLA66" t="s">
        <v>554</v>
      </c>
      <c r="JLB66" t="s">
        <v>555</v>
      </c>
      <c r="JLC66" t="s">
        <v>81</v>
      </c>
      <c r="JLD66">
        <v>0.70541501045227051</v>
      </c>
      <c r="JLE66" t="s">
        <v>65</v>
      </c>
      <c r="JLF66" t="s">
        <v>82</v>
      </c>
      <c r="JLI66" s="2" t="s">
        <v>555</v>
      </c>
      <c r="JLJ66" s="3" t="s">
        <v>81</v>
      </c>
      <c r="JLK66" s="3">
        <v>0.70541500999999995</v>
      </c>
      <c r="JLL66" s="2" t="s">
        <v>65</v>
      </c>
      <c r="JLM66" s="3">
        <v>0.14201153350000001</v>
      </c>
      <c r="JLN66" s="3">
        <f t="shared" ref="JLN66" si="446">JLK66*JLM66</f>
        <v>0.10017706732401783</v>
      </c>
      <c r="JLO66" s="5"/>
      <c r="JLP66" s="18" t="s">
        <v>189</v>
      </c>
      <c r="JLQ66" t="s">
        <v>554</v>
      </c>
      <c r="JLR66" t="s">
        <v>555</v>
      </c>
      <c r="JLS66" t="s">
        <v>81</v>
      </c>
      <c r="JLT66">
        <v>0.70541501045227051</v>
      </c>
      <c r="JLU66" t="s">
        <v>65</v>
      </c>
      <c r="JLV66" t="s">
        <v>82</v>
      </c>
      <c r="JLY66" s="2" t="s">
        <v>555</v>
      </c>
      <c r="JLZ66" s="3" t="s">
        <v>81</v>
      </c>
      <c r="JMA66" s="3">
        <v>0.70541500999999995</v>
      </c>
      <c r="JMB66" s="2" t="s">
        <v>65</v>
      </c>
      <c r="JMC66" s="3">
        <v>0.14201153350000001</v>
      </c>
      <c r="JMD66" s="3">
        <f t="shared" ref="JMD66" si="447">JMA66*JMC66</f>
        <v>0.10017706732401783</v>
      </c>
      <c r="JME66" s="5"/>
      <c r="JMF66" s="18" t="s">
        <v>189</v>
      </c>
      <c r="JMG66" t="s">
        <v>554</v>
      </c>
      <c r="JMH66" t="s">
        <v>555</v>
      </c>
      <c r="JMI66" t="s">
        <v>81</v>
      </c>
      <c r="JMJ66">
        <v>0.70541501045227051</v>
      </c>
      <c r="JMK66" t="s">
        <v>65</v>
      </c>
      <c r="JML66" t="s">
        <v>82</v>
      </c>
      <c r="JMO66" s="2" t="s">
        <v>555</v>
      </c>
      <c r="JMP66" s="3" t="s">
        <v>81</v>
      </c>
      <c r="JMQ66" s="3">
        <v>0.70541500999999995</v>
      </c>
      <c r="JMR66" s="2" t="s">
        <v>65</v>
      </c>
      <c r="JMS66" s="3">
        <v>0.14201153350000001</v>
      </c>
      <c r="JMT66" s="3">
        <f t="shared" ref="JMT66" si="448">JMQ66*JMS66</f>
        <v>0.10017706732401783</v>
      </c>
      <c r="JMU66" s="5"/>
      <c r="JMV66" s="18" t="s">
        <v>189</v>
      </c>
      <c r="JMW66" t="s">
        <v>554</v>
      </c>
      <c r="JMX66" t="s">
        <v>555</v>
      </c>
      <c r="JMY66" t="s">
        <v>81</v>
      </c>
      <c r="JMZ66">
        <v>0.70541501045227051</v>
      </c>
      <c r="JNA66" t="s">
        <v>65</v>
      </c>
      <c r="JNB66" t="s">
        <v>82</v>
      </c>
      <c r="JNE66" s="2" t="s">
        <v>555</v>
      </c>
      <c r="JNF66" s="3" t="s">
        <v>81</v>
      </c>
      <c r="JNG66" s="3">
        <v>0.70541500999999995</v>
      </c>
      <c r="JNH66" s="2" t="s">
        <v>65</v>
      </c>
      <c r="JNI66" s="3">
        <v>0.14201153350000001</v>
      </c>
      <c r="JNJ66" s="3">
        <f t="shared" ref="JNJ66" si="449">JNG66*JNI66</f>
        <v>0.10017706732401783</v>
      </c>
      <c r="JNK66" s="5"/>
      <c r="JNL66" s="18" t="s">
        <v>189</v>
      </c>
      <c r="JNM66" t="s">
        <v>554</v>
      </c>
      <c r="JNN66" t="s">
        <v>555</v>
      </c>
      <c r="JNO66" t="s">
        <v>81</v>
      </c>
      <c r="JNP66">
        <v>0.70541501045227051</v>
      </c>
      <c r="JNQ66" t="s">
        <v>65</v>
      </c>
      <c r="JNR66" t="s">
        <v>82</v>
      </c>
      <c r="JNU66" s="2" t="s">
        <v>555</v>
      </c>
      <c r="JNV66" s="3" t="s">
        <v>81</v>
      </c>
      <c r="JNW66" s="3">
        <v>0.70541500999999995</v>
      </c>
      <c r="JNX66" s="2" t="s">
        <v>65</v>
      </c>
      <c r="JNY66" s="3">
        <v>0.14201153350000001</v>
      </c>
      <c r="JNZ66" s="3">
        <f t="shared" ref="JNZ66" si="450">JNW66*JNY66</f>
        <v>0.10017706732401783</v>
      </c>
      <c r="JOA66" s="5"/>
      <c r="JOB66" s="18" t="s">
        <v>189</v>
      </c>
      <c r="JOC66" t="s">
        <v>554</v>
      </c>
      <c r="JOD66" t="s">
        <v>555</v>
      </c>
      <c r="JOE66" t="s">
        <v>81</v>
      </c>
      <c r="JOF66">
        <v>0.70541501045227051</v>
      </c>
      <c r="JOG66" t="s">
        <v>65</v>
      </c>
      <c r="JOH66" t="s">
        <v>82</v>
      </c>
      <c r="JOK66" s="2" t="s">
        <v>555</v>
      </c>
      <c r="JOL66" s="3" t="s">
        <v>81</v>
      </c>
      <c r="JOM66" s="3">
        <v>0.70541500999999995</v>
      </c>
      <c r="JON66" s="2" t="s">
        <v>65</v>
      </c>
      <c r="JOO66" s="3">
        <v>0.14201153350000001</v>
      </c>
      <c r="JOP66" s="3">
        <f t="shared" ref="JOP66" si="451">JOM66*JOO66</f>
        <v>0.10017706732401783</v>
      </c>
      <c r="JOQ66" s="5"/>
      <c r="JOR66" s="18" t="s">
        <v>189</v>
      </c>
      <c r="JOS66" t="s">
        <v>554</v>
      </c>
      <c r="JOT66" t="s">
        <v>555</v>
      </c>
      <c r="JOU66" t="s">
        <v>81</v>
      </c>
      <c r="JOV66">
        <v>0.70541501045227051</v>
      </c>
      <c r="JOW66" t="s">
        <v>65</v>
      </c>
      <c r="JOX66" t="s">
        <v>82</v>
      </c>
      <c r="JPA66" s="2" t="s">
        <v>555</v>
      </c>
      <c r="JPB66" s="3" t="s">
        <v>81</v>
      </c>
      <c r="JPC66" s="3">
        <v>0.70541500999999995</v>
      </c>
      <c r="JPD66" s="2" t="s">
        <v>65</v>
      </c>
      <c r="JPE66" s="3">
        <v>0.14201153350000001</v>
      </c>
      <c r="JPF66" s="3">
        <f t="shared" ref="JPF66" si="452">JPC66*JPE66</f>
        <v>0.10017706732401783</v>
      </c>
      <c r="JPG66" s="5"/>
      <c r="JPH66" s="18" t="s">
        <v>189</v>
      </c>
      <c r="JPI66" t="s">
        <v>554</v>
      </c>
      <c r="JPJ66" t="s">
        <v>555</v>
      </c>
      <c r="JPK66" t="s">
        <v>81</v>
      </c>
      <c r="JPL66">
        <v>0.70541501045227051</v>
      </c>
      <c r="JPM66" t="s">
        <v>65</v>
      </c>
      <c r="JPN66" t="s">
        <v>82</v>
      </c>
      <c r="JPQ66" s="2" t="s">
        <v>555</v>
      </c>
      <c r="JPR66" s="3" t="s">
        <v>81</v>
      </c>
      <c r="JPS66" s="3">
        <v>0.70541500999999995</v>
      </c>
      <c r="JPT66" s="2" t="s">
        <v>65</v>
      </c>
      <c r="JPU66" s="3">
        <v>0.14201153350000001</v>
      </c>
      <c r="JPV66" s="3">
        <f t="shared" ref="JPV66" si="453">JPS66*JPU66</f>
        <v>0.10017706732401783</v>
      </c>
      <c r="JPW66" s="5"/>
      <c r="JPX66" s="18" t="s">
        <v>189</v>
      </c>
      <c r="JPY66" t="s">
        <v>554</v>
      </c>
      <c r="JPZ66" t="s">
        <v>555</v>
      </c>
      <c r="JQA66" t="s">
        <v>81</v>
      </c>
      <c r="JQB66">
        <v>0.70541501045227051</v>
      </c>
      <c r="JQC66" t="s">
        <v>65</v>
      </c>
      <c r="JQD66" t="s">
        <v>82</v>
      </c>
      <c r="JQG66" s="2" t="s">
        <v>555</v>
      </c>
      <c r="JQH66" s="3" t="s">
        <v>81</v>
      </c>
      <c r="JQI66" s="3">
        <v>0.70541500999999995</v>
      </c>
      <c r="JQJ66" s="2" t="s">
        <v>65</v>
      </c>
      <c r="JQK66" s="3">
        <v>0.14201153350000001</v>
      </c>
      <c r="JQL66" s="3">
        <f t="shared" ref="JQL66" si="454">JQI66*JQK66</f>
        <v>0.10017706732401783</v>
      </c>
      <c r="JQM66" s="5"/>
      <c r="JQN66" s="18" t="s">
        <v>189</v>
      </c>
      <c r="JQO66" t="s">
        <v>554</v>
      </c>
      <c r="JQP66" t="s">
        <v>555</v>
      </c>
      <c r="JQQ66" t="s">
        <v>81</v>
      </c>
      <c r="JQR66">
        <v>0.70541501045227051</v>
      </c>
      <c r="JQS66" t="s">
        <v>65</v>
      </c>
      <c r="JQT66" t="s">
        <v>82</v>
      </c>
      <c r="JQW66" s="2" t="s">
        <v>555</v>
      </c>
      <c r="JQX66" s="3" t="s">
        <v>81</v>
      </c>
      <c r="JQY66" s="3">
        <v>0.70541500999999995</v>
      </c>
      <c r="JQZ66" s="2" t="s">
        <v>65</v>
      </c>
      <c r="JRA66" s="3">
        <v>0.14201153350000001</v>
      </c>
      <c r="JRB66" s="3">
        <f t="shared" ref="JRB66" si="455">JQY66*JRA66</f>
        <v>0.10017706732401783</v>
      </c>
      <c r="JRC66" s="5"/>
      <c r="JRD66" s="18" t="s">
        <v>189</v>
      </c>
      <c r="JRE66" t="s">
        <v>554</v>
      </c>
      <c r="JRF66" t="s">
        <v>555</v>
      </c>
      <c r="JRG66" t="s">
        <v>81</v>
      </c>
      <c r="JRH66">
        <v>0.70541501045227051</v>
      </c>
      <c r="JRI66" t="s">
        <v>65</v>
      </c>
      <c r="JRJ66" t="s">
        <v>82</v>
      </c>
      <c r="JRM66" s="2" t="s">
        <v>555</v>
      </c>
      <c r="JRN66" s="3" t="s">
        <v>81</v>
      </c>
      <c r="JRO66" s="3">
        <v>0.70541500999999995</v>
      </c>
      <c r="JRP66" s="2" t="s">
        <v>65</v>
      </c>
      <c r="JRQ66" s="3">
        <v>0.14201153350000001</v>
      </c>
      <c r="JRR66" s="3">
        <f t="shared" ref="JRR66" si="456">JRO66*JRQ66</f>
        <v>0.10017706732401783</v>
      </c>
      <c r="JRS66" s="5"/>
      <c r="JRT66" s="18" t="s">
        <v>189</v>
      </c>
      <c r="JRU66" t="s">
        <v>554</v>
      </c>
      <c r="JRV66" t="s">
        <v>555</v>
      </c>
      <c r="JRW66" t="s">
        <v>81</v>
      </c>
      <c r="JRX66">
        <v>0.70541501045227051</v>
      </c>
      <c r="JRY66" t="s">
        <v>65</v>
      </c>
      <c r="JRZ66" t="s">
        <v>82</v>
      </c>
      <c r="JSC66" s="2" t="s">
        <v>555</v>
      </c>
      <c r="JSD66" s="3" t="s">
        <v>81</v>
      </c>
      <c r="JSE66" s="3">
        <v>0.70541500999999995</v>
      </c>
      <c r="JSF66" s="2" t="s">
        <v>65</v>
      </c>
      <c r="JSG66" s="3">
        <v>0.14201153350000001</v>
      </c>
      <c r="JSH66" s="3">
        <f t="shared" ref="JSH66" si="457">JSE66*JSG66</f>
        <v>0.10017706732401783</v>
      </c>
      <c r="JSI66" s="5"/>
      <c r="JSJ66" s="18" t="s">
        <v>189</v>
      </c>
      <c r="JSK66" t="s">
        <v>554</v>
      </c>
      <c r="JSL66" t="s">
        <v>555</v>
      </c>
      <c r="JSM66" t="s">
        <v>81</v>
      </c>
      <c r="JSN66">
        <v>0.70541501045227051</v>
      </c>
      <c r="JSO66" t="s">
        <v>65</v>
      </c>
      <c r="JSP66" t="s">
        <v>82</v>
      </c>
      <c r="JSS66" s="2" t="s">
        <v>555</v>
      </c>
      <c r="JST66" s="3" t="s">
        <v>81</v>
      </c>
      <c r="JSU66" s="3">
        <v>0.70541500999999995</v>
      </c>
      <c r="JSV66" s="2" t="s">
        <v>65</v>
      </c>
      <c r="JSW66" s="3">
        <v>0.14201153350000001</v>
      </c>
      <c r="JSX66" s="3">
        <f t="shared" ref="JSX66" si="458">JSU66*JSW66</f>
        <v>0.10017706732401783</v>
      </c>
      <c r="JSY66" s="5"/>
      <c r="JSZ66" s="18" t="s">
        <v>189</v>
      </c>
      <c r="JTA66" t="s">
        <v>554</v>
      </c>
      <c r="JTB66" t="s">
        <v>555</v>
      </c>
      <c r="JTC66" t="s">
        <v>81</v>
      </c>
      <c r="JTD66">
        <v>0.70541501045227051</v>
      </c>
      <c r="JTE66" t="s">
        <v>65</v>
      </c>
      <c r="JTF66" t="s">
        <v>82</v>
      </c>
      <c r="JTI66" s="2" t="s">
        <v>555</v>
      </c>
      <c r="JTJ66" s="3" t="s">
        <v>81</v>
      </c>
      <c r="JTK66" s="3">
        <v>0.70541500999999995</v>
      </c>
      <c r="JTL66" s="2" t="s">
        <v>65</v>
      </c>
      <c r="JTM66" s="3">
        <v>0.14201153350000001</v>
      </c>
      <c r="JTN66" s="3">
        <f t="shared" ref="JTN66" si="459">JTK66*JTM66</f>
        <v>0.10017706732401783</v>
      </c>
      <c r="JTO66" s="5"/>
      <c r="JTP66" s="18" t="s">
        <v>189</v>
      </c>
      <c r="JTQ66" t="s">
        <v>554</v>
      </c>
      <c r="JTR66" t="s">
        <v>555</v>
      </c>
      <c r="JTS66" t="s">
        <v>81</v>
      </c>
      <c r="JTT66">
        <v>0.70541501045227051</v>
      </c>
      <c r="JTU66" t="s">
        <v>65</v>
      </c>
      <c r="JTV66" t="s">
        <v>82</v>
      </c>
      <c r="JTY66" s="2" t="s">
        <v>555</v>
      </c>
      <c r="JTZ66" s="3" t="s">
        <v>81</v>
      </c>
      <c r="JUA66" s="3">
        <v>0.70541500999999995</v>
      </c>
      <c r="JUB66" s="2" t="s">
        <v>65</v>
      </c>
      <c r="JUC66" s="3">
        <v>0.14201153350000001</v>
      </c>
      <c r="JUD66" s="3">
        <f t="shared" ref="JUD66" si="460">JUA66*JUC66</f>
        <v>0.10017706732401783</v>
      </c>
      <c r="JUE66" s="5"/>
      <c r="JUF66" s="18" t="s">
        <v>189</v>
      </c>
      <c r="JUG66" t="s">
        <v>554</v>
      </c>
      <c r="JUH66" t="s">
        <v>555</v>
      </c>
      <c r="JUI66" t="s">
        <v>81</v>
      </c>
      <c r="JUJ66">
        <v>0.70541501045227051</v>
      </c>
      <c r="JUK66" t="s">
        <v>65</v>
      </c>
      <c r="JUL66" t="s">
        <v>82</v>
      </c>
      <c r="JUO66" s="2" t="s">
        <v>555</v>
      </c>
      <c r="JUP66" s="3" t="s">
        <v>81</v>
      </c>
      <c r="JUQ66" s="3">
        <v>0.70541500999999995</v>
      </c>
      <c r="JUR66" s="2" t="s">
        <v>65</v>
      </c>
      <c r="JUS66" s="3">
        <v>0.14201153350000001</v>
      </c>
      <c r="JUT66" s="3">
        <f t="shared" ref="JUT66" si="461">JUQ66*JUS66</f>
        <v>0.10017706732401783</v>
      </c>
      <c r="JUU66" s="5"/>
      <c r="JUV66" s="18" t="s">
        <v>189</v>
      </c>
      <c r="JUW66" t="s">
        <v>554</v>
      </c>
      <c r="JUX66" t="s">
        <v>555</v>
      </c>
      <c r="JUY66" t="s">
        <v>81</v>
      </c>
      <c r="JUZ66">
        <v>0.70541501045227051</v>
      </c>
      <c r="JVA66" t="s">
        <v>65</v>
      </c>
      <c r="JVB66" t="s">
        <v>82</v>
      </c>
      <c r="JVE66" s="2" t="s">
        <v>555</v>
      </c>
      <c r="JVF66" s="3" t="s">
        <v>81</v>
      </c>
      <c r="JVG66" s="3">
        <v>0.70541500999999995</v>
      </c>
      <c r="JVH66" s="2" t="s">
        <v>65</v>
      </c>
      <c r="JVI66" s="3">
        <v>0.14201153350000001</v>
      </c>
      <c r="JVJ66" s="3">
        <f t="shared" ref="JVJ66" si="462">JVG66*JVI66</f>
        <v>0.10017706732401783</v>
      </c>
      <c r="JVK66" s="5"/>
      <c r="JVL66" s="18" t="s">
        <v>189</v>
      </c>
      <c r="JVM66" t="s">
        <v>554</v>
      </c>
      <c r="JVN66" t="s">
        <v>555</v>
      </c>
      <c r="JVO66" t="s">
        <v>81</v>
      </c>
      <c r="JVP66">
        <v>0.70541501045227051</v>
      </c>
      <c r="JVQ66" t="s">
        <v>65</v>
      </c>
      <c r="JVR66" t="s">
        <v>82</v>
      </c>
      <c r="JVU66" s="2" t="s">
        <v>555</v>
      </c>
      <c r="JVV66" s="3" t="s">
        <v>81</v>
      </c>
      <c r="JVW66" s="3">
        <v>0.70541500999999995</v>
      </c>
      <c r="JVX66" s="2" t="s">
        <v>65</v>
      </c>
      <c r="JVY66" s="3">
        <v>0.14201153350000001</v>
      </c>
      <c r="JVZ66" s="3">
        <f t="shared" ref="JVZ66" si="463">JVW66*JVY66</f>
        <v>0.10017706732401783</v>
      </c>
      <c r="JWA66" s="5"/>
      <c r="JWB66" s="18" t="s">
        <v>189</v>
      </c>
      <c r="JWC66" t="s">
        <v>554</v>
      </c>
      <c r="JWD66" t="s">
        <v>555</v>
      </c>
      <c r="JWE66" t="s">
        <v>81</v>
      </c>
      <c r="JWF66">
        <v>0.70541501045227051</v>
      </c>
      <c r="JWG66" t="s">
        <v>65</v>
      </c>
      <c r="JWH66" t="s">
        <v>82</v>
      </c>
      <c r="JWK66" s="2" t="s">
        <v>555</v>
      </c>
      <c r="JWL66" s="3" t="s">
        <v>81</v>
      </c>
      <c r="JWM66" s="3">
        <v>0.70541500999999995</v>
      </c>
      <c r="JWN66" s="2" t="s">
        <v>65</v>
      </c>
      <c r="JWO66" s="3">
        <v>0.14201153350000001</v>
      </c>
      <c r="JWP66" s="3">
        <f t="shared" ref="JWP66" si="464">JWM66*JWO66</f>
        <v>0.10017706732401783</v>
      </c>
      <c r="JWQ66" s="5"/>
      <c r="JWR66" s="18" t="s">
        <v>189</v>
      </c>
      <c r="JWS66" t="s">
        <v>554</v>
      </c>
      <c r="JWT66" t="s">
        <v>555</v>
      </c>
      <c r="JWU66" t="s">
        <v>81</v>
      </c>
      <c r="JWV66">
        <v>0.70541501045227051</v>
      </c>
      <c r="JWW66" t="s">
        <v>65</v>
      </c>
      <c r="JWX66" t="s">
        <v>82</v>
      </c>
      <c r="JXA66" s="2" t="s">
        <v>555</v>
      </c>
      <c r="JXB66" s="3" t="s">
        <v>81</v>
      </c>
      <c r="JXC66" s="3">
        <v>0.70541500999999995</v>
      </c>
      <c r="JXD66" s="2" t="s">
        <v>65</v>
      </c>
      <c r="JXE66" s="3">
        <v>0.14201153350000001</v>
      </c>
      <c r="JXF66" s="3">
        <f t="shared" ref="JXF66" si="465">JXC66*JXE66</f>
        <v>0.10017706732401783</v>
      </c>
      <c r="JXG66" s="5"/>
      <c r="JXH66" s="18" t="s">
        <v>189</v>
      </c>
      <c r="JXI66" t="s">
        <v>554</v>
      </c>
      <c r="JXJ66" t="s">
        <v>555</v>
      </c>
      <c r="JXK66" t="s">
        <v>81</v>
      </c>
      <c r="JXL66">
        <v>0.70541501045227051</v>
      </c>
      <c r="JXM66" t="s">
        <v>65</v>
      </c>
      <c r="JXN66" t="s">
        <v>82</v>
      </c>
      <c r="JXQ66" s="2" t="s">
        <v>555</v>
      </c>
      <c r="JXR66" s="3" t="s">
        <v>81</v>
      </c>
      <c r="JXS66" s="3">
        <v>0.70541500999999995</v>
      </c>
      <c r="JXT66" s="2" t="s">
        <v>65</v>
      </c>
      <c r="JXU66" s="3">
        <v>0.14201153350000001</v>
      </c>
      <c r="JXV66" s="3">
        <f t="shared" ref="JXV66" si="466">JXS66*JXU66</f>
        <v>0.10017706732401783</v>
      </c>
      <c r="JXW66" s="5"/>
      <c r="JXX66" s="18" t="s">
        <v>189</v>
      </c>
      <c r="JXY66" t="s">
        <v>554</v>
      </c>
      <c r="JXZ66" t="s">
        <v>555</v>
      </c>
      <c r="JYA66" t="s">
        <v>81</v>
      </c>
      <c r="JYB66">
        <v>0.70541501045227051</v>
      </c>
      <c r="JYC66" t="s">
        <v>65</v>
      </c>
      <c r="JYD66" t="s">
        <v>82</v>
      </c>
      <c r="JYG66" s="2" t="s">
        <v>555</v>
      </c>
      <c r="JYH66" s="3" t="s">
        <v>81</v>
      </c>
      <c r="JYI66" s="3">
        <v>0.70541500999999995</v>
      </c>
      <c r="JYJ66" s="2" t="s">
        <v>65</v>
      </c>
      <c r="JYK66" s="3">
        <v>0.14201153350000001</v>
      </c>
      <c r="JYL66" s="3">
        <f t="shared" ref="JYL66" si="467">JYI66*JYK66</f>
        <v>0.10017706732401783</v>
      </c>
      <c r="JYM66" s="5"/>
      <c r="JYN66" s="18" t="s">
        <v>189</v>
      </c>
      <c r="JYO66" t="s">
        <v>554</v>
      </c>
      <c r="JYP66" t="s">
        <v>555</v>
      </c>
      <c r="JYQ66" t="s">
        <v>81</v>
      </c>
      <c r="JYR66">
        <v>0.70541501045227051</v>
      </c>
      <c r="JYS66" t="s">
        <v>65</v>
      </c>
      <c r="JYT66" t="s">
        <v>82</v>
      </c>
      <c r="JYW66" s="2" t="s">
        <v>555</v>
      </c>
      <c r="JYX66" s="3" t="s">
        <v>81</v>
      </c>
      <c r="JYY66" s="3">
        <v>0.70541500999999995</v>
      </c>
      <c r="JYZ66" s="2" t="s">
        <v>65</v>
      </c>
      <c r="JZA66" s="3">
        <v>0.14201153350000001</v>
      </c>
      <c r="JZB66" s="3">
        <f t="shared" ref="JZB66" si="468">JYY66*JZA66</f>
        <v>0.10017706732401783</v>
      </c>
      <c r="JZC66" s="5"/>
      <c r="JZD66" s="18" t="s">
        <v>189</v>
      </c>
      <c r="JZE66" t="s">
        <v>554</v>
      </c>
      <c r="JZF66" t="s">
        <v>555</v>
      </c>
      <c r="JZG66" t="s">
        <v>81</v>
      </c>
      <c r="JZH66">
        <v>0.70541501045227051</v>
      </c>
      <c r="JZI66" t="s">
        <v>65</v>
      </c>
      <c r="JZJ66" t="s">
        <v>82</v>
      </c>
      <c r="JZM66" s="2" t="s">
        <v>555</v>
      </c>
      <c r="JZN66" s="3" t="s">
        <v>81</v>
      </c>
      <c r="JZO66" s="3">
        <v>0.70541500999999995</v>
      </c>
      <c r="JZP66" s="2" t="s">
        <v>65</v>
      </c>
      <c r="JZQ66" s="3">
        <v>0.14201153350000001</v>
      </c>
      <c r="JZR66" s="3">
        <f t="shared" ref="JZR66" si="469">JZO66*JZQ66</f>
        <v>0.10017706732401783</v>
      </c>
      <c r="JZS66" s="5"/>
      <c r="JZT66" s="18" t="s">
        <v>189</v>
      </c>
      <c r="JZU66" t="s">
        <v>554</v>
      </c>
      <c r="JZV66" t="s">
        <v>555</v>
      </c>
      <c r="JZW66" t="s">
        <v>81</v>
      </c>
      <c r="JZX66">
        <v>0.70541501045227051</v>
      </c>
      <c r="JZY66" t="s">
        <v>65</v>
      </c>
      <c r="JZZ66" t="s">
        <v>82</v>
      </c>
      <c r="KAC66" s="2" t="s">
        <v>555</v>
      </c>
      <c r="KAD66" s="3" t="s">
        <v>81</v>
      </c>
      <c r="KAE66" s="3">
        <v>0.70541500999999995</v>
      </c>
      <c r="KAF66" s="2" t="s">
        <v>65</v>
      </c>
      <c r="KAG66" s="3">
        <v>0.14201153350000001</v>
      </c>
      <c r="KAH66" s="3">
        <f t="shared" ref="KAH66" si="470">KAE66*KAG66</f>
        <v>0.10017706732401783</v>
      </c>
      <c r="KAI66" s="5"/>
      <c r="KAJ66" s="18" t="s">
        <v>189</v>
      </c>
      <c r="KAK66" t="s">
        <v>554</v>
      </c>
      <c r="KAL66" t="s">
        <v>555</v>
      </c>
      <c r="KAM66" t="s">
        <v>81</v>
      </c>
      <c r="KAN66">
        <v>0.70541501045227051</v>
      </c>
      <c r="KAO66" t="s">
        <v>65</v>
      </c>
      <c r="KAP66" t="s">
        <v>82</v>
      </c>
      <c r="KAS66" s="2" t="s">
        <v>555</v>
      </c>
      <c r="KAT66" s="3" t="s">
        <v>81</v>
      </c>
      <c r="KAU66" s="3">
        <v>0.70541500999999995</v>
      </c>
      <c r="KAV66" s="2" t="s">
        <v>65</v>
      </c>
      <c r="KAW66" s="3">
        <v>0.14201153350000001</v>
      </c>
      <c r="KAX66" s="3">
        <f t="shared" ref="KAX66" si="471">KAU66*KAW66</f>
        <v>0.10017706732401783</v>
      </c>
      <c r="KAY66" s="5"/>
      <c r="KAZ66" s="18" t="s">
        <v>189</v>
      </c>
      <c r="KBA66" t="s">
        <v>554</v>
      </c>
      <c r="KBB66" t="s">
        <v>555</v>
      </c>
      <c r="KBC66" t="s">
        <v>81</v>
      </c>
      <c r="KBD66">
        <v>0.70541501045227051</v>
      </c>
      <c r="KBE66" t="s">
        <v>65</v>
      </c>
      <c r="KBF66" t="s">
        <v>82</v>
      </c>
      <c r="KBI66" s="2" t="s">
        <v>555</v>
      </c>
      <c r="KBJ66" s="3" t="s">
        <v>81</v>
      </c>
      <c r="KBK66" s="3">
        <v>0.70541500999999995</v>
      </c>
      <c r="KBL66" s="2" t="s">
        <v>65</v>
      </c>
      <c r="KBM66" s="3">
        <v>0.14201153350000001</v>
      </c>
      <c r="KBN66" s="3">
        <f t="shared" ref="KBN66" si="472">KBK66*KBM66</f>
        <v>0.10017706732401783</v>
      </c>
      <c r="KBO66" s="5"/>
      <c r="KBP66" s="18" t="s">
        <v>189</v>
      </c>
      <c r="KBQ66" t="s">
        <v>554</v>
      </c>
      <c r="KBR66" t="s">
        <v>555</v>
      </c>
      <c r="KBS66" t="s">
        <v>81</v>
      </c>
      <c r="KBT66">
        <v>0.70541501045227051</v>
      </c>
      <c r="KBU66" t="s">
        <v>65</v>
      </c>
      <c r="KBV66" t="s">
        <v>82</v>
      </c>
      <c r="KBY66" s="2" t="s">
        <v>555</v>
      </c>
      <c r="KBZ66" s="3" t="s">
        <v>81</v>
      </c>
      <c r="KCA66" s="3">
        <v>0.70541500999999995</v>
      </c>
      <c r="KCB66" s="2" t="s">
        <v>65</v>
      </c>
      <c r="KCC66" s="3">
        <v>0.14201153350000001</v>
      </c>
      <c r="KCD66" s="3">
        <f t="shared" ref="KCD66" si="473">KCA66*KCC66</f>
        <v>0.10017706732401783</v>
      </c>
      <c r="KCE66" s="5"/>
      <c r="KCF66" s="18" t="s">
        <v>189</v>
      </c>
      <c r="KCG66" t="s">
        <v>554</v>
      </c>
      <c r="KCH66" t="s">
        <v>555</v>
      </c>
      <c r="KCI66" t="s">
        <v>81</v>
      </c>
      <c r="KCJ66">
        <v>0.70541501045227051</v>
      </c>
      <c r="KCK66" t="s">
        <v>65</v>
      </c>
      <c r="KCL66" t="s">
        <v>82</v>
      </c>
      <c r="KCO66" s="2" t="s">
        <v>555</v>
      </c>
      <c r="KCP66" s="3" t="s">
        <v>81</v>
      </c>
      <c r="KCQ66" s="3">
        <v>0.70541500999999995</v>
      </c>
      <c r="KCR66" s="2" t="s">
        <v>65</v>
      </c>
      <c r="KCS66" s="3">
        <v>0.14201153350000001</v>
      </c>
      <c r="KCT66" s="3">
        <f t="shared" ref="KCT66" si="474">KCQ66*KCS66</f>
        <v>0.10017706732401783</v>
      </c>
      <c r="KCU66" s="5"/>
      <c r="KCV66" s="18" t="s">
        <v>189</v>
      </c>
      <c r="KCW66" t="s">
        <v>554</v>
      </c>
      <c r="KCX66" t="s">
        <v>555</v>
      </c>
      <c r="KCY66" t="s">
        <v>81</v>
      </c>
      <c r="KCZ66">
        <v>0.70541501045227051</v>
      </c>
      <c r="KDA66" t="s">
        <v>65</v>
      </c>
      <c r="KDB66" t="s">
        <v>82</v>
      </c>
      <c r="KDE66" s="2" t="s">
        <v>555</v>
      </c>
      <c r="KDF66" s="3" t="s">
        <v>81</v>
      </c>
      <c r="KDG66" s="3">
        <v>0.70541500999999995</v>
      </c>
      <c r="KDH66" s="2" t="s">
        <v>65</v>
      </c>
      <c r="KDI66" s="3">
        <v>0.14201153350000001</v>
      </c>
      <c r="KDJ66" s="3">
        <f t="shared" ref="KDJ66" si="475">KDG66*KDI66</f>
        <v>0.10017706732401783</v>
      </c>
      <c r="KDK66" s="5"/>
      <c r="KDL66" s="18" t="s">
        <v>189</v>
      </c>
      <c r="KDM66" t="s">
        <v>554</v>
      </c>
      <c r="KDN66" t="s">
        <v>555</v>
      </c>
      <c r="KDO66" t="s">
        <v>81</v>
      </c>
      <c r="KDP66">
        <v>0.70541501045227051</v>
      </c>
      <c r="KDQ66" t="s">
        <v>65</v>
      </c>
      <c r="KDR66" t="s">
        <v>82</v>
      </c>
      <c r="KDU66" s="2" t="s">
        <v>555</v>
      </c>
      <c r="KDV66" s="3" t="s">
        <v>81</v>
      </c>
      <c r="KDW66" s="3">
        <v>0.70541500999999995</v>
      </c>
      <c r="KDX66" s="2" t="s">
        <v>65</v>
      </c>
      <c r="KDY66" s="3">
        <v>0.14201153350000001</v>
      </c>
      <c r="KDZ66" s="3">
        <f t="shared" ref="KDZ66" si="476">KDW66*KDY66</f>
        <v>0.10017706732401783</v>
      </c>
      <c r="KEA66" s="5"/>
      <c r="KEB66" s="18" t="s">
        <v>189</v>
      </c>
      <c r="KEC66" t="s">
        <v>554</v>
      </c>
      <c r="KED66" t="s">
        <v>555</v>
      </c>
      <c r="KEE66" t="s">
        <v>81</v>
      </c>
      <c r="KEF66">
        <v>0.70541501045227051</v>
      </c>
      <c r="KEG66" t="s">
        <v>65</v>
      </c>
      <c r="KEH66" t="s">
        <v>82</v>
      </c>
      <c r="KEK66" s="2" t="s">
        <v>555</v>
      </c>
      <c r="KEL66" s="3" t="s">
        <v>81</v>
      </c>
      <c r="KEM66" s="3">
        <v>0.70541500999999995</v>
      </c>
      <c r="KEN66" s="2" t="s">
        <v>65</v>
      </c>
      <c r="KEO66" s="3">
        <v>0.14201153350000001</v>
      </c>
      <c r="KEP66" s="3">
        <f t="shared" ref="KEP66" si="477">KEM66*KEO66</f>
        <v>0.10017706732401783</v>
      </c>
      <c r="KEQ66" s="5"/>
      <c r="KER66" s="18" t="s">
        <v>189</v>
      </c>
      <c r="KES66" t="s">
        <v>554</v>
      </c>
      <c r="KET66" t="s">
        <v>555</v>
      </c>
      <c r="KEU66" t="s">
        <v>81</v>
      </c>
      <c r="KEV66">
        <v>0.70541501045227051</v>
      </c>
      <c r="KEW66" t="s">
        <v>65</v>
      </c>
      <c r="KEX66" t="s">
        <v>82</v>
      </c>
      <c r="KFA66" s="2" t="s">
        <v>555</v>
      </c>
      <c r="KFB66" s="3" t="s">
        <v>81</v>
      </c>
      <c r="KFC66" s="3">
        <v>0.70541500999999995</v>
      </c>
      <c r="KFD66" s="2" t="s">
        <v>65</v>
      </c>
      <c r="KFE66" s="3">
        <v>0.14201153350000001</v>
      </c>
      <c r="KFF66" s="3">
        <f t="shared" ref="KFF66" si="478">KFC66*KFE66</f>
        <v>0.10017706732401783</v>
      </c>
      <c r="KFG66" s="5"/>
      <c r="KFH66" s="18" t="s">
        <v>189</v>
      </c>
      <c r="KFI66" t="s">
        <v>554</v>
      </c>
      <c r="KFJ66" t="s">
        <v>555</v>
      </c>
      <c r="KFK66" t="s">
        <v>81</v>
      </c>
      <c r="KFL66">
        <v>0.70541501045227051</v>
      </c>
      <c r="KFM66" t="s">
        <v>65</v>
      </c>
      <c r="KFN66" t="s">
        <v>82</v>
      </c>
      <c r="KFQ66" s="2" t="s">
        <v>555</v>
      </c>
      <c r="KFR66" s="3" t="s">
        <v>81</v>
      </c>
      <c r="KFS66" s="3">
        <v>0.70541500999999995</v>
      </c>
      <c r="KFT66" s="2" t="s">
        <v>65</v>
      </c>
      <c r="KFU66" s="3">
        <v>0.14201153350000001</v>
      </c>
      <c r="KFV66" s="3">
        <f t="shared" ref="KFV66" si="479">KFS66*KFU66</f>
        <v>0.10017706732401783</v>
      </c>
      <c r="KFW66" s="5"/>
      <c r="KFX66" s="18" t="s">
        <v>189</v>
      </c>
      <c r="KFY66" t="s">
        <v>554</v>
      </c>
      <c r="KFZ66" t="s">
        <v>555</v>
      </c>
      <c r="KGA66" t="s">
        <v>81</v>
      </c>
      <c r="KGB66">
        <v>0.70541501045227051</v>
      </c>
      <c r="KGC66" t="s">
        <v>65</v>
      </c>
      <c r="KGD66" t="s">
        <v>82</v>
      </c>
      <c r="KGG66" s="2" t="s">
        <v>555</v>
      </c>
      <c r="KGH66" s="3" t="s">
        <v>81</v>
      </c>
      <c r="KGI66" s="3">
        <v>0.70541500999999995</v>
      </c>
      <c r="KGJ66" s="2" t="s">
        <v>65</v>
      </c>
      <c r="KGK66" s="3">
        <v>0.14201153350000001</v>
      </c>
      <c r="KGL66" s="3">
        <f t="shared" ref="KGL66" si="480">KGI66*KGK66</f>
        <v>0.10017706732401783</v>
      </c>
      <c r="KGM66" s="5"/>
      <c r="KGN66" s="18" t="s">
        <v>189</v>
      </c>
      <c r="KGO66" t="s">
        <v>554</v>
      </c>
      <c r="KGP66" t="s">
        <v>555</v>
      </c>
      <c r="KGQ66" t="s">
        <v>81</v>
      </c>
      <c r="KGR66">
        <v>0.70541501045227051</v>
      </c>
      <c r="KGS66" t="s">
        <v>65</v>
      </c>
      <c r="KGT66" t="s">
        <v>82</v>
      </c>
      <c r="KGW66" s="2" t="s">
        <v>555</v>
      </c>
      <c r="KGX66" s="3" t="s">
        <v>81</v>
      </c>
      <c r="KGY66" s="3">
        <v>0.70541500999999995</v>
      </c>
      <c r="KGZ66" s="2" t="s">
        <v>65</v>
      </c>
      <c r="KHA66" s="3">
        <v>0.14201153350000001</v>
      </c>
      <c r="KHB66" s="3">
        <f t="shared" ref="KHB66" si="481">KGY66*KHA66</f>
        <v>0.10017706732401783</v>
      </c>
      <c r="KHC66" s="5"/>
      <c r="KHD66" s="18" t="s">
        <v>189</v>
      </c>
      <c r="KHE66" t="s">
        <v>554</v>
      </c>
      <c r="KHF66" t="s">
        <v>555</v>
      </c>
      <c r="KHG66" t="s">
        <v>81</v>
      </c>
      <c r="KHH66">
        <v>0.70541501045227051</v>
      </c>
      <c r="KHI66" t="s">
        <v>65</v>
      </c>
      <c r="KHJ66" t="s">
        <v>82</v>
      </c>
      <c r="KHM66" s="2" t="s">
        <v>555</v>
      </c>
      <c r="KHN66" s="3" t="s">
        <v>81</v>
      </c>
      <c r="KHO66" s="3">
        <v>0.70541500999999995</v>
      </c>
      <c r="KHP66" s="2" t="s">
        <v>65</v>
      </c>
      <c r="KHQ66" s="3">
        <v>0.14201153350000001</v>
      </c>
      <c r="KHR66" s="3">
        <f t="shared" ref="KHR66" si="482">KHO66*KHQ66</f>
        <v>0.10017706732401783</v>
      </c>
      <c r="KHS66" s="5"/>
      <c r="KHT66" s="18" t="s">
        <v>189</v>
      </c>
      <c r="KHU66" t="s">
        <v>554</v>
      </c>
      <c r="KHV66" t="s">
        <v>555</v>
      </c>
      <c r="KHW66" t="s">
        <v>81</v>
      </c>
      <c r="KHX66">
        <v>0.70541501045227051</v>
      </c>
      <c r="KHY66" t="s">
        <v>65</v>
      </c>
      <c r="KHZ66" t="s">
        <v>82</v>
      </c>
      <c r="KIC66" s="2" t="s">
        <v>555</v>
      </c>
      <c r="KID66" s="3" t="s">
        <v>81</v>
      </c>
      <c r="KIE66" s="3">
        <v>0.70541500999999995</v>
      </c>
      <c r="KIF66" s="2" t="s">
        <v>65</v>
      </c>
      <c r="KIG66" s="3">
        <v>0.14201153350000001</v>
      </c>
      <c r="KIH66" s="3">
        <f t="shared" ref="KIH66" si="483">KIE66*KIG66</f>
        <v>0.10017706732401783</v>
      </c>
      <c r="KII66" s="5"/>
      <c r="KIJ66" s="18" t="s">
        <v>189</v>
      </c>
      <c r="KIK66" t="s">
        <v>554</v>
      </c>
      <c r="KIL66" t="s">
        <v>555</v>
      </c>
      <c r="KIM66" t="s">
        <v>81</v>
      </c>
      <c r="KIN66">
        <v>0.70541501045227051</v>
      </c>
      <c r="KIO66" t="s">
        <v>65</v>
      </c>
      <c r="KIP66" t="s">
        <v>82</v>
      </c>
      <c r="KIS66" s="2" t="s">
        <v>555</v>
      </c>
      <c r="KIT66" s="3" t="s">
        <v>81</v>
      </c>
      <c r="KIU66" s="3">
        <v>0.70541500999999995</v>
      </c>
      <c r="KIV66" s="2" t="s">
        <v>65</v>
      </c>
      <c r="KIW66" s="3">
        <v>0.14201153350000001</v>
      </c>
      <c r="KIX66" s="3">
        <f t="shared" ref="KIX66" si="484">KIU66*KIW66</f>
        <v>0.10017706732401783</v>
      </c>
      <c r="KIY66" s="5"/>
      <c r="KIZ66" s="18" t="s">
        <v>189</v>
      </c>
      <c r="KJA66" t="s">
        <v>554</v>
      </c>
      <c r="KJB66" t="s">
        <v>555</v>
      </c>
      <c r="KJC66" t="s">
        <v>81</v>
      </c>
      <c r="KJD66">
        <v>0.70541501045227051</v>
      </c>
      <c r="KJE66" t="s">
        <v>65</v>
      </c>
      <c r="KJF66" t="s">
        <v>82</v>
      </c>
      <c r="KJI66" s="2" t="s">
        <v>555</v>
      </c>
      <c r="KJJ66" s="3" t="s">
        <v>81</v>
      </c>
      <c r="KJK66" s="3">
        <v>0.70541500999999995</v>
      </c>
      <c r="KJL66" s="2" t="s">
        <v>65</v>
      </c>
      <c r="KJM66" s="3">
        <v>0.14201153350000001</v>
      </c>
      <c r="KJN66" s="3">
        <f t="shared" ref="KJN66" si="485">KJK66*KJM66</f>
        <v>0.10017706732401783</v>
      </c>
      <c r="KJO66" s="5"/>
      <c r="KJP66" s="18" t="s">
        <v>189</v>
      </c>
      <c r="KJQ66" t="s">
        <v>554</v>
      </c>
      <c r="KJR66" t="s">
        <v>555</v>
      </c>
      <c r="KJS66" t="s">
        <v>81</v>
      </c>
      <c r="KJT66">
        <v>0.70541501045227051</v>
      </c>
      <c r="KJU66" t="s">
        <v>65</v>
      </c>
      <c r="KJV66" t="s">
        <v>82</v>
      </c>
      <c r="KJY66" s="2" t="s">
        <v>555</v>
      </c>
      <c r="KJZ66" s="3" t="s">
        <v>81</v>
      </c>
      <c r="KKA66" s="3">
        <v>0.70541500999999995</v>
      </c>
      <c r="KKB66" s="2" t="s">
        <v>65</v>
      </c>
      <c r="KKC66" s="3">
        <v>0.14201153350000001</v>
      </c>
      <c r="KKD66" s="3">
        <f t="shared" ref="KKD66" si="486">KKA66*KKC66</f>
        <v>0.10017706732401783</v>
      </c>
      <c r="KKE66" s="5"/>
      <c r="KKF66" s="18" t="s">
        <v>189</v>
      </c>
      <c r="KKG66" t="s">
        <v>554</v>
      </c>
      <c r="KKH66" t="s">
        <v>555</v>
      </c>
      <c r="KKI66" t="s">
        <v>81</v>
      </c>
      <c r="KKJ66">
        <v>0.70541501045227051</v>
      </c>
      <c r="KKK66" t="s">
        <v>65</v>
      </c>
      <c r="KKL66" t="s">
        <v>82</v>
      </c>
      <c r="KKO66" s="2" t="s">
        <v>555</v>
      </c>
      <c r="KKP66" s="3" t="s">
        <v>81</v>
      </c>
      <c r="KKQ66" s="3">
        <v>0.70541500999999995</v>
      </c>
      <c r="KKR66" s="2" t="s">
        <v>65</v>
      </c>
      <c r="KKS66" s="3">
        <v>0.14201153350000001</v>
      </c>
      <c r="KKT66" s="3">
        <f t="shared" ref="KKT66" si="487">KKQ66*KKS66</f>
        <v>0.10017706732401783</v>
      </c>
      <c r="KKU66" s="5"/>
      <c r="KKV66" s="18" t="s">
        <v>189</v>
      </c>
      <c r="KKW66" t="s">
        <v>554</v>
      </c>
      <c r="KKX66" t="s">
        <v>555</v>
      </c>
      <c r="KKY66" t="s">
        <v>81</v>
      </c>
      <c r="KKZ66">
        <v>0.70541501045227051</v>
      </c>
      <c r="KLA66" t="s">
        <v>65</v>
      </c>
      <c r="KLB66" t="s">
        <v>82</v>
      </c>
      <c r="KLE66" s="2" t="s">
        <v>555</v>
      </c>
      <c r="KLF66" s="3" t="s">
        <v>81</v>
      </c>
      <c r="KLG66" s="3">
        <v>0.70541500999999995</v>
      </c>
      <c r="KLH66" s="2" t="s">
        <v>65</v>
      </c>
      <c r="KLI66" s="3">
        <v>0.14201153350000001</v>
      </c>
      <c r="KLJ66" s="3">
        <f t="shared" ref="KLJ66" si="488">KLG66*KLI66</f>
        <v>0.10017706732401783</v>
      </c>
      <c r="KLK66" s="5"/>
      <c r="KLL66" s="18" t="s">
        <v>189</v>
      </c>
      <c r="KLM66" t="s">
        <v>554</v>
      </c>
      <c r="KLN66" t="s">
        <v>555</v>
      </c>
      <c r="KLO66" t="s">
        <v>81</v>
      </c>
      <c r="KLP66">
        <v>0.70541501045227051</v>
      </c>
      <c r="KLQ66" t="s">
        <v>65</v>
      </c>
      <c r="KLR66" t="s">
        <v>82</v>
      </c>
      <c r="KLU66" s="2" t="s">
        <v>555</v>
      </c>
      <c r="KLV66" s="3" t="s">
        <v>81</v>
      </c>
      <c r="KLW66" s="3">
        <v>0.70541500999999995</v>
      </c>
      <c r="KLX66" s="2" t="s">
        <v>65</v>
      </c>
      <c r="KLY66" s="3">
        <v>0.14201153350000001</v>
      </c>
      <c r="KLZ66" s="3">
        <f t="shared" ref="KLZ66" si="489">KLW66*KLY66</f>
        <v>0.10017706732401783</v>
      </c>
      <c r="KMA66" s="5"/>
      <c r="KMB66" s="18" t="s">
        <v>189</v>
      </c>
      <c r="KMC66" t="s">
        <v>554</v>
      </c>
      <c r="KMD66" t="s">
        <v>555</v>
      </c>
      <c r="KME66" t="s">
        <v>81</v>
      </c>
      <c r="KMF66">
        <v>0.70541501045227051</v>
      </c>
      <c r="KMG66" t="s">
        <v>65</v>
      </c>
      <c r="KMH66" t="s">
        <v>82</v>
      </c>
      <c r="KMK66" s="2" t="s">
        <v>555</v>
      </c>
      <c r="KML66" s="3" t="s">
        <v>81</v>
      </c>
      <c r="KMM66" s="3">
        <v>0.70541500999999995</v>
      </c>
      <c r="KMN66" s="2" t="s">
        <v>65</v>
      </c>
      <c r="KMO66" s="3">
        <v>0.14201153350000001</v>
      </c>
      <c r="KMP66" s="3">
        <f t="shared" ref="KMP66" si="490">KMM66*KMO66</f>
        <v>0.10017706732401783</v>
      </c>
      <c r="KMQ66" s="5"/>
      <c r="KMR66" s="18" t="s">
        <v>189</v>
      </c>
      <c r="KMS66" t="s">
        <v>554</v>
      </c>
      <c r="KMT66" t="s">
        <v>555</v>
      </c>
      <c r="KMU66" t="s">
        <v>81</v>
      </c>
      <c r="KMV66">
        <v>0.70541501045227051</v>
      </c>
      <c r="KMW66" t="s">
        <v>65</v>
      </c>
      <c r="KMX66" t="s">
        <v>82</v>
      </c>
      <c r="KNA66" s="2" t="s">
        <v>555</v>
      </c>
      <c r="KNB66" s="3" t="s">
        <v>81</v>
      </c>
      <c r="KNC66" s="3">
        <v>0.70541500999999995</v>
      </c>
      <c r="KND66" s="2" t="s">
        <v>65</v>
      </c>
      <c r="KNE66" s="3">
        <v>0.14201153350000001</v>
      </c>
      <c r="KNF66" s="3">
        <f t="shared" ref="KNF66" si="491">KNC66*KNE66</f>
        <v>0.10017706732401783</v>
      </c>
      <c r="KNG66" s="5"/>
      <c r="KNH66" s="18" t="s">
        <v>189</v>
      </c>
      <c r="KNI66" t="s">
        <v>554</v>
      </c>
      <c r="KNJ66" t="s">
        <v>555</v>
      </c>
      <c r="KNK66" t="s">
        <v>81</v>
      </c>
      <c r="KNL66">
        <v>0.70541501045227051</v>
      </c>
      <c r="KNM66" t="s">
        <v>65</v>
      </c>
      <c r="KNN66" t="s">
        <v>82</v>
      </c>
      <c r="KNQ66" s="2" t="s">
        <v>555</v>
      </c>
      <c r="KNR66" s="3" t="s">
        <v>81</v>
      </c>
      <c r="KNS66" s="3">
        <v>0.70541500999999995</v>
      </c>
      <c r="KNT66" s="2" t="s">
        <v>65</v>
      </c>
      <c r="KNU66" s="3">
        <v>0.14201153350000001</v>
      </c>
      <c r="KNV66" s="3">
        <f t="shared" ref="KNV66" si="492">KNS66*KNU66</f>
        <v>0.10017706732401783</v>
      </c>
      <c r="KNW66" s="5"/>
      <c r="KNX66" s="18" t="s">
        <v>189</v>
      </c>
      <c r="KNY66" t="s">
        <v>554</v>
      </c>
      <c r="KNZ66" t="s">
        <v>555</v>
      </c>
      <c r="KOA66" t="s">
        <v>81</v>
      </c>
      <c r="KOB66">
        <v>0.70541501045227051</v>
      </c>
      <c r="KOC66" t="s">
        <v>65</v>
      </c>
      <c r="KOD66" t="s">
        <v>82</v>
      </c>
      <c r="KOG66" s="2" t="s">
        <v>555</v>
      </c>
      <c r="KOH66" s="3" t="s">
        <v>81</v>
      </c>
      <c r="KOI66" s="3">
        <v>0.70541500999999995</v>
      </c>
      <c r="KOJ66" s="2" t="s">
        <v>65</v>
      </c>
      <c r="KOK66" s="3">
        <v>0.14201153350000001</v>
      </c>
      <c r="KOL66" s="3">
        <f t="shared" ref="KOL66" si="493">KOI66*KOK66</f>
        <v>0.10017706732401783</v>
      </c>
      <c r="KOM66" s="5"/>
      <c r="KON66" s="18" t="s">
        <v>189</v>
      </c>
      <c r="KOO66" t="s">
        <v>554</v>
      </c>
      <c r="KOP66" t="s">
        <v>555</v>
      </c>
      <c r="KOQ66" t="s">
        <v>81</v>
      </c>
      <c r="KOR66">
        <v>0.70541501045227051</v>
      </c>
      <c r="KOS66" t="s">
        <v>65</v>
      </c>
      <c r="KOT66" t="s">
        <v>82</v>
      </c>
      <c r="KOW66" s="2" t="s">
        <v>555</v>
      </c>
      <c r="KOX66" s="3" t="s">
        <v>81</v>
      </c>
      <c r="KOY66" s="3">
        <v>0.70541500999999995</v>
      </c>
      <c r="KOZ66" s="2" t="s">
        <v>65</v>
      </c>
      <c r="KPA66" s="3">
        <v>0.14201153350000001</v>
      </c>
      <c r="KPB66" s="3">
        <f t="shared" ref="KPB66" si="494">KOY66*KPA66</f>
        <v>0.10017706732401783</v>
      </c>
      <c r="KPC66" s="5"/>
      <c r="KPD66" s="18" t="s">
        <v>189</v>
      </c>
      <c r="KPE66" t="s">
        <v>554</v>
      </c>
      <c r="KPF66" t="s">
        <v>555</v>
      </c>
      <c r="KPG66" t="s">
        <v>81</v>
      </c>
      <c r="KPH66">
        <v>0.70541501045227051</v>
      </c>
      <c r="KPI66" t="s">
        <v>65</v>
      </c>
      <c r="KPJ66" t="s">
        <v>82</v>
      </c>
      <c r="KPM66" s="2" t="s">
        <v>555</v>
      </c>
      <c r="KPN66" s="3" t="s">
        <v>81</v>
      </c>
      <c r="KPO66" s="3">
        <v>0.70541500999999995</v>
      </c>
      <c r="KPP66" s="2" t="s">
        <v>65</v>
      </c>
      <c r="KPQ66" s="3">
        <v>0.14201153350000001</v>
      </c>
      <c r="KPR66" s="3">
        <f t="shared" ref="KPR66" si="495">KPO66*KPQ66</f>
        <v>0.10017706732401783</v>
      </c>
      <c r="KPS66" s="5"/>
      <c r="KPT66" s="18" t="s">
        <v>189</v>
      </c>
      <c r="KPU66" t="s">
        <v>554</v>
      </c>
      <c r="KPV66" t="s">
        <v>555</v>
      </c>
      <c r="KPW66" t="s">
        <v>81</v>
      </c>
      <c r="KPX66">
        <v>0.70541501045227051</v>
      </c>
      <c r="KPY66" t="s">
        <v>65</v>
      </c>
      <c r="KPZ66" t="s">
        <v>82</v>
      </c>
      <c r="KQC66" s="2" t="s">
        <v>555</v>
      </c>
      <c r="KQD66" s="3" t="s">
        <v>81</v>
      </c>
      <c r="KQE66" s="3">
        <v>0.70541500999999995</v>
      </c>
      <c r="KQF66" s="2" t="s">
        <v>65</v>
      </c>
      <c r="KQG66" s="3">
        <v>0.14201153350000001</v>
      </c>
      <c r="KQH66" s="3">
        <f t="shared" ref="KQH66" si="496">KQE66*KQG66</f>
        <v>0.10017706732401783</v>
      </c>
      <c r="KQI66" s="5"/>
      <c r="KQJ66" s="18" t="s">
        <v>189</v>
      </c>
      <c r="KQK66" t="s">
        <v>554</v>
      </c>
      <c r="KQL66" t="s">
        <v>555</v>
      </c>
      <c r="KQM66" t="s">
        <v>81</v>
      </c>
      <c r="KQN66">
        <v>0.70541501045227051</v>
      </c>
      <c r="KQO66" t="s">
        <v>65</v>
      </c>
      <c r="KQP66" t="s">
        <v>82</v>
      </c>
      <c r="KQS66" s="2" t="s">
        <v>555</v>
      </c>
      <c r="KQT66" s="3" t="s">
        <v>81</v>
      </c>
      <c r="KQU66" s="3">
        <v>0.70541500999999995</v>
      </c>
      <c r="KQV66" s="2" t="s">
        <v>65</v>
      </c>
      <c r="KQW66" s="3">
        <v>0.14201153350000001</v>
      </c>
      <c r="KQX66" s="3">
        <f t="shared" ref="KQX66" si="497">KQU66*KQW66</f>
        <v>0.10017706732401783</v>
      </c>
      <c r="KQY66" s="5"/>
      <c r="KQZ66" s="18" t="s">
        <v>189</v>
      </c>
      <c r="KRA66" t="s">
        <v>554</v>
      </c>
      <c r="KRB66" t="s">
        <v>555</v>
      </c>
      <c r="KRC66" t="s">
        <v>81</v>
      </c>
      <c r="KRD66">
        <v>0.70541501045227051</v>
      </c>
      <c r="KRE66" t="s">
        <v>65</v>
      </c>
      <c r="KRF66" t="s">
        <v>82</v>
      </c>
      <c r="KRI66" s="2" t="s">
        <v>555</v>
      </c>
      <c r="KRJ66" s="3" t="s">
        <v>81</v>
      </c>
      <c r="KRK66" s="3">
        <v>0.70541500999999995</v>
      </c>
      <c r="KRL66" s="2" t="s">
        <v>65</v>
      </c>
      <c r="KRM66" s="3">
        <v>0.14201153350000001</v>
      </c>
      <c r="KRN66" s="3">
        <f t="shared" ref="KRN66" si="498">KRK66*KRM66</f>
        <v>0.10017706732401783</v>
      </c>
      <c r="KRO66" s="5"/>
      <c r="KRP66" s="18" t="s">
        <v>189</v>
      </c>
      <c r="KRQ66" t="s">
        <v>554</v>
      </c>
      <c r="KRR66" t="s">
        <v>555</v>
      </c>
      <c r="KRS66" t="s">
        <v>81</v>
      </c>
      <c r="KRT66">
        <v>0.70541501045227051</v>
      </c>
      <c r="KRU66" t="s">
        <v>65</v>
      </c>
      <c r="KRV66" t="s">
        <v>82</v>
      </c>
      <c r="KRY66" s="2" t="s">
        <v>555</v>
      </c>
      <c r="KRZ66" s="3" t="s">
        <v>81</v>
      </c>
      <c r="KSA66" s="3">
        <v>0.70541500999999995</v>
      </c>
      <c r="KSB66" s="2" t="s">
        <v>65</v>
      </c>
      <c r="KSC66" s="3">
        <v>0.14201153350000001</v>
      </c>
      <c r="KSD66" s="3">
        <f t="shared" ref="KSD66" si="499">KSA66*KSC66</f>
        <v>0.10017706732401783</v>
      </c>
      <c r="KSE66" s="5"/>
      <c r="KSF66" s="18" t="s">
        <v>189</v>
      </c>
      <c r="KSG66" t="s">
        <v>554</v>
      </c>
      <c r="KSH66" t="s">
        <v>555</v>
      </c>
      <c r="KSI66" t="s">
        <v>81</v>
      </c>
      <c r="KSJ66">
        <v>0.70541501045227051</v>
      </c>
      <c r="KSK66" t="s">
        <v>65</v>
      </c>
      <c r="KSL66" t="s">
        <v>82</v>
      </c>
      <c r="KSO66" s="2" t="s">
        <v>555</v>
      </c>
      <c r="KSP66" s="3" t="s">
        <v>81</v>
      </c>
      <c r="KSQ66" s="3">
        <v>0.70541500999999995</v>
      </c>
      <c r="KSR66" s="2" t="s">
        <v>65</v>
      </c>
      <c r="KSS66" s="3">
        <v>0.14201153350000001</v>
      </c>
      <c r="KST66" s="3">
        <f t="shared" ref="KST66" si="500">KSQ66*KSS66</f>
        <v>0.10017706732401783</v>
      </c>
      <c r="KSU66" s="5"/>
      <c r="KSV66" s="18" t="s">
        <v>189</v>
      </c>
      <c r="KSW66" t="s">
        <v>554</v>
      </c>
      <c r="KSX66" t="s">
        <v>555</v>
      </c>
      <c r="KSY66" t="s">
        <v>81</v>
      </c>
      <c r="KSZ66">
        <v>0.70541501045227051</v>
      </c>
      <c r="KTA66" t="s">
        <v>65</v>
      </c>
      <c r="KTB66" t="s">
        <v>82</v>
      </c>
      <c r="KTE66" s="2" t="s">
        <v>555</v>
      </c>
      <c r="KTF66" s="3" t="s">
        <v>81</v>
      </c>
      <c r="KTG66" s="3">
        <v>0.70541500999999995</v>
      </c>
      <c r="KTH66" s="2" t="s">
        <v>65</v>
      </c>
      <c r="KTI66" s="3">
        <v>0.14201153350000001</v>
      </c>
      <c r="KTJ66" s="3">
        <f t="shared" ref="KTJ66" si="501">KTG66*KTI66</f>
        <v>0.10017706732401783</v>
      </c>
      <c r="KTK66" s="5"/>
      <c r="KTL66" s="18" t="s">
        <v>189</v>
      </c>
      <c r="KTM66" t="s">
        <v>554</v>
      </c>
      <c r="KTN66" t="s">
        <v>555</v>
      </c>
      <c r="KTO66" t="s">
        <v>81</v>
      </c>
      <c r="KTP66">
        <v>0.70541501045227051</v>
      </c>
      <c r="KTQ66" t="s">
        <v>65</v>
      </c>
      <c r="KTR66" t="s">
        <v>82</v>
      </c>
      <c r="KTU66" s="2" t="s">
        <v>555</v>
      </c>
      <c r="KTV66" s="3" t="s">
        <v>81</v>
      </c>
      <c r="KTW66" s="3">
        <v>0.70541500999999995</v>
      </c>
      <c r="KTX66" s="2" t="s">
        <v>65</v>
      </c>
      <c r="KTY66" s="3">
        <v>0.14201153350000001</v>
      </c>
      <c r="KTZ66" s="3">
        <f t="shared" ref="KTZ66" si="502">KTW66*KTY66</f>
        <v>0.10017706732401783</v>
      </c>
      <c r="KUA66" s="5"/>
      <c r="KUB66" s="18" t="s">
        <v>189</v>
      </c>
      <c r="KUC66" t="s">
        <v>554</v>
      </c>
      <c r="KUD66" t="s">
        <v>555</v>
      </c>
      <c r="KUE66" t="s">
        <v>81</v>
      </c>
      <c r="KUF66">
        <v>0.70541501045227051</v>
      </c>
      <c r="KUG66" t="s">
        <v>65</v>
      </c>
      <c r="KUH66" t="s">
        <v>82</v>
      </c>
      <c r="KUK66" s="2" t="s">
        <v>555</v>
      </c>
      <c r="KUL66" s="3" t="s">
        <v>81</v>
      </c>
      <c r="KUM66" s="3">
        <v>0.70541500999999995</v>
      </c>
      <c r="KUN66" s="2" t="s">
        <v>65</v>
      </c>
      <c r="KUO66" s="3">
        <v>0.14201153350000001</v>
      </c>
      <c r="KUP66" s="3">
        <f t="shared" ref="KUP66" si="503">KUM66*KUO66</f>
        <v>0.10017706732401783</v>
      </c>
      <c r="KUQ66" s="5"/>
      <c r="KUR66" s="18" t="s">
        <v>189</v>
      </c>
      <c r="KUS66" t="s">
        <v>554</v>
      </c>
      <c r="KUT66" t="s">
        <v>555</v>
      </c>
      <c r="KUU66" t="s">
        <v>81</v>
      </c>
      <c r="KUV66">
        <v>0.70541501045227051</v>
      </c>
      <c r="KUW66" t="s">
        <v>65</v>
      </c>
      <c r="KUX66" t="s">
        <v>82</v>
      </c>
      <c r="KVA66" s="2" t="s">
        <v>555</v>
      </c>
      <c r="KVB66" s="3" t="s">
        <v>81</v>
      </c>
      <c r="KVC66" s="3">
        <v>0.70541500999999995</v>
      </c>
      <c r="KVD66" s="2" t="s">
        <v>65</v>
      </c>
      <c r="KVE66" s="3">
        <v>0.14201153350000001</v>
      </c>
      <c r="KVF66" s="3">
        <f t="shared" ref="KVF66" si="504">KVC66*KVE66</f>
        <v>0.10017706732401783</v>
      </c>
      <c r="KVG66" s="5"/>
      <c r="KVH66" s="18" t="s">
        <v>189</v>
      </c>
      <c r="KVI66" t="s">
        <v>554</v>
      </c>
      <c r="KVJ66" t="s">
        <v>555</v>
      </c>
      <c r="KVK66" t="s">
        <v>81</v>
      </c>
      <c r="KVL66">
        <v>0.70541501045227051</v>
      </c>
      <c r="KVM66" t="s">
        <v>65</v>
      </c>
      <c r="KVN66" t="s">
        <v>82</v>
      </c>
      <c r="KVQ66" s="2" t="s">
        <v>555</v>
      </c>
      <c r="KVR66" s="3" t="s">
        <v>81</v>
      </c>
      <c r="KVS66" s="3">
        <v>0.70541500999999995</v>
      </c>
      <c r="KVT66" s="2" t="s">
        <v>65</v>
      </c>
      <c r="KVU66" s="3">
        <v>0.14201153350000001</v>
      </c>
      <c r="KVV66" s="3">
        <f t="shared" ref="KVV66" si="505">KVS66*KVU66</f>
        <v>0.10017706732401783</v>
      </c>
      <c r="KVW66" s="5"/>
      <c r="KVX66" s="18" t="s">
        <v>189</v>
      </c>
      <c r="KVY66" t="s">
        <v>554</v>
      </c>
      <c r="KVZ66" t="s">
        <v>555</v>
      </c>
      <c r="KWA66" t="s">
        <v>81</v>
      </c>
      <c r="KWB66">
        <v>0.70541501045227051</v>
      </c>
      <c r="KWC66" t="s">
        <v>65</v>
      </c>
      <c r="KWD66" t="s">
        <v>82</v>
      </c>
      <c r="KWG66" s="2" t="s">
        <v>555</v>
      </c>
      <c r="KWH66" s="3" t="s">
        <v>81</v>
      </c>
      <c r="KWI66" s="3">
        <v>0.70541500999999995</v>
      </c>
      <c r="KWJ66" s="2" t="s">
        <v>65</v>
      </c>
      <c r="KWK66" s="3">
        <v>0.14201153350000001</v>
      </c>
      <c r="KWL66" s="3">
        <f t="shared" ref="KWL66" si="506">KWI66*KWK66</f>
        <v>0.10017706732401783</v>
      </c>
      <c r="KWM66" s="5"/>
      <c r="KWN66" s="18" t="s">
        <v>189</v>
      </c>
      <c r="KWO66" t="s">
        <v>554</v>
      </c>
      <c r="KWP66" t="s">
        <v>555</v>
      </c>
      <c r="KWQ66" t="s">
        <v>81</v>
      </c>
      <c r="KWR66">
        <v>0.70541501045227051</v>
      </c>
      <c r="KWS66" t="s">
        <v>65</v>
      </c>
      <c r="KWT66" t="s">
        <v>82</v>
      </c>
      <c r="KWW66" s="2" t="s">
        <v>555</v>
      </c>
      <c r="KWX66" s="3" t="s">
        <v>81</v>
      </c>
      <c r="KWY66" s="3">
        <v>0.70541500999999995</v>
      </c>
      <c r="KWZ66" s="2" t="s">
        <v>65</v>
      </c>
      <c r="KXA66" s="3">
        <v>0.14201153350000001</v>
      </c>
      <c r="KXB66" s="3">
        <f t="shared" ref="KXB66" si="507">KWY66*KXA66</f>
        <v>0.10017706732401783</v>
      </c>
      <c r="KXC66" s="5"/>
      <c r="KXD66" s="18" t="s">
        <v>189</v>
      </c>
      <c r="KXE66" t="s">
        <v>554</v>
      </c>
      <c r="KXF66" t="s">
        <v>555</v>
      </c>
      <c r="KXG66" t="s">
        <v>81</v>
      </c>
      <c r="KXH66">
        <v>0.70541501045227051</v>
      </c>
      <c r="KXI66" t="s">
        <v>65</v>
      </c>
      <c r="KXJ66" t="s">
        <v>82</v>
      </c>
      <c r="KXM66" s="2" t="s">
        <v>555</v>
      </c>
      <c r="KXN66" s="3" t="s">
        <v>81</v>
      </c>
      <c r="KXO66" s="3">
        <v>0.70541500999999995</v>
      </c>
      <c r="KXP66" s="2" t="s">
        <v>65</v>
      </c>
      <c r="KXQ66" s="3">
        <v>0.14201153350000001</v>
      </c>
      <c r="KXR66" s="3">
        <f t="shared" ref="KXR66" si="508">KXO66*KXQ66</f>
        <v>0.10017706732401783</v>
      </c>
      <c r="KXS66" s="5"/>
      <c r="KXT66" s="18" t="s">
        <v>189</v>
      </c>
      <c r="KXU66" t="s">
        <v>554</v>
      </c>
      <c r="KXV66" t="s">
        <v>555</v>
      </c>
      <c r="KXW66" t="s">
        <v>81</v>
      </c>
      <c r="KXX66">
        <v>0.70541501045227051</v>
      </c>
      <c r="KXY66" t="s">
        <v>65</v>
      </c>
      <c r="KXZ66" t="s">
        <v>82</v>
      </c>
      <c r="KYC66" s="2" t="s">
        <v>555</v>
      </c>
      <c r="KYD66" s="3" t="s">
        <v>81</v>
      </c>
      <c r="KYE66" s="3">
        <v>0.70541500999999995</v>
      </c>
      <c r="KYF66" s="2" t="s">
        <v>65</v>
      </c>
      <c r="KYG66" s="3">
        <v>0.14201153350000001</v>
      </c>
      <c r="KYH66" s="3">
        <f t="shared" ref="KYH66" si="509">KYE66*KYG66</f>
        <v>0.10017706732401783</v>
      </c>
      <c r="KYI66" s="5"/>
      <c r="KYJ66" s="18" t="s">
        <v>189</v>
      </c>
      <c r="KYK66" t="s">
        <v>554</v>
      </c>
      <c r="KYL66" t="s">
        <v>555</v>
      </c>
      <c r="KYM66" t="s">
        <v>81</v>
      </c>
      <c r="KYN66">
        <v>0.70541501045227051</v>
      </c>
      <c r="KYO66" t="s">
        <v>65</v>
      </c>
      <c r="KYP66" t="s">
        <v>82</v>
      </c>
      <c r="KYS66" s="2" t="s">
        <v>555</v>
      </c>
      <c r="KYT66" s="3" t="s">
        <v>81</v>
      </c>
      <c r="KYU66" s="3">
        <v>0.70541500999999995</v>
      </c>
      <c r="KYV66" s="2" t="s">
        <v>65</v>
      </c>
      <c r="KYW66" s="3">
        <v>0.14201153350000001</v>
      </c>
      <c r="KYX66" s="3">
        <f t="shared" ref="KYX66" si="510">KYU66*KYW66</f>
        <v>0.10017706732401783</v>
      </c>
      <c r="KYY66" s="5"/>
      <c r="KYZ66" s="18" t="s">
        <v>189</v>
      </c>
      <c r="KZA66" t="s">
        <v>554</v>
      </c>
      <c r="KZB66" t="s">
        <v>555</v>
      </c>
      <c r="KZC66" t="s">
        <v>81</v>
      </c>
      <c r="KZD66">
        <v>0.70541501045227051</v>
      </c>
      <c r="KZE66" t="s">
        <v>65</v>
      </c>
      <c r="KZF66" t="s">
        <v>82</v>
      </c>
      <c r="KZI66" s="2" t="s">
        <v>555</v>
      </c>
      <c r="KZJ66" s="3" t="s">
        <v>81</v>
      </c>
      <c r="KZK66" s="3">
        <v>0.70541500999999995</v>
      </c>
      <c r="KZL66" s="2" t="s">
        <v>65</v>
      </c>
      <c r="KZM66" s="3">
        <v>0.14201153350000001</v>
      </c>
      <c r="KZN66" s="3">
        <f t="shared" ref="KZN66" si="511">KZK66*KZM66</f>
        <v>0.10017706732401783</v>
      </c>
      <c r="KZO66" s="5"/>
      <c r="KZP66" s="18" t="s">
        <v>189</v>
      </c>
      <c r="KZQ66" t="s">
        <v>554</v>
      </c>
      <c r="KZR66" t="s">
        <v>555</v>
      </c>
      <c r="KZS66" t="s">
        <v>81</v>
      </c>
      <c r="KZT66">
        <v>0.70541501045227051</v>
      </c>
      <c r="KZU66" t="s">
        <v>65</v>
      </c>
      <c r="KZV66" t="s">
        <v>82</v>
      </c>
      <c r="KZY66" s="2" t="s">
        <v>555</v>
      </c>
      <c r="KZZ66" s="3" t="s">
        <v>81</v>
      </c>
      <c r="LAA66" s="3">
        <v>0.70541500999999995</v>
      </c>
      <c r="LAB66" s="2" t="s">
        <v>65</v>
      </c>
      <c r="LAC66" s="3">
        <v>0.14201153350000001</v>
      </c>
      <c r="LAD66" s="3">
        <f t="shared" ref="LAD66" si="512">LAA66*LAC66</f>
        <v>0.10017706732401783</v>
      </c>
      <c r="LAE66" s="5"/>
      <c r="LAF66" s="18" t="s">
        <v>189</v>
      </c>
      <c r="LAG66" t="s">
        <v>554</v>
      </c>
      <c r="LAH66" t="s">
        <v>555</v>
      </c>
      <c r="LAI66" t="s">
        <v>81</v>
      </c>
      <c r="LAJ66">
        <v>0.70541501045227051</v>
      </c>
      <c r="LAK66" t="s">
        <v>65</v>
      </c>
      <c r="LAL66" t="s">
        <v>82</v>
      </c>
      <c r="LAO66" s="2" t="s">
        <v>555</v>
      </c>
      <c r="LAP66" s="3" t="s">
        <v>81</v>
      </c>
      <c r="LAQ66" s="3">
        <v>0.70541500999999995</v>
      </c>
      <c r="LAR66" s="2" t="s">
        <v>65</v>
      </c>
      <c r="LAS66" s="3">
        <v>0.14201153350000001</v>
      </c>
      <c r="LAT66" s="3">
        <f t="shared" ref="LAT66" si="513">LAQ66*LAS66</f>
        <v>0.10017706732401783</v>
      </c>
      <c r="LAU66" s="5"/>
      <c r="LAV66" s="18" t="s">
        <v>189</v>
      </c>
      <c r="LAW66" t="s">
        <v>554</v>
      </c>
      <c r="LAX66" t="s">
        <v>555</v>
      </c>
      <c r="LAY66" t="s">
        <v>81</v>
      </c>
      <c r="LAZ66">
        <v>0.70541501045227051</v>
      </c>
      <c r="LBA66" t="s">
        <v>65</v>
      </c>
      <c r="LBB66" t="s">
        <v>82</v>
      </c>
      <c r="LBE66" s="2" t="s">
        <v>555</v>
      </c>
      <c r="LBF66" s="3" t="s">
        <v>81</v>
      </c>
      <c r="LBG66" s="3">
        <v>0.70541500999999995</v>
      </c>
      <c r="LBH66" s="2" t="s">
        <v>65</v>
      </c>
      <c r="LBI66" s="3">
        <v>0.14201153350000001</v>
      </c>
      <c r="LBJ66" s="3">
        <f t="shared" ref="LBJ66" si="514">LBG66*LBI66</f>
        <v>0.10017706732401783</v>
      </c>
      <c r="LBK66" s="5"/>
      <c r="LBL66" s="18" t="s">
        <v>189</v>
      </c>
      <c r="LBM66" t="s">
        <v>554</v>
      </c>
      <c r="LBN66" t="s">
        <v>555</v>
      </c>
      <c r="LBO66" t="s">
        <v>81</v>
      </c>
      <c r="LBP66">
        <v>0.70541501045227051</v>
      </c>
      <c r="LBQ66" t="s">
        <v>65</v>
      </c>
      <c r="LBR66" t="s">
        <v>82</v>
      </c>
      <c r="LBU66" s="2" t="s">
        <v>555</v>
      </c>
      <c r="LBV66" s="3" t="s">
        <v>81</v>
      </c>
      <c r="LBW66" s="3">
        <v>0.70541500999999995</v>
      </c>
      <c r="LBX66" s="2" t="s">
        <v>65</v>
      </c>
      <c r="LBY66" s="3">
        <v>0.14201153350000001</v>
      </c>
      <c r="LBZ66" s="3">
        <f t="shared" ref="LBZ66" si="515">LBW66*LBY66</f>
        <v>0.10017706732401783</v>
      </c>
      <c r="LCA66" s="5"/>
      <c r="LCB66" s="18" t="s">
        <v>189</v>
      </c>
      <c r="LCC66" t="s">
        <v>554</v>
      </c>
      <c r="LCD66" t="s">
        <v>555</v>
      </c>
      <c r="LCE66" t="s">
        <v>81</v>
      </c>
      <c r="LCF66">
        <v>0.70541501045227051</v>
      </c>
      <c r="LCG66" t="s">
        <v>65</v>
      </c>
      <c r="LCH66" t="s">
        <v>82</v>
      </c>
      <c r="LCK66" s="2" t="s">
        <v>555</v>
      </c>
      <c r="LCL66" s="3" t="s">
        <v>81</v>
      </c>
      <c r="LCM66" s="3">
        <v>0.70541500999999995</v>
      </c>
      <c r="LCN66" s="2" t="s">
        <v>65</v>
      </c>
      <c r="LCO66" s="3">
        <v>0.14201153350000001</v>
      </c>
      <c r="LCP66" s="3">
        <f t="shared" ref="LCP66" si="516">LCM66*LCO66</f>
        <v>0.10017706732401783</v>
      </c>
      <c r="LCQ66" s="5"/>
      <c r="LCR66" s="18" t="s">
        <v>189</v>
      </c>
      <c r="LCS66" t="s">
        <v>554</v>
      </c>
      <c r="LCT66" t="s">
        <v>555</v>
      </c>
      <c r="LCU66" t="s">
        <v>81</v>
      </c>
      <c r="LCV66">
        <v>0.70541501045227051</v>
      </c>
      <c r="LCW66" t="s">
        <v>65</v>
      </c>
      <c r="LCX66" t="s">
        <v>82</v>
      </c>
      <c r="LDA66" s="2" t="s">
        <v>555</v>
      </c>
      <c r="LDB66" s="3" t="s">
        <v>81</v>
      </c>
      <c r="LDC66" s="3">
        <v>0.70541500999999995</v>
      </c>
      <c r="LDD66" s="2" t="s">
        <v>65</v>
      </c>
      <c r="LDE66" s="3">
        <v>0.14201153350000001</v>
      </c>
      <c r="LDF66" s="3">
        <f t="shared" ref="LDF66" si="517">LDC66*LDE66</f>
        <v>0.10017706732401783</v>
      </c>
      <c r="LDG66" s="5"/>
      <c r="LDH66" s="18" t="s">
        <v>189</v>
      </c>
      <c r="LDI66" t="s">
        <v>554</v>
      </c>
      <c r="LDJ66" t="s">
        <v>555</v>
      </c>
      <c r="LDK66" t="s">
        <v>81</v>
      </c>
      <c r="LDL66">
        <v>0.70541501045227051</v>
      </c>
      <c r="LDM66" t="s">
        <v>65</v>
      </c>
      <c r="LDN66" t="s">
        <v>82</v>
      </c>
      <c r="LDQ66" s="2" t="s">
        <v>555</v>
      </c>
      <c r="LDR66" s="3" t="s">
        <v>81</v>
      </c>
      <c r="LDS66" s="3">
        <v>0.70541500999999995</v>
      </c>
      <c r="LDT66" s="2" t="s">
        <v>65</v>
      </c>
      <c r="LDU66" s="3">
        <v>0.14201153350000001</v>
      </c>
      <c r="LDV66" s="3">
        <f t="shared" ref="LDV66" si="518">LDS66*LDU66</f>
        <v>0.10017706732401783</v>
      </c>
      <c r="LDW66" s="5"/>
      <c r="LDX66" s="18" t="s">
        <v>189</v>
      </c>
      <c r="LDY66" t="s">
        <v>554</v>
      </c>
      <c r="LDZ66" t="s">
        <v>555</v>
      </c>
      <c r="LEA66" t="s">
        <v>81</v>
      </c>
      <c r="LEB66">
        <v>0.70541501045227051</v>
      </c>
      <c r="LEC66" t="s">
        <v>65</v>
      </c>
      <c r="LED66" t="s">
        <v>82</v>
      </c>
      <c r="LEG66" s="2" t="s">
        <v>555</v>
      </c>
      <c r="LEH66" s="3" t="s">
        <v>81</v>
      </c>
      <c r="LEI66" s="3">
        <v>0.70541500999999995</v>
      </c>
      <c r="LEJ66" s="2" t="s">
        <v>65</v>
      </c>
      <c r="LEK66" s="3">
        <v>0.14201153350000001</v>
      </c>
      <c r="LEL66" s="3">
        <f t="shared" ref="LEL66" si="519">LEI66*LEK66</f>
        <v>0.10017706732401783</v>
      </c>
      <c r="LEM66" s="5"/>
      <c r="LEN66" s="18" t="s">
        <v>189</v>
      </c>
      <c r="LEO66" t="s">
        <v>554</v>
      </c>
      <c r="LEP66" t="s">
        <v>555</v>
      </c>
      <c r="LEQ66" t="s">
        <v>81</v>
      </c>
      <c r="LER66">
        <v>0.70541501045227051</v>
      </c>
      <c r="LES66" t="s">
        <v>65</v>
      </c>
      <c r="LET66" t="s">
        <v>82</v>
      </c>
      <c r="LEW66" s="2" t="s">
        <v>555</v>
      </c>
      <c r="LEX66" s="3" t="s">
        <v>81</v>
      </c>
      <c r="LEY66" s="3">
        <v>0.70541500999999995</v>
      </c>
      <c r="LEZ66" s="2" t="s">
        <v>65</v>
      </c>
      <c r="LFA66" s="3">
        <v>0.14201153350000001</v>
      </c>
      <c r="LFB66" s="3">
        <f t="shared" ref="LFB66" si="520">LEY66*LFA66</f>
        <v>0.10017706732401783</v>
      </c>
      <c r="LFC66" s="5"/>
      <c r="LFD66" s="18" t="s">
        <v>189</v>
      </c>
      <c r="LFE66" t="s">
        <v>554</v>
      </c>
      <c r="LFF66" t="s">
        <v>555</v>
      </c>
      <c r="LFG66" t="s">
        <v>81</v>
      </c>
      <c r="LFH66">
        <v>0.70541501045227051</v>
      </c>
      <c r="LFI66" t="s">
        <v>65</v>
      </c>
      <c r="LFJ66" t="s">
        <v>82</v>
      </c>
      <c r="LFM66" s="2" t="s">
        <v>555</v>
      </c>
      <c r="LFN66" s="3" t="s">
        <v>81</v>
      </c>
      <c r="LFO66" s="3">
        <v>0.70541500999999995</v>
      </c>
      <c r="LFP66" s="2" t="s">
        <v>65</v>
      </c>
      <c r="LFQ66" s="3">
        <v>0.14201153350000001</v>
      </c>
      <c r="LFR66" s="3">
        <f t="shared" ref="LFR66" si="521">LFO66*LFQ66</f>
        <v>0.10017706732401783</v>
      </c>
      <c r="LFS66" s="5"/>
      <c r="LFT66" s="18" t="s">
        <v>189</v>
      </c>
      <c r="LFU66" t="s">
        <v>554</v>
      </c>
      <c r="LFV66" t="s">
        <v>555</v>
      </c>
      <c r="LFW66" t="s">
        <v>81</v>
      </c>
      <c r="LFX66">
        <v>0.70541501045227051</v>
      </c>
      <c r="LFY66" t="s">
        <v>65</v>
      </c>
      <c r="LFZ66" t="s">
        <v>82</v>
      </c>
      <c r="LGC66" s="2" t="s">
        <v>555</v>
      </c>
      <c r="LGD66" s="3" t="s">
        <v>81</v>
      </c>
      <c r="LGE66" s="3">
        <v>0.70541500999999995</v>
      </c>
      <c r="LGF66" s="2" t="s">
        <v>65</v>
      </c>
      <c r="LGG66" s="3">
        <v>0.14201153350000001</v>
      </c>
      <c r="LGH66" s="3">
        <f t="shared" ref="LGH66" si="522">LGE66*LGG66</f>
        <v>0.10017706732401783</v>
      </c>
      <c r="LGI66" s="5"/>
      <c r="LGJ66" s="18" t="s">
        <v>189</v>
      </c>
      <c r="LGK66" t="s">
        <v>554</v>
      </c>
      <c r="LGL66" t="s">
        <v>555</v>
      </c>
      <c r="LGM66" t="s">
        <v>81</v>
      </c>
      <c r="LGN66">
        <v>0.70541501045227051</v>
      </c>
      <c r="LGO66" t="s">
        <v>65</v>
      </c>
      <c r="LGP66" t="s">
        <v>82</v>
      </c>
      <c r="LGS66" s="2" t="s">
        <v>555</v>
      </c>
      <c r="LGT66" s="3" t="s">
        <v>81</v>
      </c>
      <c r="LGU66" s="3">
        <v>0.70541500999999995</v>
      </c>
      <c r="LGV66" s="2" t="s">
        <v>65</v>
      </c>
      <c r="LGW66" s="3">
        <v>0.14201153350000001</v>
      </c>
      <c r="LGX66" s="3">
        <f t="shared" ref="LGX66" si="523">LGU66*LGW66</f>
        <v>0.10017706732401783</v>
      </c>
      <c r="LGY66" s="5"/>
      <c r="LGZ66" s="18" t="s">
        <v>189</v>
      </c>
      <c r="LHA66" t="s">
        <v>554</v>
      </c>
      <c r="LHB66" t="s">
        <v>555</v>
      </c>
      <c r="LHC66" t="s">
        <v>81</v>
      </c>
      <c r="LHD66">
        <v>0.70541501045227051</v>
      </c>
      <c r="LHE66" t="s">
        <v>65</v>
      </c>
      <c r="LHF66" t="s">
        <v>82</v>
      </c>
      <c r="LHI66" s="2" t="s">
        <v>555</v>
      </c>
      <c r="LHJ66" s="3" t="s">
        <v>81</v>
      </c>
      <c r="LHK66" s="3">
        <v>0.70541500999999995</v>
      </c>
      <c r="LHL66" s="2" t="s">
        <v>65</v>
      </c>
      <c r="LHM66" s="3">
        <v>0.14201153350000001</v>
      </c>
      <c r="LHN66" s="3">
        <f t="shared" ref="LHN66" si="524">LHK66*LHM66</f>
        <v>0.10017706732401783</v>
      </c>
      <c r="LHO66" s="5"/>
      <c r="LHP66" s="18" t="s">
        <v>189</v>
      </c>
      <c r="LHQ66" t="s">
        <v>554</v>
      </c>
      <c r="LHR66" t="s">
        <v>555</v>
      </c>
      <c r="LHS66" t="s">
        <v>81</v>
      </c>
      <c r="LHT66">
        <v>0.70541501045227051</v>
      </c>
      <c r="LHU66" t="s">
        <v>65</v>
      </c>
      <c r="LHV66" t="s">
        <v>82</v>
      </c>
      <c r="LHY66" s="2" t="s">
        <v>555</v>
      </c>
      <c r="LHZ66" s="3" t="s">
        <v>81</v>
      </c>
      <c r="LIA66" s="3">
        <v>0.70541500999999995</v>
      </c>
      <c r="LIB66" s="2" t="s">
        <v>65</v>
      </c>
      <c r="LIC66" s="3">
        <v>0.14201153350000001</v>
      </c>
      <c r="LID66" s="3">
        <f t="shared" ref="LID66" si="525">LIA66*LIC66</f>
        <v>0.10017706732401783</v>
      </c>
      <c r="LIE66" s="5"/>
      <c r="LIF66" s="18" t="s">
        <v>189</v>
      </c>
      <c r="LIG66" t="s">
        <v>554</v>
      </c>
      <c r="LIH66" t="s">
        <v>555</v>
      </c>
      <c r="LII66" t="s">
        <v>81</v>
      </c>
      <c r="LIJ66">
        <v>0.70541501045227051</v>
      </c>
      <c r="LIK66" t="s">
        <v>65</v>
      </c>
      <c r="LIL66" t="s">
        <v>82</v>
      </c>
      <c r="LIO66" s="2" t="s">
        <v>555</v>
      </c>
      <c r="LIP66" s="3" t="s">
        <v>81</v>
      </c>
      <c r="LIQ66" s="3">
        <v>0.70541500999999995</v>
      </c>
      <c r="LIR66" s="2" t="s">
        <v>65</v>
      </c>
      <c r="LIS66" s="3">
        <v>0.14201153350000001</v>
      </c>
      <c r="LIT66" s="3">
        <f t="shared" ref="LIT66" si="526">LIQ66*LIS66</f>
        <v>0.10017706732401783</v>
      </c>
      <c r="LIU66" s="5"/>
      <c r="LIV66" s="18" t="s">
        <v>189</v>
      </c>
      <c r="LIW66" t="s">
        <v>554</v>
      </c>
      <c r="LIX66" t="s">
        <v>555</v>
      </c>
      <c r="LIY66" t="s">
        <v>81</v>
      </c>
      <c r="LIZ66">
        <v>0.70541501045227051</v>
      </c>
      <c r="LJA66" t="s">
        <v>65</v>
      </c>
      <c r="LJB66" t="s">
        <v>82</v>
      </c>
      <c r="LJE66" s="2" t="s">
        <v>555</v>
      </c>
      <c r="LJF66" s="3" t="s">
        <v>81</v>
      </c>
      <c r="LJG66" s="3">
        <v>0.70541500999999995</v>
      </c>
      <c r="LJH66" s="2" t="s">
        <v>65</v>
      </c>
      <c r="LJI66" s="3">
        <v>0.14201153350000001</v>
      </c>
      <c r="LJJ66" s="3">
        <f t="shared" ref="LJJ66" si="527">LJG66*LJI66</f>
        <v>0.10017706732401783</v>
      </c>
      <c r="LJK66" s="5"/>
      <c r="LJL66" s="18" t="s">
        <v>189</v>
      </c>
      <c r="LJM66" t="s">
        <v>554</v>
      </c>
      <c r="LJN66" t="s">
        <v>555</v>
      </c>
      <c r="LJO66" t="s">
        <v>81</v>
      </c>
      <c r="LJP66">
        <v>0.70541501045227051</v>
      </c>
      <c r="LJQ66" t="s">
        <v>65</v>
      </c>
      <c r="LJR66" t="s">
        <v>82</v>
      </c>
      <c r="LJU66" s="2" t="s">
        <v>555</v>
      </c>
      <c r="LJV66" s="3" t="s">
        <v>81</v>
      </c>
      <c r="LJW66" s="3">
        <v>0.70541500999999995</v>
      </c>
      <c r="LJX66" s="2" t="s">
        <v>65</v>
      </c>
      <c r="LJY66" s="3">
        <v>0.14201153350000001</v>
      </c>
      <c r="LJZ66" s="3">
        <f t="shared" ref="LJZ66" si="528">LJW66*LJY66</f>
        <v>0.10017706732401783</v>
      </c>
      <c r="LKA66" s="5"/>
      <c r="LKB66" s="18" t="s">
        <v>189</v>
      </c>
      <c r="LKC66" t="s">
        <v>554</v>
      </c>
      <c r="LKD66" t="s">
        <v>555</v>
      </c>
      <c r="LKE66" t="s">
        <v>81</v>
      </c>
      <c r="LKF66">
        <v>0.70541501045227051</v>
      </c>
      <c r="LKG66" t="s">
        <v>65</v>
      </c>
      <c r="LKH66" t="s">
        <v>82</v>
      </c>
      <c r="LKK66" s="2" t="s">
        <v>555</v>
      </c>
      <c r="LKL66" s="3" t="s">
        <v>81</v>
      </c>
      <c r="LKM66" s="3">
        <v>0.70541500999999995</v>
      </c>
      <c r="LKN66" s="2" t="s">
        <v>65</v>
      </c>
      <c r="LKO66" s="3">
        <v>0.14201153350000001</v>
      </c>
      <c r="LKP66" s="3">
        <f t="shared" ref="LKP66" si="529">LKM66*LKO66</f>
        <v>0.10017706732401783</v>
      </c>
      <c r="LKQ66" s="5"/>
      <c r="LKR66" s="18" t="s">
        <v>189</v>
      </c>
      <c r="LKS66" t="s">
        <v>554</v>
      </c>
      <c r="LKT66" t="s">
        <v>555</v>
      </c>
      <c r="LKU66" t="s">
        <v>81</v>
      </c>
      <c r="LKV66">
        <v>0.70541501045227051</v>
      </c>
      <c r="LKW66" t="s">
        <v>65</v>
      </c>
      <c r="LKX66" t="s">
        <v>82</v>
      </c>
      <c r="LLA66" s="2" t="s">
        <v>555</v>
      </c>
      <c r="LLB66" s="3" t="s">
        <v>81</v>
      </c>
      <c r="LLC66" s="3">
        <v>0.70541500999999995</v>
      </c>
      <c r="LLD66" s="2" t="s">
        <v>65</v>
      </c>
      <c r="LLE66" s="3">
        <v>0.14201153350000001</v>
      </c>
      <c r="LLF66" s="3">
        <f t="shared" ref="LLF66" si="530">LLC66*LLE66</f>
        <v>0.10017706732401783</v>
      </c>
      <c r="LLG66" s="5"/>
      <c r="LLH66" s="18" t="s">
        <v>189</v>
      </c>
      <c r="LLI66" t="s">
        <v>554</v>
      </c>
      <c r="LLJ66" t="s">
        <v>555</v>
      </c>
      <c r="LLK66" t="s">
        <v>81</v>
      </c>
      <c r="LLL66">
        <v>0.70541501045227051</v>
      </c>
      <c r="LLM66" t="s">
        <v>65</v>
      </c>
      <c r="LLN66" t="s">
        <v>82</v>
      </c>
      <c r="LLQ66" s="2" t="s">
        <v>555</v>
      </c>
      <c r="LLR66" s="3" t="s">
        <v>81</v>
      </c>
      <c r="LLS66" s="3">
        <v>0.70541500999999995</v>
      </c>
      <c r="LLT66" s="2" t="s">
        <v>65</v>
      </c>
      <c r="LLU66" s="3">
        <v>0.14201153350000001</v>
      </c>
      <c r="LLV66" s="3">
        <f t="shared" ref="LLV66" si="531">LLS66*LLU66</f>
        <v>0.10017706732401783</v>
      </c>
      <c r="LLW66" s="5"/>
      <c r="LLX66" s="18" t="s">
        <v>189</v>
      </c>
      <c r="LLY66" t="s">
        <v>554</v>
      </c>
      <c r="LLZ66" t="s">
        <v>555</v>
      </c>
      <c r="LMA66" t="s">
        <v>81</v>
      </c>
      <c r="LMB66">
        <v>0.70541501045227051</v>
      </c>
      <c r="LMC66" t="s">
        <v>65</v>
      </c>
      <c r="LMD66" t="s">
        <v>82</v>
      </c>
      <c r="LMG66" s="2" t="s">
        <v>555</v>
      </c>
      <c r="LMH66" s="3" t="s">
        <v>81</v>
      </c>
      <c r="LMI66" s="3">
        <v>0.70541500999999995</v>
      </c>
      <c r="LMJ66" s="2" t="s">
        <v>65</v>
      </c>
      <c r="LMK66" s="3">
        <v>0.14201153350000001</v>
      </c>
      <c r="LML66" s="3">
        <f t="shared" ref="LML66" si="532">LMI66*LMK66</f>
        <v>0.10017706732401783</v>
      </c>
      <c r="LMM66" s="5"/>
      <c r="LMN66" s="18" t="s">
        <v>189</v>
      </c>
      <c r="LMO66" t="s">
        <v>554</v>
      </c>
      <c r="LMP66" t="s">
        <v>555</v>
      </c>
      <c r="LMQ66" t="s">
        <v>81</v>
      </c>
      <c r="LMR66">
        <v>0.70541501045227051</v>
      </c>
      <c r="LMS66" t="s">
        <v>65</v>
      </c>
      <c r="LMT66" t="s">
        <v>82</v>
      </c>
      <c r="LMW66" s="2" t="s">
        <v>555</v>
      </c>
      <c r="LMX66" s="3" t="s">
        <v>81</v>
      </c>
      <c r="LMY66" s="3">
        <v>0.70541500999999995</v>
      </c>
      <c r="LMZ66" s="2" t="s">
        <v>65</v>
      </c>
      <c r="LNA66" s="3">
        <v>0.14201153350000001</v>
      </c>
      <c r="LNB66" s="3">
        <f t="shared" ref="LNB66" si="533">LMY66*LNA66</f>
        <v>0.10017706732401783</v>
      </c>
      <c r="LNC66" s="5"/>
      <c r="LND66" s="18" t="s">
        <v>189</v>
      </c>
      <c r="LNE66" t="s">
        <v>554</v>
      </c>
      <c r="LNF66" t="s">
        <v>555</v>
      </c>
      <c r="LNG66" t="s">
        <v>81</v>
      </c>
      <c r="LNH66">
        <v>0.70541501045227051</v>
      </c>
      <c r="LNI66" t="s">
        <v>65</v>
      </c>
      <c r="LNJ66" t="s">
        <v>82</v>
      </c>
      <c r="LNM66" s="2" t="s">
        <v>555</v>
      </c>
      <c r="LNN66" s="3" t="s">
        <v>81</v>
      </c>
      <c r="LNO66" s="3">
        <v>0.70541500999999995</v>
      </c>
      <c r="LNP66" s="2" t="s">
        <v>65</v>
      </c>
      <c r="LNQ66" s="3">
        <v>0.14201153350000001</v>
      </c>
      <c r="LNR66" s="3">
        <f t="shared" ref="LNR66" si="534">LNO66*LNQ66</f>
        <v>0.10017706732401783</v>
      </c>
      <c r="LNS66" s="5"/>
      <c r="LNT66" s="18" t="s">
        <v>189</v>
      </c>
      <c r="LNU66" t="s">
        <v>554</v>
      </c>
      <c r="LNV66" t="s">
        <v>555</v>
      </c>
      <c r="LNW66" t="s">
        <v>81</v>
      </c>
      <c r="LNX66">
        <v>0.70541501045227051</v>
      </c>
      <c r="LNY66" t="s">
        <v>65</v>
      </c>
      <c r="LNZ66" t="s">
        <v>82</v>
      </c>
      <c r="LOC66" s="2" t="s">
        <v>555</v>
      </c>
      <c r="LOD66" s="3" t="s">
        <v>81</v>
      </c>
      <c r="LOE66" s="3">
        <v>0.70541500999999995</v>
      </c>
      <c r="LOF66" s="2" t="s">
        <v>65</v>
      </c>
      <c r="LOG66" s="3">
        <v>0.14201153350000001</v>
      </c>
      <c r="LOH66" s="3">
        <f t="shared" ref="LOH66" si="535">LOE66*LOG66</f>
        <v>0.10017706732401783</v>
      </c>
      <c r="LOI66" s="5"/>
      <c r="LOJ66" s="18" t="s">
        <v>189</v>
      </c>
      <c r="LOK66" t="s">
        <v>554</v>
      </c>
      <c r="LOL66" t="s">
        <v>555</v>
      </c>
      <c r="LOM66" t="s">
        <v>81</v>
      </c>
      <c r="LON66">
        <v>0.70541501045227051</v>
      </c>
      <c r="LOO66" t="s">
        <v>65</v>
      </c>
      <c r="LOP66" t="s">
        <v>82</v>
      </c>
      <c r="LOS66" s="2" t="s">
        <v>555</v>
      </c>
      <c r="LOT66" s="3" t="s">
        <v>81</v>
      </c>
      <c r="LOU66" s="3">
        <v>0.70541500999999995</v>
      </c>
      <c r="LOV66" s="2" t="s">
        <v>65</v>
      </c>
      <c r="LOW66" s="3">
        <v>0.14201153350000001</v>
      </c>
      <c r="LOX66" s="3">
        <f t="shared" ref="LOX66" si="536">LOU66*LOW66</f>
        <v>0.10017706732401783</v>
      </c>
      <c r="LOY66" s="5"/>
      <c r="LOZ66" s="18" t="s">
        <v>189</v>
      </c>
      <c r="LPA66" t="s">
        <v>554</v>
      </c>
      <c r="LPB66" t="s">
        <v>555</v>
      </c>
      <c r="LPC66" t="s">
        <v>81</v>
      </c>
      <c r="LPD66">
        <v>0.70541501045227051</v>
      </c>
      <c r="LPE66" t="s">
        <v>65</v>
      </c>
      <c r="LPF66" t="s">
        <v>82</v>
      </c>
      <c r="LPI66" s="2" t="s">
        <v>555</v>
      </c>
      <c r="LPJ66" s="3" t="s">
        <v>81</v>
      </c>
      <c r="LPK66" s="3">
        <v>0.70541500999999995</v>
      </c>
      <c r="LPL66" s="2" t="s">
        <v>65</v>
      </c>
      <c r="LPM66" s="3">
        <v>0.14201153350000001</v>
      </c>
      <c r="LPN66" s="3">
        <f t="shared" ref="LPN66" si="537">LPK66*LPM66</f>
        <v>0.10017706732401783</v>
      </c>
      <c r="LPO66" s="5"/>
      <c r="LPP66" s="18" t="s">
        <v>189</v>
      </c>
      <c r="LPQ66" t="s">
        <v>554</v>
      </c>
      <c r="LPR66" t="s">
        <v>555</v>
      </c>
      <c r="LPS66" t="s">
        <v>81</v>
      </c>
      <c r="LPT66">
        <v>0.70541501045227051</v>
      </c>
      <c r="LPU66" t="s">
        <v>65</v>
      </c>
      <c r="LPV66" t="s">
        <v>82</v>
      </c>
      <c r="LPY66" s="2" t="s">
        <v>555</v>
      </c>
      <c r="LPZ66" s="3" t="s">
        <v>81</v>
      </c>
      <c r="LQA66" s="3">
        <v>0.70541500999999995</v>
      </c>
      <c r="LQB66" s="2" t="s">
        <v>65</v>
      </c>
      <c r="LQC66" s="3">
        <v>0.14201153350000001</v>
      </c>
      <c r="LQD66" s="3">
        <f t="shared" ref="LQD66" si="538">LQA66*LQC66</f>
        <v>0.10017706732401783</v>
      </c>
      <c r="LQE66" s="5"/>
      <c r="LQF66" s="18" t="s">
        <v>189</v>
      </c>
      <c r="LQG66" t="s">
        <v>554</v>
      </c>
      <c r="LQH66" t="s">
        <v>555</v>
      </c>
      <c r="LQI66" t="s">
        <v>81</v>
      </c>
      <c r="LQJ66">
        <v>0.70541501045227051</v>
      </c>
      <c r="LQK66" t="s">
        <v>65</v>
      </c>
      <c r="LQL66" t="s">
        <v>82</v>
      </c>
      <c r="LQO66" s="2" t="s">
        <v>555</v>
      </c>
      <c r="LQP66" s="3" t="s">
        <v>81</v>
      </c>
      <c r="LQQ66" s="3">
        <v>0.70541500999999995</v>
      </c>
      <c r="LQR66" s="2" t="s">
        <v>65</v>
      </c>
      <c r="LQS66" s="3">
        <v>0.14201153350000001</v>
      </c>
      <c r="LQT66" s="3">
        <f t="shared" ref="LQT66" si="539">LQQ66*LQS66</f>
        <v>0.10017706732401783</v>
      </c>
      <c r="LQU66" s="5"/>
      <c r="LQV66" s="18" t="s">
        <v>189</v>
      </c>
      <c r="LQW66" t="s">
        <v>554</v>
      </c>
      <c r="LQX66" t="s">
        <v>555</v>
      </c>
      <c r="LQY66" t="s">
        <v>81</v>
      </c>
      <c r="LQZ66">
        <v>0.70541501045227051</v>
      </c>
      <c r="LRA66" t="s">
        <v>65</v>
      </c>
      <c r="LRB66" t="s">
        <v>82</v>
      </c>
      <c r="LRE66" s="2" t="s">
        <v>555</v>
      </c>
      <c r="LRF66" s="3" t="s">
        <v>81</v>
      </c>
      <c r="LRG66" s="3">
        <v>0.70541500999999995</v>
      </c>
      <c r="LRH66" s="2" t="s">
        <v>65</v>
      </c>
      <c r="LRI66" s="3">
        <v>0.14201153350000001</v>
      </c>
      <c r="LRJ66" s="3">
        <f t="shared" ref="LRJ66" si="540">LRG66*LRI66</f>
        <v>0.10017706732401783</v>
      </c>
      <c r="LRK66" s="5"/>
      <c r="LRL66" s="18" t="s">
        <v>189</v>
      </c>
      <c r="LRM66" t="s">
        <v>554</v>
      </c>
      <c r="LRN66" t="s">
        <v>555</v>
      </c>
      <c r="LRO66" t="s">
        <v>81</v>
      </c>
      <c r="LRP66">
        <v>0.70541501045227051</v>
      </c>
      <c r="LRQ66" t="s">
        <v>65</v>
      </c>
      <c r="LRR66" t="s">
        <v>82</v>
      </c>
      <c r="LRU66" s="2" t="s">
        <v>555</v>
      </c>
      <c r="LRV66" s="3" t="s">
        <v>81</v>
      </c>
      <c r="LRW66" s="3">
        <v>0.70541500999999995</v>
      </c>
      <c r="LRX66" s="2" t="s">
        <v>65</v>
      </c>
      <c r="LRY66" s="3">
        <v>0.14201153350000001</v>
      </c>
      <c r="LRZ66" s="3">
        <f t="shared" ref="LRZ66" si="541">LRW66*LRY66</f>
        <v>0.10017706732401783</v>
      </c>
      <c r="LSA66" s="5"/>
      <c r="LSB66" s="18" t="s">
        <v>189</v>
      </c>
      <c r="LSC66" t="s">
        <v>554</v>
      </c>
      <c r="LSD66" t="s">
        <v>555</v>
      </c>
      <c r="LSE66" t="s">
        <v>81</v>
      </c>
      <c r="LSF66">
        <v>0.70541501045227051</v>
      </c>
      <c r="LSG66" t="s">
        <v>65</v>
      </c>
      <c r="LSH66" t="s">
        <v>82</v>
      </c>
      <c r="LSK66" s="2" t="s">
        <v>555</v>
      </c>
      <c r="LSL66" s="3" t="s">
        <v>81</v>
      </c>
      <c r="LSM66" s="3">
        <v>0.70541500999999995</v>
      </c>
      <c r="LSN66" s="2" t="s">
        <v>65</v>
      </c>
      <c r="LSO66" s="3">
        <v>0.14201153350000001</v>
      </c>
      <c r="LSP66" s="3">
        <f t="shared" ref="LSP66" si="542">LSM66*LSO66</f>
        <v>0.10017706732401783</v>
      </c>
      <c r="LSQ66" s="5"/>
      <c r="LSR66" s="18" t="s">
        <v>189</v>
      </c>
      <c r="LSS66" t="s">
        <v>554</v>
      </c>
      <c r="LST66" t="s">
        <v>555</v>
      </c>
      <c r="LSU66" t="s">
        <v>81</v>
      </c>
      <c r="LSV66">
        <v>0.70541501045227051</v>
      </c>
      <c r="LSW66" t="s">
        <v>65</v>
      </c>
      <c r="LSX66" t="s">
        <v>82</v>
      </c>
      <c r="LTA66" s="2" t="s">
        <v>555</v>
      </c>
      <c r="LTB66" s="3" t="s">
        <v>81</v>
      </c>
      <c r="LTC66" s="3">
        <v>0.70541500999999995</v>
      </c>
      <c r="LTD66" s="2" t="s">
        <v>65</v>
      </c>
      <c r="LTE66" s="3">
        <v>0.14201153350000001</v>
      </c>
      <c r="LTF66" s="3">
        <f t="shared" ref="LTF66" si="543">LTC66*LTE66</f>
        <v>0.10017706732401783</v>
      </c>
      <c r="LTG66" s="5"/>
      <c r="LTH66" s="18" t="s">
        <v>189</v>
      </c>
      <c r="LTI66" t="s">
        <v>554</v>
      </c>
      <c r="LTJ66" t="s">
        <v>555</v>
      </c>
      <c r="LTK66" t="s">
        <v>81</v>
      </c>
      <c r="LTL66">
        <v>0.70541501045227051</v>
      </c>
      <c r="LTM66" t="s">
        <v>65</v>
      </c>
      <c r="LTN66" t="s">
        <v>82</v>
      </c>
      <c r="LTQ66" s="2" t="s">
        <v>555</v>
      </c>
      <c r="LTR66" s="3" t="s">
        <v>81</v>
      </c>
      <c r="LTS66" s="3">
        <v>0.70541500999999995</v>
      </c>
      <c r="LTT66" s="2" t="s">
        <v>65</v>
      </c>
      <c r="LTU66" s="3">
        <v>0.14201153350000001</v>
      </c>
      <c r="LTV66" s="3">
        <f t="shared" ref="LTV66" si="544">LTS66*LTU66</f>
        <v>0.10017706732401783</v>
      </c>
      <c r="LTW66" s="5"/>
      <c r="LTX66" s="18" t="s">
        <v>189</v>
      </c>
      <c r="LTY66" t="s">
        <v>554</v>
      </c>
      <c r="LTZ66" t="s">
        <v>555</v>
      </c>
      <c r="LUA66" t="s">
        <v>81</v>
      </c>
      <c r="LUB66">
        <v>0.70541501045227051</v>
      </c>
      <c r="LUC66" t="s">
        <v>65</v>
      </c>
      <c r="LUD66" t="s">
        <v>82</v>
      </c>
      <c r="LUG66" s="2" t="s">
        <v>555</v>
      </c>
      <c r="LUH66" s="3" t="s">
        <v>81</v>
      </c>
      <c r="LUI66" s="3">
        <v>0.70541500999999995</v>
      </c>
      <c r="LUJ66" s="2" t="s">
        <v>65</v>
      </c>
      <c r="LUK66" s="3">
        <v>0.14201153350000001</v>
      </c>
      <c r="LUL66" s="3">
        <f t="shared" ref="LUL66" si="545">LUI66*LUK66</f>
        <v>0.10017706732401783</v>
      </c>
      <c r="LUM66" s="5"/>
      <c r="LUN66" s="18" t="s">
        <v>189</v>
      </c>
      <c r="LUO66" t="s">
        <v>554</v>
      </c>
      <c r="LUP66" t="s">
        <v>555</v>
      </c>
      <c r="LUQ66" t="s">
        <v>81</v>
      </c>
      <c r="LUR66">
        <v>0.70541501045227051</v>
      </c>
      <c r="LUS66" t="s">
        <v>65</v>
      </c>
      <c r="LUT66" t="s">
        <v>82</v>
      </c>
      <c r="LUW66" s="2" t="s">
        <v>555</v>
      </c>
      <c r="LUX66" s="3" t="s">
        <v>81</v>
      </c>
      <c r="LUY66" s="3">
        <v>0.70541500999999995</v>
      </c>
      <c r="LUZ66" s="2" t="s">
        <v>65</v>
      </c>
      <c r="LVA66" s="3">
        <v>0.14201153350000001</v>
      </c>
      <c r="LVB66" s="3">
        <f t="shared" ref="LVB66" si="546">LUY66*LVA66</f>
        <v>0.10017706732401783</v>
      </c>
      <c r="LVC66" s="5"/>
      <c r="LVD66" s="18" t="s">
        <v>189</v>
      </c>
      <c r="LVE66" t="s">
        <v>554</v>
      </c>
      <c r="LVF66" t="s">
        <v>555</v>
      </c>
      <c r="LVG66" t="s">
        <v>81</v>
      </c>
      <c r="LVH66">
        <v>0.70541501045227051</v>
      </c>
      <c r="LVI66" t="s">
        <v>65</v>
      </c>
      <c r="LVJ66" t="s">
        <v>82</v>
      </c>
      <c r="LVM66" s="2" t="s">
        <v>555</v>
      </c>
      <c r="LVN66" s="3" t="s">
        <v>81</v>
      </c>
      <c r="LVO66" s="3">
        <v>0.70541500999999995</v>
      </c>
      <c r="LVP66" s="2" t="s">
        <v>65</v>
      </c>
      <c r="LVQ66" s="3">
        <v>0.14201153350000001</v>
      </c>
      <c r="LVR66" s="3">
        <f t="shared" ref="LVR66" si="547">LVO66*LVQ66</f>
        <v>0.10017706732401783</v>
      </c>
      <c r="LVS66" s="5"/>
      <c r="LVT66" s="18" t="s">
        <v>189</v>
      </c>
      <c r="LVU66" t="s">
        <v>554</v>
      </c>
      <c r="LVV66" t="s">
        <v>555</v>
      </c>
      <c r="LVW66" t="s">
        <v>81</v>
      </c>
      <c r="LVX66">
        <v>0.70541501045227051</v>
      </c>
      <c r="LVY66" t="s">
        <v>65</v>
      </c>
      <c r="LVZ66" t="s">
        <v>82</v>
      </c>
      <c r="LWC66" s="2" t="s">
        <v>555</v>
      </c>
      <c r="LWD66" s="3" t="s">
        <v>81</v>
      </c>
      <c r="LWE66" s="3">
        <v>0.70541500999999995</v>
      </c>
      <c r="LWF66" s="2" t="s">
        <v>65</v>
      </c>
      <c r="LWG66" s="3">
        <v>0.14201153350000001</v>
      </c>
      <c r="LWH66" s="3">
        <f t="shared" ref="LWH66" si="548">LWE66*LWG66</f>
        <v>0.10017706732401783</v>
      </c>
      <c r="LWI66" s="5"/>
      <c r="LWJ66" s="18" t="s">
        <v>189</v>
      </c>
      <c r="LWK66" t="s">
        <v>554</v>
      </c>
      <c r="LWL66" t="s">
        <v>555</v>
      </c>
      <c r="LWM66" t="s">
        <v>81</v>
      </c>
      <c r="LWN66">
        <v>0.70541501045227051</v>
      </c>
      <c r="LWO66" t="s">
        <v>65</v>
      </c>
      <c r="LWP66" t="s">
        <v>82</v>
      </c>
      <c r="LWS66" s="2" t="s">
        <v>555</v>
      </c>
      <c r="LWT66" s="3" t="s">
        <v>81</v>
      </c>
      <c r="LWU66" s="3">
        <v>0.70541500999999995</v>
      </c>
      <c r="LWV66" s="2" t="s">
        <v>65</v>
      </c>
      <c r="LWW66" s="3">
        <v>0.14201153350000001</v>
      </c>
      <c r="LWX66" s="3">
        <f t="shared" ref="LWX66" si="549">LWU66*LWW66</f>
        <v>0.10017706732401783</v>
      </c>
      <c r="LWY66" s="5"/>
      <c r="LWZ66" s="18" t="s">
        <v>189</v>
      </c>
      <c r="LXA66" t="s">
        <v>554</v>
      </c>
      <c r="LXB66" t="s">
        <v>555</v>
      </c>
      <c r="LXC66" t="s">
        <v>81</v>
      </c>
      <c r="LXD66">
        <v>0.70541501045227051</v>
      </c>
      <c r="LXE66" t="s">
        <v>65</v>
      </c>
      <c r="LXF66" t="s">
        <v>82</v>
      </c>
      <c r="LXI66" s="2" t="s">
        <v>555</v>
      </c>
      <c r="LXJ66" s="3" t="s">
        <v>81</v>
      </c>
      <c r="LXK66" s="3">
        <v>0.70541500999999995</v>
      </c>
      <c r="LXL66" s="2" t="s">
        <v>65</v>
      </c>
      <c r="LXM66" s="3">
        <v>0.14201153350000001</v>
      </c>
      <c r="LXN66" s="3">
        <f t="shared" ref="LXN66" si="550">LXK66*LXM66</f>
        <v>0.10017706732401783</v>
      </c>
      <c r="LXO66" s="5"/>
      <c r="LXP66" s="18" t="s">
        <v>189</v>
      </c>
      <c r="LXQ66" t="s">
        <v>554</v>
      </c>
      <c r="LXR66" t="s">
        <v>555</v>
      </c>
      <c r="LXS66" t="s">
        <v>81</v>
      </c>
      <c r="LXT66">
        <v>0.70541501045227051</v>
      </c>
      <c r="LXU66" t="s">
        <v>65</v>
      </c>
      <c r="LXV66" t="s">
        <v>82</v>
      </c>
      <c r="LXY66" s="2" t="s">
        <v>555</v>
      </c>
      <c r="LXZ66" s="3" t="s">
        <v>81</v>
      </c>
      <c r="LYA66" s="3">
        <v>0.70541500999999995</v>
      </c>
      <c r="LYB66" s="2" t="s">
        <v>65</v>
      </c>
      <c r="LYC66" s="3">
        <v>0.14201153350000001</v>
      </c>
      <c r="LYD66" s="3">
        <f t="shared" ref="LYD66" si="551">LYA66*LYC66</f>
        <v>0.10017706732401783</v>
      </c>
      <c r="LYE66" s="5"/>
      <c r="LYF66" s="18" t="s">
        <v>189</v>
      </c>
      <c r="LYG66" t="s">
        <v>554</v>
      </c>
      <c r="LYH66" t="s">
        <v>555</v>
      </c>
      <c r="LYI66" t="s">
        <v>81</v>
      </c>
      <c r="LYJ66">
        <v>0.70541501045227051</v>
      </c>
      <c r="LYK66" t="s">
        <v>65</v>
      </c>
      <c r="LYL66" t="s">
        <v>82</v>
      </c>
      <c r="LYO66" s="2" t="s">
        <v>555</v>
      </c>
      <c r="LYP66" s="3" t="s">
        <v>81</v>
      </c>
      <c r="LYQ66" s="3">
        <v>0.70541500999999995</v>
      </c>
      <c r="LYR66" s="2" t="s">
        <v>65</v>
      </c>
      <c r="LYS66" s="3">
        <v>0.14201153350000001</v>
      </c>
      <c r="LYT66" s="3">
        <f t="shared" ref="LYT66" si="552">LYQ66*LYS66</f>
        <v>0.10017706732401783</v>
      </c>
      <c r="LYU66" s="5"/>
      <c r="LYV66" s="18" t="s">
        <v>189</v>
      </c>
      <c r="LYW66" t="s">
        <v>554</v>
      </c>
      <c r="LYX66" t="s">
        <v>555</v>
      </c>
      <c r="LYY66" t="s">
        <v>81</v>
      </c>
      <c r="LYZ66">
        <v>0.70541501045227051</v>
      </c>
      <c r="LZA66" t="s">
        <v>65</v>
      </c>
      <c r="LZB66" t="s">
        <v>82</v>
      </c>
      <c r="LZE66" s="2" t="s">
        <v>555</v>
      </c>
      <c r="LZF66" s="3" t="s">
        <v>81</v>
      </c>
      <c r="LZG66" s="3">
        <v>0.70541500999999995</v>
      </c>
      <c r="LZH66" s="2" t="s">
        <v>65</v>
      </c>
      <c r="LZI66" s="3">
        <v>0.14201153350000001</v>
      </c>
      <c r="LZJ66" s="3">
        <f t="shared" ref="LZJ66" si="553">LZG66*LZI66</f>
        <v>0.10017706732401783</v>
      </c>
      <c r="LZK66" s="5"/>
      <c r="LZL66" s="18" t="s">
        <v>189</v>
      </c>
      <c r="LZM66" t="s">
        <v>554</v>
      </c>
      <c r="LZN66" t="s">
        <v>555</v>
      </c>
      <c r="LZO66" t="s">
        <v>81</v>
      </c>
      <c r="LZP66">
        <v>0.70541501045227051</v>
      </c>
      <c r="LZQ66" t="s">
        <v>65</v>
      </c>
      <c r="LZR66" t="s">
        <v>82</v>
      </c>
      <c r="LZU66" s="2" t="s">
        <v>555</v>
      </c>
      <c r="LZV66" s="3" t="s">
        <v>81</v>
      </c>
      <c r="LZW66" s="3">
        <v>0.70541500999999995</v>
      </c>
      <c r="LZX66" s="2" t="s">
        <v>65</v>
      </c>
      <c r="LZY66" s="3">
        <v>0.14201153350000001</v>
      </c>
      <c r="LZZ66" s="3">
        <f t="shared" ref="LZZ66" si="554">LZW66*LZY66</f>
        <v>0.10017706732401783</v>
      </c>
      <c r="MAA66" s="5"/>
      <c r="MAB66" s="18" t="s">
        <v>189</v>
      </c>
      <c r="MAC66" t="s">
        <v>554</v>
      </c>
      <c r="MAD66" t="s">
        <v>555</v>
      </c>
      <c r="MAE66" t="s">
        <v>81</v>
      </c>
      <c r="MAF66">
        <v>0.70541501045227051</v>
      </c>
      <c r="MAG66" t="s">
        <v>65</v>
      </c>
      <c r="MAH66" t="s">
        <v>82</v>
      </c>
      <c r="MAK66" s="2" t="s">
        <v>555</v>
      </c>
      <c r="MAL66" s="3" t="s">
        <v>81</v>
      </c>
      <c r="MAM66" s="3">
        <v>0.70541500999999995</v>
      </c>
      <c r="MAN66" s="2" t="s">
        <v>65</v>
      </c>
      <c r="MAO66" s="3">
        <v>0.14201153350000001</v>
      </c>
      <c r="MAP66" s="3">
        <f t="shared" ref="MAP66" si="555">MAM66*MAO66</f>
        <v>0.10017706732401783</v>
      </c>
      <c r="MAQ66" s="5"/>
      <c r="MAR66" s="18" t="s">
        <v>189</v>
      </c>
      <c r="MAS66" t="s">
        <v>554</v>
      </c>
      <c r="MAT66" t="s">
        <v>555</v>
      </c>
      <c r="MAU66" t="s">
        <v>81</v>
      </c>
      <c r="MAV66">
        <v>0.70541501045227051</v>
      </c>
      <c r="MAW66" t="s">
        <v>65</v>
      </c>
      <c r="MAX66" t="s">
        <v>82</v>
      </c>
      <c r="MBA66" s="2" t="s">
        <v>555</v>
      </c>
      <c r="MBB66" s="3" t="s">
        <v>81</v>
      </c>
      <c r="MBC66" s="3">
        <v>0.70541500999999995</v>
      </c>
      <c r="MBD66" s="2" t="s">
        <v>65</v>
      </c>
      <c r="MBE66" s="3">
        <v>0.14201153350000001</v>
      </c>
      <c r="MBF66" s="3">
        <f t="shared" ref="MBF66" si="556">MBC66*MBE66</f>
        <v>0.10017706732401783</v>
      </c>
      <c r="MBG66" s="5"/>
      <c r="MBH66" s="18" t="s">
        <v>189</v>
      </c>
      <c r="MBI66" t="s">
        <v>554</v>
      </c>
      <c r="MBJ66" t="s">
        <v>555</v>
      </c>
      <c r="MBK66" t="s">
        <v>81</v>
      </c>
      <c r="MBL66">
        <v>0.70541501045227051</v>
      </c>
      <c r="MBM66" t="s">
        <v>65</v>
      </c>
      <c r="MBN66" t="s">
        <v>82</v>
      </c>
      <c r="MBQ66" s="2" t="s">
        <v>555</v>
      </c>
      <c r="MBR66" s="3" t="s">
        <v>81</v>
      </c>
      <c r="MBS66" s="3">
        <v>0.70541500999999995</v>
      </c>
      <c r="MBT66" s="2" t="s">
        <v>65</v>
      </c>
      <c r="MBU66" s="3">
        <v>0.14201153350000001</v>
      </c>
      <c r="MBV66" s="3">
        <f t="shared" ref="MBV66" si="557">MBS66*MBU66</f>
        <v>0.10017706732401783</v>
      </c>
      <c r="MBW66" s="5"/>
      <c r="MBX66" s="18" t="s">
        <v>189</v>
      </c>
      <c r="MBY66" t="s">
        <v>554</v>
      </c>
      <c r="MBZ66" t="s">
        <v>555</v>
      </c>
      <c r="MCA66" t="s">
        <v>81</v>
      </c>
      <c r="MCB66">
        <v>0.70541501045227051</v>
      </c>
      <c r="MCC66" t="s">
        <v>65</v>
      </c>
      <c r="MCD66" t="s">
        <v>82</v>
      </c>
      <c r="MCG66" s="2" t="s">
        <v>555</v>
      </c>
      <c r="MCH66" s="3" t="s">
        <v>81</v>
      </c>
      <c r="MCI66" s="3">
        <v>0.70541500999999995</v>
      </c>
      <c r="MCJ66" s="2" t="s">
        <v>65</v>
      </c>
      <c r="MCK66" s="3">
        <v>0.14201153350000001</v>
      </c>
      <c r="MCL66" s="3">
        <f t="shared" ref="MCL66" si="558">MCI66*MCK66</f>
        <v>0.10017706732401783</v>
      </c>
      <c r="MCM66" s="5"/>
      <c r="MCN66" s="18" t="s">
        <v>189</v>
      </c>
      <c r="MCO66" t="s">
        <v>554</v>
      </c>
      <c r="MCP66" t="s">
        <v>555</v>
      </c>
      <c r="MCQ66" t="s">
        <v>81</v>
      </c>
      <c r="MCR66">
        <v>0.70541501045227051</v>
      </c>
      <c r="MCS66" t="s">
        <v>65</v>
      </c>
      <c r="MCT66" t="s">
        <v>82</v>
      </c>
      <c r="MCW66" s="2" t="s">
        <v>555</v>
      </c>
      <c r="MCX66" s="3" t="s">
        <v>81</v>
      </c>
      <c r="MCY66" s="3">
        <v>0.70541500999999995</v>
      </c>
      <c r="MCZ66" s="2" t="s">
        <v>65</v>
      </c>
      <c r="MDA66" s="3">
        <v>0.14201153350000001</v>
      </c>
      <c r="MDB66" s="3">
        <f t="shared" ref="MDB66" si="559">MCY66*MDA66</f>
        <v>0.10017706732401783</v>
      </c>
      <c r="MDC66" s="5"/>
      <c r="MDD66" s="18" t="s">
        <v>189</v>
      </c>
      <c r="MDE66" t="s">
        <v>554</v>
      </c>
      <c r="MDF66" t="s">
        <v>555</v>
      </c>
      <c r="MDG66" t="s">
        <v>81</v>
      </c>
      <c r="MDH66">
        <v>0.70541501045227051</v>
      </c>
      <c r="MDI66" t="s">
        <v>65</v>
      </c>
      <c r="MDJ66" t="s">
        <v>82</v>
      </c>
      <c r="MDM66" s="2" t="s">
        <v>555</v>
      </c>
      <c r="MDN66" s="3" t="s">
        <v>81</v>
      </c>
      <c r="MDO66" s="3">
        <v>0.70541500999999995</v>
      </c>
      <c r="MDP66" s="2" t="s">
        <v>65</v>
      </c>
      <c r="MDQ66" s="3">
        <v>0.14201153350000001</v>
      </c>
      <c r="MDR66" s="3">
        <f t="shared" ref="MDR66" si="560">MDO66*MDQ66</f>
        <v>0.10017706732401783</v>
      </c>
      <c r="MDS66" s="5"/>
      <c r="MDT66" s="18" t="s">
        <v>189</v>
      </c>
      <c r="MDU66" t="s">
        <v>554</v>
      </c>
      <c r="MDV66" t="s">
        <v>555</v>
      </c>
      <c r="MDW66" t="s">
        <v>81</v>
      </c>
      <c r="MDX66">
        <v>0.70541501045227051</v>
      </c>
      <c r="MDY66" t="s">
        <v>65</v>
      </c>
      <c r="MDZ66" t="s">
        <v>82</v>
      </c>
      <c r="MEC66" s="2" t="s">
        <v>555</v>
      </c>
      <c r="MED66" s="3" t="s">
        <v>81</v>
      </c>
      <c r="MEE66" s="3">
        <v>0.70541500999999995</v>
      </c>
      <c r="MEF66" s="2" t="s">
        <v>65</v>
      </c>
      <c r="MEG66" s="3">
        <v>0.14201153350000001</v>
      </c>
      <c r="MEH66" s="3">
        <f t="shared" ref="MEH66" si="561">MEE66*MEG66</f>
        <v>0.10017706732401783</v>
      </c>
      <c r="MEI66" s="5"/>
      <c r="MEJ66" s="18" t="s">
        <v>189</v>
      </c>
      <c r="MEK66" t="s">
        <v>554</v>
      </c>
      <c r="MEL66" t="s">
        <v>555</v>
      </c>
      <c r="MEM66" t="s">
        <v>81</v>
      </c>
      <c r="MEN66">
        <v>0.70541501045227051</v>
      </c>
      <c r="MEO66" t="s">
        <v>65</v>
      </c>
      <c r="MEP66" t="s">
        <v>82</v>
      </c>
      <c r="MES66" s="2" t="s">
        <v>555</v>
      </c>
      <c r="MET66" s="3" t="s">
        <v>81</v>
      </c>
      <c r="MEU66" s="3">
        <v>0.70541500999999995</v>
      </c>
      <c r="MEV66" s="2" t="s">
        <v>65</v>
      </c>
      <c r="MEW66" s="3">
        <v>0.14201153350000001</v>
      </c>
      <c r="MEX66" s="3">
        <f t="shared" ref="MEX66" si="562">MEU66*MEW66</f>
        <v>0.10017706732401783</v>
      </c>
      <c r="MEY66" s="5"/>
      <c r="MEZ66" s="18" t="s">
        <v>189</v>
      </c>
      <c r="MFA66" t="s">
        <v>554</v>
      </c>
      <c r="MFB66" t="s">
        <v>555</v>
      </c>
      <c r="MFC66" t="s">
        <v>81</v>
      </c>
      <c r="MFD66">
        <v>0.70541501045227051</v>
      </c>
      <c r="MFE66" t="s">
        <v>65</v>
      </c>
      <c r="MFF66" t="s">
        <v>82</v>
      </c>
      <c r="MFI66" s="2" t="s">
        <v>555</v>
      </c>
      <c r="MFJ66" s="3" t="s">
        <v>81</v>
      </c>
      <c r="MFK66" s="3">
        <v>0.70541500999999995</v>
      </c>
      <c r="MFL66" s="2" t="s">
        <v>65</v>
      </c>
      <c r="MFM66" s="3">
        <v>0.14201153350000001</v>
      </c>
      <c r="MFN66" s="3">
        <f t="shared" ref="MFN66" si="563">MFK66*MFM66</f>
        <v>0.10017706732401783</v>
      </c>
      <c r="MFO66" s="5"/>
      <c r="MFP66" s="18" t="s">
        <v>189</v>
      </c>
      <c r="MFQ66" t="s">
        <v>554</v>
      </c>
      <c r="MFR66" t="s">
        <v>555</v>
      </c>
      <c r="MFS66" t="s">
        <v>81</v>
      </c>
      <c r="MFT66">
        <v>0.70541501045227051</v>
      </c>
      <c r="MFU66" t="s">
        <v>65</v>
      </c>
      <c r="MFV66" t="s">
        <v>82</v>
      </c>
      <c r="MFY66" s="2" t="s">
        <v>555</v>
      </c>
      <c r="MFZ66" s="3" t="s">
        <v>81</v>
      </c>
      <c r="MGA66" s="3">
        <v>0.70541500999999995</v>
      </c>
      <c r="MGB66" s="2" t="s">
        <v>65</v>
      </c>
      <c r="MGC66" s="3">
        <v>0.14201153350000001</v>
      </c>
      <c r="MGD66" s="3">
        <f t="shared" ref="MGD66" si="564">MGA66*MGC66</f>
        <v>0.10017706732401783</v>
      </c>
      <c r="MGE66" s="5"/>
      <c r="MGF66" s="18" t="s">
        <v>189</v>
      </c>
      <c r="MGG66" t="s">
        <v>554</v>
      </c>
      <c r="MGH66" t="s">
        <v>555</v>
      </c>
      <c r="MGI66" t="s">
        <v>81</v>
      </c>
      <c r="MGJ66">
        <v>0.70541501045227051</v>
      </c>
      <c r="MGK66" t="s">
        <v>65</v>
      </c>
      <c r="MGL66" t="s">
        <v>82</v>
      </c>
      <c r="MGO66" s="2" t="s">
        <v>555</v>
      </c>
      <c r="MGP66" s="3" t="s">
        <v>81</v>
      </c>
      <c r="MGQ66" s="3">
        <v>0.70541500999999995</v>
      </c>
      <c r="MGR66" s="2" t="s">
        <v>65</v>
      </c>
      <c r="MGS66" s="3">
        <v>0.14201153350000001</v>
      </c>
      <c r="MGT66" s="3">
        <f t="shared" ref="MGT66" si="565">MGQ66*MGS66</f>
        <v>0.10017706732401783</v>
      </c>
      <c r="MGU66" s="5"/>
      <c r="MGV66" s="18" t="s">
        <v>189</v>
      </c>
      <c r="MGW66" t="s">
        <v>554</v>
      </c>
      <c r="MGX66" t="s">
        <v>555</v>
      </c>
      <c r="MGY66" t="s">
        <v>81</v>
      </c>
      <c r="MGZ66">
        <v>0.70541501045227051</v>
      </c>
      <c r="MHA66" t="s">
        <v>65</v>
      </c>
      <c r="MHB66" t="s">
        <v>82</v>
      </c>
      <c r="MHE66" s="2" t="s">
        <v>555</v>
      </c>
      <c r="MHF66" s="3" t="s">
        <v>81</v>
      </c>
      <c r="MHG66" s="3">
        <v>0.70541500999999995</v>
      </c>
      <c r="MHH66" s="2" t="s">
        <v>65</v>
      </c>
      <c r="MHI66" s="3">
        <v>0.14201153350000001</v>
      </c>
      <c r="MHJ66" s="3">
        <f t="shared" ref="MHJ66" si="566">MHG66*MHI66</f>
        <v>0.10017706732401783</v>
      </c>
      <c r="MHK66" s="5"/>
      <c r="MHL66" s="18" t="s">
        <v>189</v>
      </c>
      <c r="MHM66" t="s">
        <v>554</v>
      </c>
      <c r="MHN66" t="s">
        <v>555</v>
      </c>
      <c r="MHO66" t="s">
        <v>81</v>
      </c>
      <c r="MHP66">
        <v>0.70541501045227051</v>
      </c>
      <c r="MHQ66" t="s">
        <v>65</v>
      </c>
      <c r="MHR66" t="s">
        <v>82</v>
      </c>
      <c r="MHU66" s="2" t="s">
        <v>555</v>
      </c>
      <c r="MHV66" s="3" t="s">
        <v>81</v>
      </c>
      <c r="MHW66" s="3">
        <v>0.70541500999999995</v>
      </c>
      <c r="MHX66" s="2" t="s">
        <v>65</v>
      </c>
      <c r="MHY66" s="3">
        <v>0.14201153350000001</v>
      </c>
      <c r="MHZ66" s="3">
        <f t="shared" ref="MHZ66" si="567">MHW66*MHY66</f>
        <v>0.10017706732401783</v>
      </c>
      <c r="MIA66" s="5"/>
      <c r="MIB66" s="18" t="s">
        <v>189</v>
      </c>
      <c r="MIC66" t="s">
        <v>554</v>
      </c>
      <c r="MID66" t="s">
        <v>555</v>
      </c>
      <c r="MIE66" t="s">
        <v>81</v>
      </c>
      <c r="MIF66">
        <v>0.70541501045227051</v>
      </c>
      <c r="MIG66" t="s">
        <v>65</v>
      </c>
      <c r="MIH66" t="s">
        <v>82</v>
      </c>
      <c r="MIK66" s="2" t="s">
        <v>555</v>
      </c>
      <c r="MIL66" s="3" t="s">
        <v>81</v>
      </c>
      <c r="MIM66" s="3">
        <v>0.70541500999999995</v>
      </c>
      <c r="MIN66" s="2" t="s">
        <v>65</v>
      </c>
      <c r="MIO66" s="3">
        <v>0.14201153350000001</v>
      </c>
      <c r="MIP66" s="3">
        <f t="shared" ref="MIP66" si="568">MIM66*MIO66</f>
        <v>0.10017706732401783</v>
      </c>
      <c r="MIQ66" s="5"/>
      <c r="MIR66" s="18" t="s">
        <v>189</v>
      </c>
      <c r="MIS66" t="s">
        <v>554</v>
      </c>
      <c r="MIT66" t="s">
        <v>555</v>
      </c>
      <c r="MIU66" t="s">
        <v>81</v>
      </c>
      <c r="MIV66">
        <v>0.70541501045227051</v>
      </c>
      <c r="MIW66" t="s">
        <v>65</v>
      </c>
      <c r="MIX66" t="s">
        <v>82</v>
      </c>
      <c r="MJA66" s="2" t="s">
        <v>555</v>
      </c>
      <c r="MJB66" s="3" t="s">
        <v>81</v>
      </c>
      <c r="MJC66" s="3">
        <v>0.70541500999999995</v>
      </c>
      <c r="MJD66" s="2" t="s">
        <v>65</v>
      </c>
      <c r="MJE66" s="3">
        <v>0.14201153350000001</v>
      </c>
      <c r="MJF66" s="3">
        <f t="shared" ref="MJF66" si="569">MJC66*MJE66</f>
        <v>0.10017706732401783</v>
      </c>
      <c r="MJG66" s="5"/>
      <c r="MJH66" s="18" t="s">
        <v>189</v>
      </c>
      <c r="MJI66" t="s">
        <v>554</v>
      </c>
      <c r="MJJ66" t="s">
        <v>555</v>
      </c>
      <c r="MJK66" t="s">
        <v>81</v>
      </c>
      <c r="MJL66">
        <v>0.70541501045227051</v>
      </c>
      <c r="MJM66" t="s">
        <v>65</v>
      </c>
      <c r="MJN66" t="s">
        <v>82</v>
      </c>
      <c r="MJQ66" s="2" t="s">
        <v>555</v>
      </c>
      <c r="MJR66" s="3" t="s">
        <v>81</v>
      </c>
      <c r="MJS66" s="3">
        <v>0.70541500999999995</v>
      </c>
      <c r="MJT66" s="2" t="s">
        <v>65</v>
      </c>
      <c r="MJU66" s="3">
        <v>0.14201153350000001</v>
      </c>
      <c r="MJV66" s="3">
        <f t="shared" ref="MJV66" si="570">MJS66*MJU66</f>
        <v>0.10017706732401783</v>
      </c>
      <c r="MJW66" s="5"/>
      <c r="MJX66" s="18" t="s">
        <v>189</v>
      </c>
      <c r="MJY66" t="s">
        <v>554</v>
      </c>
      <c r="MJZ66" t="s">
        <v>555</v>
      </c>
      <c r="MKA66" t="s">
        <v>81</v>
      </c>
      <c r="MKB66">
        <v>0.70541501045227051</v>
      </c>
      <c r="MKC66" t="s">
        <v>65</v>
      </c>
      <c r="MKD66" t="s">
        <v>82</v>
      </c>
      <c r="MKG66" s="2" t="s">
        <v>555</v>
      </c>
      <c r="MKH66" s="3" t="s">
        <v>81</v>
      </c>
      <c r="MKI66" s="3">
        <v>0.70541500999999995</v>
      </c>
      <c r="MKJ66" s="2" t="s">
        <v>65</v>
      </c>
      <c r="MKK66" s="3">
        <v>0.14201153350000001</v>
      </c>
      <c r="MKL66" s="3">
        <f t="shared" ref="MKL66" si="571">MKI66*MKK66</f>
        <v>0.10017706732401783</v>
      </c>
      <c r="MKM66" s="5"/>
      <c r="MKN66" s="18" t="s">
        <v>189</v>
      </c>
      <c r="MKO66" t="s">
        <v>554</v>
      </c>
      <c r="MKP66" t="s">
        <v>555</v>
      </c>
      <c r="MKQ66" t="s">
        <v>81</v>
      </c>
      <c r="MKR66">
        <v>0.70541501045227051</v>
      </c>
      <c r="MKS66" t="s">
        <v>65</v>
      </c>
      <c r="MKT66" t="s">
        <v>82</v>
      </c>
      <c r="MKW66" s="2" t="s">
        <v>555</v>
      </c>
      <c r="MKX66" s="3" t="s">
        <v>81</v>
      </c>
      <c r="MKY66" s="3">
        <v>0.70541500999999995</v>
      </c>
      <c r="MKZ66" s="2" t="s">
        <v>65</v>
      </c>
      <c r="MLA66" s="3">
        <v>0.14201153350000001</v>
      </c>
      <c r="MLB66" s="3">
        <f t="shared" ref="MLB66" si="572">MKY66*MLA66</f>
        <v>0.10017706732401783</v>
      </c>
      <c r="MLC66" s="5"/>
      <c r="MLD66" s="18" t="s">
        <v>189</v>
      </c>
      <c r="MLE66" t="s">
        <v>554</v>
      </c>
      <c r="MLF66" t="s">
        <v>555</v>
      </c>
      <c r="MLG66" t="s">
        <v>81</v>
      </c>
      <c r="MLH66">
        <v>0.70541501045227051</v>
      </c>
      <c r="MLI66" t="s">
        <v>65</v>
      </c>
      <c r="MLJ66" t="s">
        <v>82</v>
      </c>
      <c r="MLM66" s="2" t="s">
        <v>555</v>
      </c>
      <c r="MLN66" s="3" t="s">
        <v>81</v>
      </c>
      <c r="MLO66" s="3">
        <v>0.70541500999999995</v>
      </c>
      <c r="MLP66" s="2" t="s">
        <v>65</v>
      </c>
      <c r="MLQ66" s="3">
        <v>0.14201153350000001</v>
      </c>
      <c r="MLR66" s="3">
        <f t="shared" ref="MLR66" si="573">MLO66*MLQ66</f>
        <v>0.10017706732401783</v>
      </c>
      <c r="MLS66" s="5"/>
      <c r="MLT66" s="18" t="s">
        <v>189</v>
      </c>
      <c r="MLU66" t="s">
        <v>554</v>
      </c>
      <c r="MLV66" t="s">
        <v>555</v>
      </c>
      <c r="MLW66" t="s">
        <v>81</v>
      </c>
      <c r="MLX66">
        <v>0.70541501045227051</v>
      </c>
      <c r="MLY66" t="s">
        <v>65</v>
      </c>
      <c r="MLZ66" t="s">
        <v>82</v>
      </c>
      <c r="MMC66" s="2" t="s">
        <v>555</v>
      </c>
      <c r="MMD66" s="3" t="s">
        <v>81</v>
      </c>
      <c r="MME66" s="3">
        <v>0.70541500999999995</v>
      </c>
      <c r="MMF66" s="2" t="s">
        <v>65</v>
      </c>
      <c r="MMG66" s="3">
        <v>0.14201153350000001</v>
      </c>
      <c r="MMH66" s="3">
        <f t="shared" ref="MMH66" si="574">MME66*MMG66</f>
        <v>0.10017706732401783</v>
      </c>
      <c r="MMI66" s="5"/>
      <c r="MMJ66" s="18" t="s">
        <v>189</v>
      </c>
      <c r="MMK66" t="s">
        <v>554</v>
      </c>
      <c r="MML66" t="s">
        <v>555</v>
      </c>
      <c r="MMM66" t="s">
        <v>81</v>
      </c>
      <c r="MMN66">
        <v>0.70541501045227051</v>
      </c>
      <c r="MMO66" t="s">
        <v>65</v>
      </c>
      <c r="MMP66" t="s">
        <v>82</v>
      </c>
      <c r="MMS66" s="2" t="s">
        <v>555</v>
      </c>
      <c r="MMT66" s="3" t="s">
        <v>81</v>
      </c>
      <c r="MMU66" s="3">
        <v>0.70541500999999995</v>
      </c>
      <c r="MMV66" s="2" t="s">
        <v>65</v>
      </c>
      <c r="MMW66" s="3">
        <v>0.14201153350000001</v>
      </c>
      <c r="MMX66" s="3">
        <f t="shared" ref="MMX66" si="575">MMU66*MMW66</f>
        <v>0.10017706732401783</v>
      </c>
      <c r="MMY66" s="5"/>
      <c r="MMZ66" s="18" t="s">
        <v>189</v>
      </c>
      <c r="MNA66" t="s">
        <v>554</v>
      </c>
      <c r="MNB66" t="s">
        <v>555</v>
      </c>
      <c r="MNC66" t="s">
        <v>81</v>
      </c>
      <c r="MND66">
        <v>0.70541501045227051</v>
      </c>
      <c r="MNE66" t="s">
        <v>65</v>
      </c>
      <c r="MNF66" t="s">
        <v>82</v>
      </c>
      <c r="MNI66" s="2" t="s">
        <v>555</v>
      </c>
      <c r="MNJ66" s="3" t="s">
        <v>81</v>
      </c>
      <c r="MNK66" s="3">
        <v>0.70541500999999995</v>
      </c>
      <c r="MNL66" s="2" t="s">
        <v>65</v>
      </c>
      <c r="MNM66" s="3">
        <v>0.14201153350000001</v>
      </c>
      <c r="MNN66" s="3">
        <f t="shared" ref="MNN66" si="576">MNK66*MNM66</f>
        <v>0.10017706732401783</v>
      </c>
      <c r="MNO66" s="5"/>
      <c r="MNP66" s="18" t="s">
        <v>189</v>
      </c>
      <c r="MNQ66" t="s">
        <v>554</v>
      </c>
      <c r="MNR66" t="s">
        <v>555</v>
      </c>
      <c r="MNS66" t="s">
        <v>81</v>
      </c>
      <c r="MNT66">
        <v>0.70541501045227051</v>
      </c>
      <c r="MNU66" t="s">
        <v>65</v>
      </c>
      <c r="MNV66" t="s">
        <v>82</v>
      </c>
      <c r="MNY66" s="2" t="s">
        <v>555</v>
      </c>
      <c r="MNZ66" s="3" t="s">
        <v>81</v>
      </c>
      <c r="MOA66" s="3">
        <v>0.70541500999999995</v>
      </c>
      <c r="MOB66" s="2" t="s">
        <v>65</v>
      </c>
      <c r="MOC66" s="3">
        <v>0.14201153350000001</v>
      </c>
      <c r="MOD66" s="3">
        <f t="shared" ref="MOD66" si="577">MOA66*MOC66</f>
        <v>0.10017706732401783</v>
      </c>
      <c r="MOE66" s="5"/>
      <c r="MOF66" s="18" t="s">
        <v>189</v>
      </c>
      <c r="MOG66" t="s">
        <v>554</v>
      </c>
      <c r="MOH66" t="s">
        <v>555</v>
      </c>
      <c r="MOI66" t="s">
        <v>81</v>
      </c>
      <c r="MOJ66">
        <v>0.70541501045227051</v>
      </c>
      <c r="MOK66" t="s">
        <v>65</v>
      </c>
      <c r="MOL66" t="s">
        <v>82</v>
      </c>
      <c r="MOO66" s="2" t="s">
        <v>555</v>
      </c>
      <c r="MOP66" s="3" t="s">
        <v>81</v>
      </c>
      <c r="MOQ66" s="3">
        <v>0.70541500999999995</v>
      </c>
      <c r="MOR66" s="2" t="s">
        <v>65</v>
      </c>
      <c r="MOS66" s="3">
        <v>0.14201153350000001</v>
      </c>
      <c r="MOT66" s="3">
        <f t="shared" ref="MOT66" si="578">MOQ66*MOS66</f>
        <v>0.10017706732401783</v>
      </c>
      <c r="MOU66" s="5"/>
      <c r="MOV66" s="18" t="s">
        <v>189</v>
      </c>
      <c r="MOW66" t="s">
        <v>554</v>
      </c>
      <c r="MOX66" t="s">
        <v>555</v>
      </c>
      <c r="MOY66" t="s">
        <v>81</v>
      </c>
      <c r="MOZ66">
        <v>0.70541501045227051</v>
      </c>
      <c r="MPA66" t="s">
        <v>65</v>
      </c>
      <c r="MPB66" t="s">
        <v>82</v>
      </c>
      <c r="MPE66" s="2" t="s">
        <v>555</v>
      </c>
      <c r="MPF66" s="3" t="s">
        <v>81</v>
      </c>
      <c r="MPG66" s="3">
        <v>0.70541500999999995</v>
      </c>
      <c r="MPH66" s="2" t="s">
        <v>65</v>
      </c>
      <c r="MPI66" s="3">
        <v>0.14201153350000001</v>
      </c>
      <c r="MPJ66" s="3">
        <f t="shared" ref="MPJ66" si="579">MPG66*MPI66</f>
        <v>0.10017706732401783</v>
      </c>
      <c r="MPK66" s="5"/>
      <c r="MPL66" s="18" t="s">
        <v>189</v>
      </c>
      <c r="MPM66" t="s">
        <v>554</v>
      </c>
      <c r="MPN66" t="s">
        <v>555</v>
      </c>
      <c r="MPO66" t="s">
        <v>81</v>
      </c>
      <c r="MPP66">
        <v>0.70541501045227051</v>
      </c>
      <c r="MPQ66" t="s">
        <v>65</v>
      </c>
      <c r="MPR66" t="s">
        <v>82</v>
      </c>
      <c r="MPU66" s="2" t="s">
        <v>555</v>
      </c>
      <c r="MPV66" s="3" t="s">
        <v>81</v>
      </c>
      <c r="MPW66" s="3">
        <v>0.70541500999999995</v>
      </c>
      <c r="MPX66" s="2" t="s">
        <v>65</v>
      </c>
      <c r="MPY66" s="3">
        <v>0.14201153350000001</v>
      </c>
      <c r="MPZ66" s="3">
        <f t="shared" ref="MPZ66" si="580">MPW66*MPY66</f>
        <v>0.10017706732401783</v>
      </c>
      <c r="MQA66" s="5"/>
      <c r="MQB66" s="18" t="s">
        <v>189</v>
      </c>
      <c r="MQC66" t="s">
        <v>554</v>
      </c>
      <c r="MQD66" t="s">
        <v>555</v>
      </c>
      <c r="MQE66" t="s">
        <v>81</v>
      </c>
      <c r="MQF66">
        <v>0.70541501045227051</v>
      </c>
      <c r="MQG66" t="s">
        <v>65</v>
      </c>
      <c r="MQH66" t="s">
        <v>82</v>
      </c>
      <c r="MQK66" s="2" t="s">
        <v>555</v>
      </c>
      <c r="MQL66" s="3" t="s">
        <v>81</v>
      </c>
      <c r="MQM66" s="3">
        <v>0.70541500999999995</v>
      </c>
      <c r="MQN66" s="2" t="s">
        <v>65</v>
      </c>
      <c r="MQO66" s="3">
        <v>0.14201153350000001</v>
      </c>
      <c r="MQP66" s="3">
        <f t="shared" ref="MQP66" si="581">MQM66*MQO66</f>
        <v>0.10017706732401783</v>
      </c>
      <c r="MQQ66" s="5"/>
      <c r="MQR66" s="18" t="s">
        <v>189</v>
      </c>
      <c r="MQS66" t="s">
        <v>554</v>
      </c>
      <c r="MQT66" t="s">
        <v>555</v>
      </c>
      <c r="MQU66" t="s">
        <v>81</v>
      </c>
      <c r="MQV66">
        <v>0.70541501045227051</v>
      </c>
      <c r="MQW66" t="s">
        <v>65</v>
      </c>
      <c r="MQX66" t="s">
        <v>82</v>
      </c>
      <c r="MRA66" s="2" t="s">
        <v>555</v>
      </c>
      <c r="MRB66" s="3" t="s">
        <v>81</v>
      </c>
      <c r="MRC66" s="3">
        <v>0.70541500999999995</v>
      </c>
      <c r="MRD66" s="2" t="s">
        <v>65</v>
      </c>
      <c r="MRE66" s="3">
        <v>0.14201153350000001</v>
      </c>
      <c r="MRF66" s="3">
        <f t="shared" ref="MRF66" si="582">MRC66*MRE66</f>
        <v>0.10017706732401783</v>
      </c>
      <c r="MRG66" s="5"/>
      <c r="MRH66" s="18" t="s">
        <v>189</v>
      </c>
      <c r="MRI66" t="s">
        <v>554</v>
      </c>
      <c r="MRJ66" t="s">
        <v>555</v>
      </c>
      <c r="MRK66" t="s">
        <v>81</v>
      </c>
      <c r="MRL66">
        <v>0.70541501045227051</v>
      </c>
      <c r="MRM66" t="s">
        <v>65</v>
      </c>
      <c r="MRN66" t="s">
        <v>82</v>
      </c>
      <c r="MRQ66" s="2" t="s">
        <v>555</v>
      </c>
      <c r="MRR66" s="3" t="s">
        <v>81</v>
      </c>
      <c r="MRS66" s="3">
        <v>0.70541500999999995</v>
      </c>
      <c r="MRT66" s="2" t="s">
        <v>65</v>
      </c>
      <c r="MRU66" s="3">
        <v>0.14201153350000001</v>
      </c>
      <c r="MRV66" s="3">
        <f t="shared" ref="MRV66" si="583">MRS66*MRU66</f>
        <v>0.10017706732401783</v>
      </c>
      <c r="MRW66" s="5"/>
      <c r="MRX66" s="18" t="s">
        <v>189</v>
      </c>
      <c r="MRY66" t="s">
        <v>554</v>
      </c>
      <c r="MRZ66" t="s">
        <v>555</v>
      </c>
      <c r="MSA66" t="s">
        <v>81</v>
      </c>
      <c r="MSB66">
        <v>0.70541501045227051</v>
      </c>
      <c r="MSC66" t="s">
        <v>65</v>
      </c>
      <c r="MSD66" t="s">
        <v>82</v>
      </c>
      <c r="MSG66" s="2" t="s">
        <v>555</v>
      </c>
      <c r="MSH66" s="3" t="s">
        <v>81</v>
      </c>
      <c r="MSI66" s="3">
        <v>0.70541500999999995</v>
      </c>
      <c r="MSJ66" s="2" t="s">
        <v>65</v>
      </c>
      <c r="MSK66" s="3">
        <v>0.14201153350000001</v>
      </c>
      <c r="MSL66" s="3">
        <f t="shared" ref="MSL66" si="584">MSI66*MSK66</f>
        <v>0.10017706732401783</v>
      </c>
      <c r="MSM66" s="5"/>
      <c r="MSN66" s="18" t="s">
        <v>189</v>
      </c>
      <c r="MSO66" t="s">
        <v>554</v>
      </c>
      <c r="MSP66" t="s">
        <v>555</v>
      </c>
      <c r="MSQ66" t="s">
        <v>81</v>
      </c>
      <c r="MSR66">
        <v>0.70541501045227051</v>
      </c>
      <c r="MSS66" t="s">
        <v>65</v>
      </c>
      <c r="MST66" t="s">
        <v>82</v>
      </c>
      <c r="MSW66" s="2" t="s">
        <v>555</v>
      </c>
      <c r="MSX66" s="3" t="s">
        <v>81</v>
      </c>
      <c r="MSY66" s="3">
        <v>0.70541500999999995</v>
      </c>
      <c r="MSZ66" s="2" t="s">
        <v>65</v>
      </c>
      <c r="MTA66" s="3">
        <v>0.14201153350000001</v>
      </c>
      <c r="MTB66" s="3">
        <f t="shared" ref="MTB66" si="585">MSY66*MTA66</f>
        <v>0.10017706732401783</v>
      </c>
      <c r="MTC66" s="5"/>
      <c r="MTD66" s="18" t="s">
        <v>189</v>
      </c>
      <c r="MTE66" t="s">
        <v>554</v>
      </c>
      <c r="MTF66" t="s">
        <v>555</v>
      </c>
      <c r="MTG66" t="s">
        <v>81</v>
      </c>
      <c r="MTH66">
        <v>0.70541501045227051</v>
      </c>
      <c r="MTI66" t="s">
        <v>65</v>
      </c>
      <c r="MTJ66" t="s">
        <v>82</v>
      </c>
      <c r="MTM66" s="2" t="s">
        <v>555</v>
      </c>
      <c r="MTN66" s="3" t="s">
        <v>81</v>
      </c>
      <c r="MTO66" s="3">
        <v>0.70541500999999995</v>
      </c>
      <c r="MTP66" s="2" t="s">
        <v>65</v>
      </c>
      <c r="MTQ66" s="3">
        <v>0.14201153350000001</v>
      </c>
      <c r="MTR66" s="3">
        <f t="shared" ref="MTR66" si="586">MTO66*MTQ66</f>
        <v>0.10017706732401783</v>
      </c>
      <c r="MTS66" s="5"/>
      <c r="MTT66" s="18" t="s">
        <v>189</v>
      </c>
      <c r="MTU66" t="s">
        <v>554</v>
      </c>
      <c r="MTV66" t="s">
        <v>555</v>
      </c>
      <c r="MTW66" t="s">
        <v>81</v>
      </c>
      <c r="MTX66">
        <v>0.70541501045227051</v>
      </c>
      <c r="MTY66" t="s">
        <v>65</v>
      </c>
      <c r="MTZ66" t="s">
        <v>82</v>
      </c>
      <c r="MUC66" s="2" t="s">
        <v>555</v>
      </c>
      <c r="MUD66" s="3" t="s">
        <v>81</v>
      </c>
      <c r="MUE66" s="3">
        <v>0.70541500999999995</v>
      </c>
      <c r="MUF66" s="2" t="s">
        <v>65</v>
      </c>
      <c r="MUG66" s="3">
        <v>0.14201153350000001</v>
      </c>
      <c r="MUH66" s="3">
        <f t="shared" ref="MUH66" si="587">MUE66*MUG66</f>
        <v>0.10017706732401783</v>
      </c>
      <c r="MUI66" s="5"/>
      <c r="MUJ66" s="18" t="s">
        <v>189</v>
      </c>
      <c r="MUK66" t="s">
        <v>554</v>
      </c>
      <c r="MUL66" t="s">
        <v>555</v>
      </c>
      <c r="MUM66" t="s">
        <v>81</v>
      </c>
      <c r="MUN66">
        <v>0.70541501045227051</v>
      </c>
      <c r="MUO66" t="s">
        <v>65</v>
      </c>
      <c r="MUP66" t="s">
        <v>82</v>
      </c>
      <c r="MUS66" s="2" t="s">
        <v>555</v>
      </c>
      <c r="MUT66" s="3" t="s">
        <v>81</v>
      </c>
      <c r="MUU66" s="3">
        <v>0.70541500999999995</v>
      </c>
      <c r="MUV66" s="2" t="s">
        <v>65</v>
      </c>
      <c r="MUW66" s="3">
        <v>0.14201153350000001</v>
      </c>
      <c r="MUX66" s="3">
        <f t="shared" ref="MUX66" si="588">MUU66*MUW66</f>
        <v>0.10017706732401783</v>
      </c>
      <c r="MUY66" s="5"/>
      <c r="MUZ66" s="18" t="s">
        <v>189</v>
      </c>
      <c r="MVA66" t="s">
        <v>554</v>
      </c>
      <c r="MVB66" t="s">
        <v>555</v>
      </c>
      <c r="MVC66" t="s">
        <v>81</v>
      </c>
      <c r="MVD66">
        <v>0.70541501045227051</v>
      </c>
      <c r="MVE66" t="s">
        <v>65</v>
      </c>
      <c r="MVF66" t="s">
        <v>82</v>
      </c>
      <c r="MVI66" s="2" t="s">
        <v>555</v>
      </c>
      <c r="MVJ66" s="3" t="s">
        <v>81</v>
      </c>
      <c r="MVK66" s="3">
        <v>0.70541500999999995</v>
      </c>
      <c r="MVL66" s="2" t="s">
        <v>65</v>
      </c>
      <c r="MVM66" s="3">
        <v>0.14201153350000001</v>
      </c>
      <c r="MVN66" s="3">
        <f t="shared" ref="MVN66" si="589">MVK66*MVM66</f>
        <v>0.10017706732401783</v>
      </c>
      <c r="MVO66" s="5"/>
      <c r="MVP66" s="18" t="s">
        <v>189</v>
      </c>
      <c r="MVQ66" t="s">
        <v>554</v>
      </c>
      <c r="MVR66" t="s">
        <v>555</v>
      </c>
      <c r="MVS66" t="s">
        <v>81</v>
      </c>
      <c r="MVT66">
        <v>0.70541501045227051</v>
      </c>
      <c r="MVU66" t="s">
        <v>65</v>
      </c>
      <c r="MVV66" t="s">
        <v>82</v>
      </c>
      <c r="MVY66" s="2" t="s">
        <v>555</v>
      </c>
      <c r="MVZ66" s="3" t="s">
        <v>81</v>
      </c>
      <c r="MWA66" s="3">
        <v>0.70541500999999995</v>
      </c>
      <c r="MWB66" s="2" t="s">
        <v>65</v>
      </c>
      <c r="MWC66" s="3">
        <v>0.14201153350000001</v>
      </c>
      <c r="MWD66" s="3">
        <f t="shared" ref="MWD66" si="590">MWA66*MWC66</f>
        <v>0.10017706732401783</v>
      </c>
      <c r="MWE66" s="5"/>
      <c r="MWF66" s="18" t="s">
        <v>189</v>
      </c>
      <c r="MWG66" t="s">
        <v>554</v>
      </c>
      <c r="MWH66" t="s">
        <v>555</v>
      </c>
      <c r="MWI66" t="s">
        <v>81</v>
      </c>
      <c r="MWJ66">
        <v>0.70541501045227051</v>
      </c>
      <c r="MWK66" t="s">
        <v>65</v>
      </c>
      <c r="MWL66" t="s">
        <v>82</v>
      </c>
      <c r="MWO66" s="2" t="s">
        <v>555</v>
      </c>
      <c r="MWP66" s="3" t="s">
        <v>81</v>
      </c>
      <c r="MWQ66" s="3">
        <v>0.70541500999999995</v>
      </c>
      <c r="MWR66" s="2" t="s">
        <v>65</v>
      </c>
      <c r="MWS66" s="3">
        <v>0.14201153350000001</v>
      </c>
      <c r="MWT66" s="3">
        <f t="shared" ref="MWT66" si="591">MWQ66*MWS66</f>
        <v>0.10017706732401783</v>
      </c>
      <c r="MWU66" s="5"/>
      <c r="MWV66" s="18" t="s">
        <v>189</v>
      </c>
      <c r="MWW66" t="s">
        <v>554</v>
      </c>
      <c r="MWX66" t="s">
        <v>555</v>
      </c>
      <c r="MWY66" t="s">
        <v>81</v>
      </c>
      <c r="MWZ66">
        <v>0.70541501045227051</v>
      </c>
      <c r="MXA66" t="s">
        <v>65</v>
      </c>
      <c r="MXB66" t="s">
        <v>82</v>
      </c>
      <c r="MXE66" s="2" t="s">
        <v>555</v>
      </c>
      <c r="MXF66" s="3" t="s">
        <v>81</v>
      </c>
      <c r="MXG66" s="3">
        <v>0.70541500999999995</v>
      </c>
      <c r="MXH66" s="2" t="s">
        <v>65</v>
      </c>
      <c r="MXI66" s="3">
        <v>0.14201153350000001</v>
      </c>
      <c r="MXJ66" s="3">
        <f t="shared" ref="MXJ66" si="592">MXG66*MXI66</f>
        <v>0.10017706732401783</v>
      </c>
      <c r="MXK66" s="5"/>
      <c r="MXL66" s="18" t="s">
        <v>189</v>
      </c>
      <c r="MXM66" t="s">
        <v>554</v>
      </c>
      <c r="MXN66" t="s">
        <v>555</v>
      </c>
      <c r="MXO66" t="s">
        <v>81</v>
      </c>
      <c r="MXP66">
        <v>0.70541501045227051</v>
      </c>
      <c r="MXQ66" t="s">
        <v>65</v>
      </c>
      <c r="MXR66" t="s">
        <v>82</v>
      </c>
      <c r="MXU66" s="2" t="s">
        <v>555</v>
      </c>
      <c r="MXV66" s="3" t="s">
        <v>81</v>
      </c>
      <c r="MXW66" s="3">
        <v>0.70541500999999995</v>
      </c>
      <c r="MXX66" s="2" t="s">
        <v>65</v>
      </c>
      <c r="MXY66" s="3">
        <v>0.14201153350000001</v>
      </c>
      <c r="MXZ66" s="3">
        <f t="shared" ref="MXZ66" si="593">MXW66*MXY66</f>
        <v>0.10017706732401783</v>
      </c>
      <c r="MYA66" s="5"/>
      <c r="MYB66" s="18" t="s">
        <v>189</v>
      </c>
      <c r="MYC66" t="s">
        <v>554</v>
      </c>
      <c r="MYD66" t="s">
        <v>555</v>
      </c>
      <c r="MYE66" t="s">
        <v>81</v>
      </c>
      <c r="MYF66">
        <v>0.70541501045227051</v>
      </c>
      <c r="MYG66" t="s">
        <v>65</v>
      </c>
      <c r="MYH66" t="s">
        <v>82</v>
      </c>
      <c r="MYK66" s="2" t="s">
        <v>555</v>
      </c>
      <c r="MYL66" s="3" t="s">
        <v>81</v>
      </c>
      <c r="MYM66" s="3">
        <v>0.70541500999999995</v>
      </c>
      <c r="MYN66" s="2" t="s">
        <v>65</v>
      </c>
      <c r="MYO66" s="3">
        <v>0.14201153350000001</v>
      </c>
      <c r="MYP66" s="3">
        <f t="shared" ref="MYP66" si="594">MYM66*MYO66</f>
        <v>0.10017706732401783</v>
      </c>
      <c r="MYQ66" s="5"/>
      <c r="MYR66" s="18" t="s">
        <v>189</v>
      </c>
      <c r="MYS66" t="s">
        <v>554</v>
      </c>
      <c r="MYT66" t="s">
        <v>555</v>
      </c>
      <c r="MYU66" t="s">
        <v>81</v>
      </c>
      <c r="MYV66">
        <v>0.70541501045227051</v>
      </c>
      <c r="MYW66" t="s">
        <v>65</v>
      </c>
      <c r="MYX66" t="s">
        <v>82</v>
      </c>
      <c r="MZA66" s="2" t="s">
        <v>555</v>
      </c>
      <c r="MZB66" s="3" t="s">
        <v>81</v>
      </c>
      <c r="MZC66" s="3">
        <v>0.70541500999999995</v>
      </c>
      <c r="MZD66" s="2" t="s">
        <v>65</v>
      </c>
      <c r="MZE66" s="3">
        <v>0.14201153350000001</v>
      </c>
      <c r="MZF66" s="3">
        <f t="shared" ref="MZF66" si="595">MZC66*MZE66</f>
        <v>0.10017706732401783</v>
      </c>
      <c r="MZG66" s="5"/>
      <c r="MZH66" s="18" t="s">
        <v>189</v>
      </c>
      <c r="MZI66" t="s">
        <v>554</v>
      </c>
      <c r="MZJ66" t="s">
        <v>555</v>
      </c>
      <c r="MZK66" t="s">
        <v>81</v>
      </c>
      <c r="MZL66">
        <v>0.70541501045227051</v>
      </c>
      <c r="MZM66" t="s">
        <v>65</v>
      </c>
      <c r="MZN66" t="s">
        <v>82</v>
      </c>
      <c r="MZQ66" s="2" t="s">
        <v>555</v>
      </c>
      <c r="MZR66" s="3" t="s">
        <v>81</v>
      </c>
      <c r="MZS66" s="3">
        <v>0.70541500999999995</v>
      </c>
      <c r="MZT66" s="2" t="s">
        <v>65</v>
      </c>
      <c r="MZU66" s="3">
        <v>0.14201153350000001</v>
      </c>
      <c r="MZV66" s="3">
        <f t="shared" ref="MZV66" si="596">MZS66*MZU66</f>
        <v>0.10017706732401783</v>
      </c>
      <c r="MZW66" s="5"/>
      <c r="MZX66" s="18" t="s">
        <v>189</v>
      </c>
      <c r="MZY66" t="s">
        <v>554</v>
      </c>
      <c r="MZZ66" t="s">
        <v>555</v>
      </c>
      <c r="NAA66" t="s">
        <v>81</v>
      </c>
      <c r="NAB66">
        <v>0.70541501045227051</v>
      </c>
      <c r="NAC66" t="s">
        <v>65</v>
      </c>
      <c r="NAD66" t="s">
        <v>82</v>
      </c>
      <c r="NAG66" s="2" t="s">
        <v>555</v>
      </c>
      <c r="NAH66" s="3" t="s">
        <v>81</v>
      </c>
      <c r="NAI66" s="3">
        <v>0.70541500999999995</v>
      </c>
      <c r="NAJ66" s="2" t="s">
        <v>65</v>
      </c>
      <c r="NAK66" s="3">
        <v>0.14201153350000001</v>
      </c>
      <c r="NAL66" s="3">
        <f t="shared" ref="NAL66" si="597">NAI66*NAK66</f>
        <v>0.10017706732401783</v>
      </c>
      <c r="NAM66" s="5"/>
      <c r="NAN66" s="18" t="s">
        <v>189</v>
      </c>
      <c r="NAO66" t="s">
        <v>554</v>
      </c>
      <c r="NAP66" t="s">
        <v>555</v>
      </c>
      <c r="NAQ66" t="s">
        <v>81</v>
      </c>
      <c r="NAR66">
        <v>0.70541501045227051</v>
      </c>
      <c r="NAS66" t="s">
        <v>65</v>
      </c>
      <c r="NAT66" t="s">
        <v>82</v>
      </c>
      <c r="NAW66" s="2" t="s">
        <v>555</v>
      </c>
      <c r="NAX66" s="3" t="s">
        <v>81</v>
      </c>
      <c r="NAY66" s="3">
        <v>0.70541500999999995</v>
      </c>
      <c r="NAZ66" s="2" t="s">
        <v>65</v>
      </c>
      <c r="NBA66" s="3">
        <v>0.14201153350000001</v>
      </c>
      <c r="NBB66" s="3">
        <f t="shared" ref="NBB66" si="598">NAY66*NBA66</f>
        <v>0.10017706732401783</v>
      </c>
      <c r="NBC66" s="5"/>
      <c r="NBD66" s="18" t="s">
        <v>189</v>
      </c>
      <c r="NBE66" t="s">
        <v>554</v>
      </c>
      <c r="NBF66" t="s">
        <v>555</v>
      </c>
      <c r="NBG66" t="s">
        <v>81</v>
      </c>
      <c r="NBH66">
        <v>0.70541501045227051</v>
      </c>
      <c r="NBI66" t="s">
        <v>65</v>
      </c>
      <c r="NBJ66" t="s">
        <v>82</v>
      </c>
      <c r="NBM66" s="2" t="s">
        <v>555</v>
      </c>
      <c r="NBN66" s="3" t="s">
        <v>81</v>
      </c>
      <c r="NBO66" s="3">
        <v>0.70541500999999995</v>
      </c>
      <c r="NBP66" s="2" t="s">
        <v>65</v>
      </c>
      <c r="NBQ66" s="3">
        <v>0.14201153350000001</v>
      </c>
      <c r="NBR66" s="3">
        <f t="shared" ref="NBR66" si="599">NBO66*NBQ66</f>
        <v>0.10017706732401783</v>
      </c>
      <c r="NBS66" s="5"/>
      <c r="NBT66" s="18" t="s">
        <v>189</v>
      </c>
      <c r="NBU66" t="s">
        <v>554</v>
      </c>
      <c r="NBV66" t="s">
        <v>555</v>
      </c>
      <c r="NBW66" t="s">
        <v>81</v>
      </c>
      <c r="NBX66">
        <v>0.70541501045227051</v>
      </c>
      <c r="NBY66" t="s">
        <v>65</v>
      </c>
      <c r="NBZ66" t="s">
        <v>82</v>
      </c>
      <c r="NCC66" s="2" t="s">
        <v>555</v>
      </c>
      <c r="NCD66" s="3" t="s">
        <v>81</v>
      </c>
      <c r="NCE66" s="3">
        <v>0.70541500999999995</v>
      </c>
      <c r="NCF66" s="2" t="s">
        <v>65</v>
      </c>
      <c r="NCG66" s="3">
        <v>0.14201153350000001</v>
      </c>
      <c r="NCH66" s="3">
        <f t="shared" ref="NCH66" si="600">NCE66*NCG66</f>
        <v>0.10017706732401783</v>
      </c>
      <c r="NCI66" s="5"/>
      <c r="NCJ66" s="18" t="s">
        <v>189</v>
      </c>
      <c r="NCK66" t="s">
        <v>554</v>
      </c>
      <c r="NCL66" t="s">
        <v>555</v>
      </c>
      <c r="NCM66" t="s">
        <v>81</v>
      </c>
      <c r="NCN66">
        <v>0.70541501045227051</v>
      </c>
      <c r="NCO66" t="s">
        <v>65</v>
      </c>
      <c r="NCP66" t="s">
        <v>82</v>
      </c>
      <c r="NCS66" s="2" t="s">
        <v>555</v>
      </c>
      <c r="NCT66" s="3" t="s">
        <v>81</v>
      </c>
      <c r="NCU66" s="3">
        <v>0.70541500999999995</v>
      </c>
      <c r="NCV66" s="2" t="s">
        <v>65</v>
      </c>
      <c r="NCW66" s="3">
        <v>0.14201153350000001</v>
      </c>
      <c r="NCX66" s="3">
        <f t="shared" ref="NCX66" si="601">NCU66*NCW66</f>
        <v>0.10017706732401783</v>
      </c>
      <c r="NCY66" s="5"/>
      <c r="NCZ66" s="18" t="s">
        <v>189</v>
      </c>
      <c r="NDA66" t="s">
        <v>554</v>
      </c>
      <c r="NDB66" t="s">
        <v>555</v>
      </c>
      <c r="NDC66" t="s">
        <v>81</v>
      </c>
      <c r="NDD66">
        <v>0.70541501045227051</v>
      </c>
      <c r="NDE66" t="s">
        <v>65</v>
      </c>
      <c r="NDF66" t="s">
        <v>82</v>
      </c>
      <c r="NDI66" s="2" t="s">
        <v>555</v>
      </c>
      <c r="NDJ66" s="3" t="s">
        <v>81</v>
      </c>
      <c r="NDK66" s="3">
        <v>0.70541500999999995</v>
      </c>
      <c r="NDL66" s="2" t="s">
        <v>65</v>
      </c>
      <c r="NDM66" s="3">
        <v>0.14201153350000001</v>
      </c>
      <c r="NDN66" s="3">
        <f t="shared" ref="NDN66" si="602">NDK66*NDM66</f>
        <v>0.10017706732401783</v>
      </c>
      <c r="NDO66" s="5"/>
      <c r="NDP66" s="18" t="s">
        <v>189</v>
      </c>
      <c r="NDQ66" t="s">
        <v>554</v>
      </c>
      <c r="NDR66" t="s">
        <v>555</v>
      </c>
      <c r="NDS66" t="s">
        <v>81</v>
      </c>
      <c r="NDT66">
        <v>0.70541501045227051</v>
      </c>
      <c r="NDU66" t="s">
        <v>65</v>
      </c>
      <c r="NDV66" t="s">
        <v>82</v>
      </c>
      <c r="NDY66" s="2" t="s">
        <v>555</v>
      </c>
      <c r="NDZ66" s="3" t="s">
        <v>81</v>
      </c>
      <c r="NEA66" s="3">
        <v>0.70541500999999995</v>
      </c>
      <c r="NEB66" s="2" t="s">
        <v>65</v>
      </c>
      <c r="NEC66" s="3">
        <v>0.14201153350000001</v>
      </c>
      <c r="NED66" s="3">
        <f t="shared" ref="NED66" si="603">NEA66*NEC66</f>
        <v>0.10017706732401783</v>
      </c>
      <c r="NEE66" s="5"/>
      <c r="NEF66" s="18" t="s">
        <v>189</v>
      </c>
      <c r="NEG66" t="s">
        <v>554</v>
      </c>
      <c r="NEH66" t="s">
        <v>555</v>
      </c>
      <c r="NEI66" t="s">
        <v>81</v>
      </c>
      <c r="NEJ66">
        <v>0.70541501045227051</v>
      </c>
      <c r="NEK66" t="s">
        <v>65</v>
      </c>
      <c r="NEL66" t="s">
        <v>82</v>
      </c>
      <c r="NEO66" s="2" t="s">
        <v>555</v>
      </c>
      <c r="NEP66" s="3" t="s">
        <v>81</v>
      </c>
      <c r="NEQ66" s="3">
        <v>0.70541500999999995</v>
      </c>
      <c r="NER66" s="2" t="s">
        <v>65</v>
      </c>
      <c r="NES66" s="3">
        <v>0.14201153350000001</v>
      </c>
      <c r="NET66" s="3">
        <f t="shared" ref="NET66" si="604">NEQ66*NES66</f>
        <v>0.10017706732401783</v>
      </c>
      <c r="NEU66" s="5"/>
      <c r="NEV66" s="18" t="s">
        <v>189</v>
      </c>
      <c r="NEW66" t="s">
        <v>554</v>
      </c>
      <c r="NEX66" t="s">
        <v>555</v>
      </c>
      <c r="NEY66" t="s">
        <v>81</v>
      </c>
      <c r="NEZ66">
        <v>0.70541501045227051</v>
      </c>
      <c r="NFA66" t="s">
        <v>65</v>
      </c>
      <c r="NFB66" t="s">
        <v>82</v>
      </c>
      <c r="NFE66" s="2" t="s">
        <v>555</v>
      </c>
      <c r="NFF66" s="3" t="s">
        <v>81</v>
      </c>
      <c r="NFG66" s="3">
        <v>0.70541500999999995</v>
      </c>
      <c r="NFH66" s="2" t="s">
        <v>65</v>
      </c>
      <c r="NFI66" s="3">
        <v>0.14201153350000001</v>
      </c>
      <c r="NFJ66" s="3">
        <f t="shared" ref="NFJ66" si="605">NFG66*NFI66</f>
        <v>0.10017706732401783</v>
      </c>
      <c r="NFK66" s="5"/>
      <c r="NFL66" s="18" t="s">
        <v>189</v>
      </c>
      <c r="NFM66" t="s">
        <v>554</v>
      </c>
      <c r="NFN66" t="s">
        <v>555</v>
      </c>
      <c r="NFO66" t="s">
        <v>81</v>
      </c>
      <c r="NFP66">
        <v>0.70541501045227051</v>
      </c>
      <c r="NFQ66" t="s">
        <v>65</v>
      </c>
      <c r="NFR66" t="s">
        <v>82</v>
      </c>
      <c r="NFU66" s="2" t="s">
        <v>555</v>
      </c>
      <c r="NFV66" s="3" t="s">
        <v>81</v>
      </c>
      <c r="NFW66" s="3">
        <v>0.70541500999999995</v>
      </c>
      <c r="NFX66" s="2" t="s">
        <v>65</v>
      </c>
      <c r="NFY66" s="3">
        <v>0.14201153350000001</v>
      </c>
      <c r="NFZ66" s="3">
        <f t="shared" ref="NFZ66" si="606">NFW66*NFY66</f>
        <v>0.10017706732401783</v>
      </c>
      <c r="NGA66" s="5"/>
      <c r="NGB66" s="18" t="s">
        <v>189</v>
      </c>
      <c r="NGC66" t="s">
        <v>554</v>
      </c>
      <c r="NGD66" t="s">
        <v>555</v>
      </c>
      <c r="NGE66" t="s">
        <v>81</v>
      </c>
      <c r="NGF66">
        <v>0.70541501045227051</v>
      </c>
      <c r="NGG66" t="s">
        <v>65</v>
      </c>
      <c r="NGH66" t="s">
        <v>82</v>
      </c>
      <c r="NGK66" s="2" t="s">
        <v>555</v>
      </c>
      <c r="NGL66" s="3" t="s">
        <v>81</v>
      </c>
      <c r="NGM66" s="3">
        <v>0.70541500999999995</v>
      </c>
      <c r="NGN66" s="2" t="s">
        <v>65</v>
      </c>
      <c r="NGO66" s="3">
        <v>0.14201153350000001</v>
      </c>
      <c r="NGP66" s="3">
        <f t="shared" ref="NGP66" si="607">NGM66*NGO66</f>
        <v>0.10017706732401783</v>
      </c>
      <c r="NGQ66" s="5"/>
      <c r="NGR66" s="18" t="s">
        <v>189</v>
      </c>
      <c r="NGS66" t="s">
        <v>554</v>
      </c>
      <c r="NGT66" t="s">
        <v>555</v>
      </c>
      <c r="NGU66" t="s">
        <v>81</v>
      </c>
      <c r="NGV66">
        <v>0.70541501045227051</v>
      </c>
      <c r="NGW66" t="s">
        <v>65</v>
      </c>
      <c r="NGX66" t="s">
        <v>82</v>
      </c>
      <c r="NHA66" s="2" t="s">
        <v>555</v>
      </c>
      <c r="NHB66" s="3" t="s">
        <v>81</v>
      </c>
      <c r="NHC66" s="3">
        <v>0.70541500999999995</v>
      </c>
      <c r="NHD66" s="2" t="s">
        <v>65</v>
      </c>
      <c r="NHE66" s="3">
        <v>0.14201153350000001</v>
      </c>
      <c r="NHF66" s="3">
        <f t="shared" ref="NHF66" si="608">NHC66*NHE66</f>
        <v>0.10017706732401783</v>
      </c>
      <c r="NHG66" s="5"/>
      <c r="NHH66" s="18" t="s">
        <v>189</v>
      </c>
      <c r="NHI66" t="s">
        <v>554</v>
      </c>
      <c r="NHJ66" t="s">
        <v>555</v>
      </c>
      <c r="NHK66" t="s">
        <v>81</v>
      </c>
      <c r="NHL66">
        <v>0.70541501045227051</v>
      </c>
      <c r="NHM66" t="s">
        <v>65</v>
      </c>
      <c r="NHN66" t="s">
        <v>82</v>
      </c>
      <c r="NHQ66" s="2" t="s">
        <v>555</v>
      </c>
      <c r="NHR66" s="3" t="s">
        <v>81</v>
      </c>
      <c r="NHS66" s="3">
        <v>0.70541500999999995</v>
      </c>
      <c r="NHT66" s="2" t="s">
        <v>65</v>
      </c>
      <c r="NHU66" s="3">
        <v>0.14201153350000001</v>
      </c>
      <c r="NHV66" s="3">
        <f t="shared" ref="NHV66" si="609">NHS66*NHU66</f>
        <v>0.10017706732401783</v>
      </c>
      <c r="NHW66" s="5"/>
      <c r="NHX66" s="18" t="s">
        <v>189</v>
      </c>
      <c r="NHY66" t="s">
        <v>554</v>
      </c>
      <c r="NHZ66" t="s">
        <v>555</v>
      </c>
      <c r="NIA66" t="s">
        <v>81</v>
      </c>
      <c r="NIB66">
        <v>0.70541501045227051</v>
      </c>
      <c r="NIC66" t="s">
        <v>65</v>
      </c>
      <c r="NID66" t="s">
        <v>82</v>
      </c>
      <c r="NIG66" s="2" t="s">
        <v>555</v>
      </c>
      <c r="NIH66" s="3" t="s">
        <v>81</v>
      </c>
      <c r="NII66" s="3">
        <v>0.70541500999999995</v>
      </c>
      <c r="NIJ66" s="2" t="s">
        <v>65</v>
      </c>
      <c r="NIK66" s="3">
        <v>0.14201153350000001</v>
      </c>
      <c r="NIL66" s="3">
        <f t="shared" ref="NIL66" si="610">NII66*NIK66</f>
        <v>0.10017706732401783</v>
      </c>
      <c r="NIM66" s="5"/>
      <c r="NIN66" s="18" t="s">
        <v>189</v>
      </c>
      <c r="NIO66" t="s">
        <v>554</v>
      </c>
      <c r="NIP66" t="s">
        <v>555</v>
      </c>
      <c r="NIQ66" t="s">
        <v>81</v>
      </c>
      <c r="NIR66">
        <v>0.70541501045227051</v>
      </c>
      <c r="NIS66" t="s">
        <v>65</v>
      </c>
      <c r="NIT66" t="s">
        <v>82</v>
      </c>
      <c r="NIW66" s="2" t="s">
        <v>555</v>
      </c>
      <c r="NIX66" s="3" t="s">
        <v>81</v>
      </c>
      <c r="NIY66" s="3">
        <v>0.70541500999999995</v>
      </c>
      <c r="NIZ66" s="2" t="s">
        <v>65</v>
      </c>
      <c r="NJA66" s="3">
        <v>0.14201153350000001</v>
      </c>
      <c r="NJB66" s="3">
        <f t="shared" ref="NJB66" si="611">NIY66*NJA66</f>
        <v>0.10017706732401783</v>
      </c>
      <c r="NJC66" s="5"/>
      <c r="NJD66" s="18" t="s">
        <v>189</v>
      </c>
      <c r="NJE66" t="s">
        <v>554</v>
      </c>
      <c r="NJF66" t="s">
        <v>555</v>
      </c>
      <c r="NJG66" t="s">
        <v>81</v>
      </c>
      <c r="NJH66">
        <v>0.70541501045227051</v>
      </c>
      <c r="NJI66" t="s">
        <v>65</v>
      </c>
      <c r="NJJ66" t="s">
        <v>82</v>
      </c>
      <c r="NJM66" s="2" t="s">
        <v>555</v>
      </c>
      <c r="NJN66" s="3" t="s">
        <v>81</v>
      </c>
      <c r="NJO66" s="3">
        <v>0.70541500999999995</v>
      </c>
      <c r="NJP66" s="2" t="s">
        <v>65</v>
      </c>
      <c r="NJQ66" s="3">
        <v>0.14201153350000001</v>
      </c>
      <c r="NJR66" s="3">
        <f t="shared" ref="NJR66" si="612">NJO66*NJQ66</f>
        <v>0.10017706732401783</v>
      </c>
      <c r="NJS66" s="5"/>
      <c r="NJT66" s="18" t="s">
        <v>189</v>
      </c>
      <c r="NJU66" t="s">
        <v>554</v>
      </c>
      <c r="NJV66" t="s">
        <v>555</v>
      </c>
      <c r="NJW66" t="s">
        <v>81</v>
      </c>
      <c r="NJX66">
        <v>0.70541501045227051</v>
      </c>
      <c r="NJY66" t="s">
        <v>65</v>
      </c>
      <c r="NJZ66" t="s">
        <v>82</v>
      </c>
      <c r="NKC66" s="2" t="s">
        <v>555</v>
      </c>
      <c r="NKD66" s="3" t="s">
        <v>81</v>
      </c>
      <c r="NKE66" s="3">
        <v>0.70541500999999995</v>
      </c>
      <c r="NKF66" s="2" t="s">
        <v>65</v>
      </c>
      <c r="NKG66" s="3">
        <v>0.14201153350000001</v>
      </c>
      <c r="NKH66" s="3">
        <f t="shared" ref="NKH66" si="613">NKE66*NKG66</f>
        <v>0.10017706732401783</v>
      </c>
      <c r="NKI66" s="5"/>
      <c r="NKJ66" s="18" t="s">
        <v>189</v>
      </c>
      <c r="NKK66" t="s">
        <v>554</v>
      </c>
      <c r="NKL66" t="s">
        <v>555</v>
      </c>
      <c r="NKM66" t="s">
        <v>81</v>
      </c>
      <c r="NKN66">
        <v>0.70541501045227051</v>
      </c>
      <c r="NKO66" t="s">
        <v>65</v>
      </c>
      <c r="NKP66" t="s">
        <v>82</v>
      </c>
      <c r="NKS66" s="2" t="s">
        <v>555</v>
      </c>
      <c r="NKT66" s="3" t="s">
        <v>81</v>
      </c>
      <c r="NKU66" s="3">
        <v>0.70541500999999995</v>
      </c>
      <c r="NKV66" s="2" t="s">
        <v>65</v>
      </c>
      <c r="NKW66" s="3">
        <v>0.14201153350000001</v>
      </c>
      <c r="NKX66" s="3">
        <f t="shared" ref="NKX66" si="614">NKU66*NKW66</f>
        <v>0.10017706732401783</v>
      </c>
      <c r="NKY66" s="5"/>
      <c r="NKZ66" s="18" t="s">
        <v>189</v>
      </c>
      <c r="NLA66" t="s">
        <v>554</v>
      </c>
      <c r="NLB66" t="s">
        <v>555</v>
      </c>
      <c r="NLC66" t="s">
        <v>81</v>
      </c>
      <c r="NLD66">
        <v>0.70541501045227051</v>
      </c>
      <c r="NLE66" t="s">
        <v>65</v>
      </c>
      <c r="NLF66" t="s">
        <v>82</v>
      </c>
      <c r="NLI66" s="2" t="s">
        <v>555</v>
      </c>
      <c r="NLJ66" s="3" t="s">
        <v>81</v>
      </c>
      <c r="NLK66" s="3">
        <v>0.70541500999999995</v>
      </c>
      <c r="NLL66" s="2" t="s">
        <v>65</v>
      </c>
      <c r="NLM66" s="3">
        <v>0.14201153350000001</v>
      </c>
      <c r="NLN66" s="3">
        <f t="shared" ref="NLN66" si="615">NLK66*NLM66</f>
        <v>0.10017706732401783</v>
      </c>
      <c r="NLO66" s="5"/>
      <c r="NLP66" s="18" t="s">
        <v>189</v>
      </c>
      <c r="NLQ66" t="s">
        <v>554</v>
      </c>
      <c r="NLR66" t="s">
        <v>555</v>
      </c>
      <c r="NLS66" t="s">
        <v>81</v>
      </c>
      <c r="NLT66">
        <v>0.70541501045227051</v>
      </c>
      <c r="NLU66" t="s">
        <v>65</v>
      </c>
      <c r="NLV66" t="s">
        <v>82</v>
      </c>
      <c r="NLY66" s="2" t="s">
        <v>555</v>
      </c>
      <c r="NLZ66" s="3" t="s">
        <v>81</v>
      </c>
      <c r="NMA66" s="3">
        <v>0.70541500999999995</v>
      </c>
      <c r="NMB66" s="2" t="s">
        <v>65</v>
      </c>
      <c r="NMC66" s="3">
        <v>0.14201153350000001</v>
      </c>
      <c r="NMD66" s="3">
        <f t="shared" ref="NMD66" si="616">NMA66*NMC66</f>
        <v>0.10017706732401783</v>
      </c>
      <c r="NME66" s="5"/>
      <c r="NMF66" s="18" t="s">
        <v>189</v>
      </c>
      <c r="NMG66" t="s">
        <v>554</v>
      </c>
      <c r="NMH66" t="s">
        <v>555</v>
      </c>
      <c r="NMI66" t="s">
        <v>81</v>
      </c>
      <c r="NMJ66">
        <v>0.70541501045227051</v>
      </c>
      <c r="NMK66" t="s">
        <v>65</v>
      </c>
      <c r="NML66" t="s">
        <v>82</v>
      </c>
      <c r="NMO66" s="2" t="s">
        <v>555</v>
      </c>
      <c r="NMP66" s="3" t="s">
        <v>81</v>
      </c>
      <c r="NMQ66" s="3">
        <v>0.70541500999999995</v>
      </c>
      <c r="NMR66" s="2" t="s">
        <v>65</v>
      </c>
      <c r="NMS66" s="3">
        <v>0.14201153350000001</v>
      </c>
      <c r="NMT66" s="3">
        <f t="shared" ref="NMT66" si="617">NMQ66*NMS66</f>
        <v>0.10017706732401783</v>
      </c>
      <c r="NMU66" s="5"/>
      <c r="NMV66" s="18" t="s">
        <v>189</v>
      </c>
      <c r="NMW66" t="s">
        <v>554</v>
      </c>
      <c r="NMX66" t="s">
        <v>555</v>
      </c>
      <c r="NMY66" t="s">
        <v>81</v>
      </c>
      <c r="NMZ66">
        <v>0.70541501045227051</v>
      </c>
      <c r="NNA66" t="s">
        <v>65</v>
      </c>
      <c r="NNB66" t="s">
        <v>82</v>
      </c>
      <c r="NNE66" s="2" t="s">
        <v>555</v>
      </c>
      <c r="NNF66" s="3" t="s">
        <v>81</v>
      </c>
      <c r="NNG66" s="3">
        <v>0.70541500999999995</v>
      </c>
      <c r="NNH66" s="2" t="s">
        <v>65</v>
      </c>
      <c r="NNI66" s="3">
        <v>0.14201153350000001</v>
      </c>
      <c r="NNJ66" s="3">
        <f t="shared" ref="NNJ66" si="618">NNG66*NNI66</f>
        <v>0.10017706732401783</v>
      </c>
      <c r="NNK66" s="5"/>
      <c r="NNL66" s="18" t="s">
        <v>189</v>
      </c>
      <c r="NNM66" t="s">
        <v>554</v>
      </c>
      <c r="NNN66" t="s">
        <v>555</v>
      </c>
      <c r="NNO66" t="s">
        <v>81</v>
      </c>
      <c r="NNP66">
        <v>0.70541501045227051</v>
      </c>
      <c r="NNQ66" t="s">
        <v>65</v>
      </c>
      <c r="NNR66" t="s">
        <v>82</v>
      </c>
      <c r="NNU66" s="2" t="s">
        <v>555</v>
      </c>
      <c r="NNV66" s="3" t="s">
        <v>81</v>
      </c>
      <c r="NNW66" s="3">
        <v>0.70541500999999995</v>
      </c>
      <c r="NNX66" s="2" t="s">
        <v>65</v>
      </c>
      <c r="NNY66" s="3">
        <v>0.14201153350000001</v>
      </c>
      <c r="NNZ66" s="3">
        <f t="shared" ref="NNZ66" si="619">NNW66*NNY66</f>
        <v>0.10017706732401783</v>
      </c>
      <c r="NOA66" s="5"/>
      <c r="NOB66" s="18" t="s">
        <v>189</v>
      </c>
      <c r="NOC66" t="s">
        <v>554</v>
      </c>
      <c r="NOD66" t="s">
        <v>555</v>
      </c>
      <c r="NOE66" t="s">
        <v>81</v>
      </c>
      <c r="NOF66">
        <v>0.70541501045227051</v>
      </c>
      <c r="NOG66" t="s">
        <v>65</v>
      </c>
      <c r="NOH66" t="s">
        <v>82</v>
      </c>
      <c r="NOK66" s="2" t="s">
        <v>555</v>
      </c>
      <c r="NOL66" s="3" t="s">
        <v>81</v>
      </c>
      <c r="NOM66" s="3">
        <v>0.70541500999999995</v>
      </c>
      <c r="NON66" s="2" t="s">
        <v>65</v>
      </c>
      <c r="NOO66" s="3">
        <v>0.14201153350000001</v>
      </c>
      <c r="NOP66" s="3">
        <f t="shared" ref="NOP66" si="620">NOM66*NOO66</f>
        <v>0.10017706732401783</v>
      </c>
      <c r="NOQ66" s="5"/>
      <c r="NOR66" s="18" t="s">
        <v>189</v>
      </c>
      <c r="NOS66" t="s">
        <v>554</v>
      </c>
      <c r="NOT66" t="s">
        <v>555</v>
      </c>
      <c r="NOU66" t="s">
        <v>81</v>
      </c>
      <c r="NOV66">
        <v>0.70541501045227051</v>
      </c>
      <c r="NOW66" t="s">
        <v>65</v>
      </c>
      <c r="NOX66" t="s">
        <v>82</v>
      </c>
      <c r="NPA66" s="2" t="s">
        <v>555</v>
      </c>
      <c r="NPB66" s="3" t="s">
        <v>81</v>
      </c>
      <c r="NPC66" s="3">
        <v>0.70541500999999995</v>
      </c>
      <c r="NPD66" s="2" t="s">
        <v>65</v>
      </c>
      <c r="NPE66" s="3">
        <v>0.14201153350000001</v>
      </c>
      <c r="NPF66" s="3">
        <f t="shared" ref="NPF66" si="621">NPC66*NPE66</f>
        <v>0.10017706732401783</v>
      </c>
      <c r="NPG66" s="5"/>
      <c r="NPH66" s="18" t="s">
        <v>189</v>
      </c>
      <c r="NPI66" t="s">
        <v>554</v>
      </c>
      <c r="NPJ66" t="s">
        <v>555</v>
      </c>
      <c r="NPK66" t="s">
        <v>81</v>
      </c>
      <c r="NPL66">
        <v>0.70541501045227051</v>
      </c>
      <c r="NPM66" t="s">
        <v>65</v>
      </c>
      <c r="NPN66" t="s">
        <v>82</v>
      </c>
      <c r="NPQ66" s="2" t="s">
        <v>555</v>
      </c>
      <c r="NPR66" s="3" t="s">
        <v>81</v>
      </c>
      <c r="NPS66" s="3">
        <v>0.70541500999999995</v>
      </c>
      <c r="NPT66" s="2" t="s">
        <v>65</v>
      </c>
      <c r="NPU66" s="3">
        <v>0.14201153350000001</v>
      </c>
      <c r="NPV66" s="3">
        <f t="shared" ref="NPV66" si="622">NPS66*NPU66</f>
        <v>0.10017706732401783</v>
      </c>
      <c r="NPW66" s="5"/>
      <c r="NPX66" s="18" t="s">
        <v>189</v>
      </c>
      <c r="NPY66" t="s">
        <v>554</v>
      </c>
      <c r="NPZ66" t="s">
        <v>555</v>
      </c>
      <c r="NQA66" t="s">
        <v>81</v>
      </c>
      <c r="NQB66">
        <v>0.70541501045227051</v>
      </c>
      <c r="NQC66" t="s">
        <v>65</v>
      </c>
      <c r="NQD66" t="s">
        <v>82</v>
      </c>
      <c r="NQG66" s="2" t="s">
        <v>555</v>
      </c>
      <c r="NQH66" s="3" t="s">
        <v>81</v>
      </c>
      <c r="NQI66" s="3">
        <v>0.70541500999999995</v>
      </c>
      <c r="NQJ66" s="2" t="s">
        <v>65</v>
      </c>
      <c r="NQK66" s="3">
        <v>0.14201153350000001</v>
      </c>
      <c r="NQL66" s="3">
        <f t="shared" ref="NQL66" si="623">NQI66*NQK66</f>
        <v>0.10017706732401783</v>
      </c>
      <c r="NQM66" s="5"/>
      <c r="NQN66" s="18" t="s">
        <v>189</v>
      </c>
      <c r="NQO66" t="s">
        <v>554</v>
      </c>
      <c r="NQP66" t="s">
        <v>555</v>
      </c>
      <c r="NQQ66" t="s">
        <v>81</v>
      </c>
      <c r="NQR66">
        <v>0.70541501045227051</v>
      </c>
      <c r="NQS66" t="s">
        <v>65</v>
      </c>
      <c r="NQT66" t="s">
        <v>82</v>
      </c>
      <c r="NQW66" s="2" t="s">
        <v>555</v>
      </c>
      <c r="NQX66" s="3" t="s">
        <v>81</v>
      </c>
      <c r="NQY66" s="3">
        <v>0.70541500999999995</v>
      </c>
      <c r="NQZ66" s="2" t="s">
        <v>65</v>
      </c>
      <c r="NRA66" s="3">
        <v>0.14201153350000001</v>
      </c>
      <c r="NRB66" s="3">
        <f t="shared" ref="NRB66" si="624">NQY66*NRA66</f>
        <v>0.10017706732401783</v>
      </c>
      <c r="NRC66" s="5"/>
      <c r="NRD66" s="18" t="s">
        <v>189</v>
      </c>
      <c r="NRE66" t="s">
        <v>554</v>
      </c>
      <c r="NRF66" t="s">
        <v>555</v>
      </c>
      <c r="NRG66" t="s">
        <v>81</v>
      </c>
      <c r="NRH66">
        <v>0.70541501045227051</v>
      </c>
      <c r="NRI66" t="s">
        <v>65</v>
      </c>
      <c r="NRJ66" t="s">
        <v>82</v>
      </c>
      <c r="NRM66" s="2" t="s">
        <v>555</v>
      </c>
      <c r="NRN66" s="3" t="s">
        <v>81</v>
      </c>
      <c r="NRO66" s="3">
        <v>0.70541500999999995</v>
      </c>
      <c r="NRP66" s="2" t="s">
        <v>65</v>
      </c>
      <c r="NRQ66" s="3">
        <v>0.14201153350000001</v>
      </c>
      <c r="NRR66" s="3">
        <f t="shared" ref="NRR66" si="625">NRO66*NRQ66</f>
        <v>0.10017706732401783</v>
      </c>
      <c r="NRS66" s="5"/>
      <c r="NRT66" s="18" t="s">
        <v>189</v>
      </c>
      <c r="NRU66" t="s">
        <v>554</v>
      </c>
      <c r="NRV66" t="s">
        <v>555</v>
      </c>
      <c r="NRW66" t="s">
        <v>81</v>
      </c>
      <c r="NRX66">
        <v>0.70541501045227051</v>
      </c>
      <c r="NRY66" t="s">
        <v>65</v>
      </c>
      <c r="NRZ66" t="s">
        <v>82</v>
      </c>
      <c r="NSC66" s="2" t="s">
        <v>555</v>
      </c>
      <c r="NSD66" s="3" t="s">
        <v>81</v>
      </c>
      <c r="NSE66" s="3">
        <v>0.70541500999999995</v>
      </c>
      <c r="NSF66" s="2" t="s">
        <v>65</v>
      </c>
      <c r="NSG66" s="3">
        <v>0.14201153350000001</v>
      </c>
      <c r="NSH66" s="3">
        <f t="shared" ref="NSH66" si="626">NSE66*NSG66</f>
        <v>0.10017706732401783</v>
      </c>
      <c r="NSI66" s="5"/>
      <c r="NSJ66" s="18" t="s">
        <v>189</v>
      </c>
      <c r="NSK66" t="s">
        <v>554</v>
      </c>
      <c r="NSL66" t="s">
        <v>555</v>
      </c>
      <c r="NSM66" t="s">
        <v>81</v>
      </c>
      <c r="NSN66">
        <v>0.70541501045227051</v>
      </c>
      <c r="NSO66" t="s">
        <v>65</v>
      </c>
      <c r="NSP66" t="s">
        <v>82</v>
      </c>
      <c r="NSS66" s="2" t="s">
        <v>555</v>
      </c>
      <c r="NST66" s="3" t="s">
        <v>81</v>
      </c>
      <c r="NSU66" s="3">
        <v>0.70541500999999995</v>
      </c>
      <c r="NSV66" s="2" t="s">
        <v>65</v>
      </c>
      <c r="NSW66" s="3">
        <v>0.14201153350000001</v>
      </c>
      <c r="NSX66" s="3">
        <f t="shared" ref="NSX66" si="627">NSU66*NSW66</f>
        <v>0.10017706732401783</v>
      </c>
      <c r="NSY66" s="5"/>
      <c r="NSZ66" s="18" t="s">
        <v>189</v>
      </c>
      <c r="NTA66" t="s">
        <v>554</v>
      </c>
      <c r="NTB66" t="s">
        <v>555</v>
      </c>
      <c r="NTC66" t="s">
        <v>81</v>
      </c>
      <c r="NTD66">
        <v>0.70541501045227051</v>
      </c>
      <c r="NTE66" t="s">
        <v>65</v>
      </c>
      <c r="NTF66" t="s">
        <v>82</v>
      </c>
      <c r="NTI66" s="2" t="s">
        <v>555</v>
      </c>
      <c r="NTJ66" s="3" t="s">
        <v>81</v>
      </c>
      <c r="NTK66" s="3">
        <v>0.70541500999999995</v>
      </c>
      <c r="NTL66" s="2" t="s">
        <v>65</v>
      </c>
      <c r="NTM66" s="3">
        <v>0.14201153350000001</v>
      </c>
      <c r="NTN66" s="3">
        <f t="shared" ref="NTN66" si="628">NTK66*NTM66</f>
        <v>0.10017706732401783</v>
      </c>
      <c r="NTO66" s="5"/>
      <c r="NTP66" s="18" t="s">
        <v>189</v>
      </c>
      <c r="NTQ66" t="s">
        <v>554</v>
      </c>
      <c r="NTR66" t="s">
        <v>555</v>
      </c>
      <c r="NTS66" t="s">
        <v>81</v>
      </c>
      <c r="NTT66">
        <v>0.70541501045227051</v>
      </c>
      <c r="NTU66" t="s">
        <v>65</v>
      </c>
      <c r="NTV66" t="s">
        <v>82</v>
      </c>
      <c r="NTY66" s="2" t="s">
        <v>555</v>
      </c>
      <c r="NTZ66" s="3" t="s">
        <v>81</v>
      </c>
      <c r="NUA66" s="3">
        <v>0.70541500999999995</v>
      </c>
      <c r="NUB66" s="2" t="s">
        <v>65</v>
      </c>
      <c r="NUC66" s="3">
        <v>0.14201153350000001</v>
      </c>
      <c r="NUD66" s="3">
        <f t="shared" ref="NUD66" si="629">NUA66*NUC66</f>
        <v>0.10017706732401783</v>
      </c>
      <c r="NUE66" s="5"/>
      <c r="NUF66" s="18" t="s">
        <v>189</v>
      </c>
      <c r="NUG66" t="s">
        <v>554</v>
      </c>
      <c r="NUH66" t="s">
        <v>555</v>
      </c>
      <c r="NUI66" t="s">
        <v>81</v>
      </c>
      <c r="NUJ66">
        <v>0.70541501045227051</v>
      </c>
      <c r="NUK66" t="s">
        <v>65</v>
      </c>
      <c r="NUL66" t="s">
        <v>82</v>
      </c>
      <c r="NUO66" s="2" t="s">
        <v>555</v>
      </c>
      <c r="NUP66" s="3" t="s">
        <v>81</v>
      </c>
      <c r="NUQ66" s="3">
        <v>0.70541500999999995</v>
      </c>
      <c r="NUR66" s="2" t="s">
        <v>65</v>
      </c>
      <c r="NUS66" s="3">
        <v>0.14201153350000001</v>
      </c>
      <c r="NUT66" s="3">
        <f t="shared" ref="NUT66" si="630">NUQ66*NUS66</f>
        <v>0.10017706732401783</v>
      </c>
      <c r="NUU66" s="5"/>
      <c r="NUV66" s="18" t="s">
        <v>189</v>
      </c>
      <c r="NUW66" t="s">
        <v>554</v>
      </c>
      <c r="NUX66" t="s">
        <v>555</v>
      </c>
      <c r="NUY66" t="s">
        <v>81</v>
      </c>
      <c r="NUZ66">
        <v>0.70541501045227051</v>
      </c>
      <c r="NVA66" t="s">
        <v>65</v>
      </c>
      <c r="NVB66" t="s">
        <v>82</v>
      </c>
      <c r="NVE66" s="2" t="s">
        <v>555</v>
      </c>
      <c r="NVF66" s="3" t="s">
        <v>81</v>
      </c>
      <c r="NVG66" s="3">
        <v>0.70541500999999995</v>
      </c>
      <c r="NVH66" s="2" t="s">
        <v>65</v>
      </c>
      <c r="NVI66" s="3">
        <v>0.14201153350000001</v>
      </c>
      <c r="NVJ66" s="3">
        <f t="shared" ref="NVJ66" si="631">NVG66*NVI66</f>
        <v>0.10017706732401783</v>
      </c>
      <c r="NVK66" s="5"/>
      <c r="NVL66" s="18" t="s">
        <v>189</v>
      </c>
      <c r="NVM66" t="s">
        <v>554</v>
      </c>
      <c r="NVN66" t="s">
        <v>555</v>
      </c>
      <c r="NVO66" t="s">
        <v>81</v>
      </c>
      <c r="NVP66">
        <v>0.70541501045227051</v>
      </c>
      <c r="NVQ66" t="s">
        <v>65</v>
      </c>
      <c r="NVR66" t="s">
        <v>82</v>
      </c>
      <c r="NVU66" s="2" t="s">
        <v>555</v>
      </c>
      <c r="NVV66" s="3" t="s">
        <v>81</v>
      </c>
      <c r="NVW66" s="3">
        <v>0.70541500999999995</v>
      </c>
      <c r="NVX66" s="2" t="s">
        <v>65</v>
      </c>
      <c r="NVY66" s="3">
        <v>0.14201153350000001</v>
      </c>
      <c r="NVZ66" s="3">
        <f t="shared" ref="NVZ66" si="632">NVW66*NVY66</f>
        <v>0.10017706732401783</v>
      </c>
      <c r="NWA66" s="5"/>
      <c r="NWB66" s="18" t="s">
        <v>189</v>
      </c>
      <c r="NWC66" t="s">
        <v>554</v>
      </c>
      <c r="NWD66" t="s">
        <v>555</v>
      </c>
      <c r="NWE66" t="s">
        <v>81</v>
      </c>
      <c r="NWF66">
        <v>0.70541501045227051</v>
      </c>
      <c r="NWG66" t="s">
        <v>65</v>
      </c>
      <c r="NWH66" t="s">
        <v>82</v>
      </c>
      <c r="NWK66" s="2" t="s">
        <v>555</v>
      </c>
      <c r="NWL66" s="3" t="s">
        <v>81</v>
      </c>
      <c r="NWM66" s="3">
        <v>0.70541500999999995</v>
      </c>
      <c r="NWN66" s="2" t="s">
        <v>65</v>
      </c>
      <c r="NWO66" s="3">
        <v>0.14201153350000001</v>
      </c>
      <c r="NWP66" s="3">
        <f t="shared" ref="NWP66" si="633">NWM66*NWO66</f>
        <v>0.10017706732401783</v>
      </c>
      <c r="NWQ66" s="5"/>
      <c r="NWR66" s="18" t="s">
        <v>189</v>
      </c>
      <c r="NWS66" t="s">
        <v>554</v>
      </c>
      <c r="NWT66" t="s">
        <v>555</v>
      </c>
      <c r="NWU66" t="s">
        <v>81</v>
      </c>
      <c r="NWV66">
        <v>0.70541501045227051</v>
      </c>
      <c r="NWW66" t="s">
        <v>65</v>
      </c>
      <c r="NWX66" t="s">
        <v>82</v>
      </c>
      <c r="NXA66" s="2" t="s">
        <v>555</v>
      </c>
      <c r="NXB66" s="3" t="s">
        <v>81</v>
      </c>
      <c r="NXC66" s="3">
        <v>0.70541500999999995</v>
      </c>
      <c r="NXD66" s="2" t="s">
        <v>65</v>
      </c>
      <c r="NXE66" s="3">
        <v>0.14201153350000001</v>
      </c>
      <c r="NXF66" s="3">
        <f t="shared" ref="NXF66" si="634">NXC66*NXE66</f>
        <v>0.10017706732401783</v>
      </c>
      <c r="NXG66" s="5"/>
      <c r="NXH66" s="18" t="s">
        <v>189</v>
      </c>
      <c r="NXI66" t="s">
        <v>554</v>
      </c>
      <c r="NXJ66" t="s">
        <v>555</v>
      </c>
      <c r="NXK66" t="s">
        <v>81</v>
      </c>
      <c r="NXL66">
        <v>0.70541501045227051</v>
      </c>
      <c r="NXM66" t="s">
        <v>65</v>
      </c>
      <c r="NXN66" t="s">
        <v>82</v>
      </c>
      <c r="NXQ66" s="2" t="s">
        <v>555</v>
      </c>
      <c r="NXR66" s="3" t="s">
        <v>81</v>
      </c>
      <c r="NXS66" s="3">
        <v>0.70541500999999995</v>
      </c>
      <c r="NXT66" s="2" t="s">
        <v>65</v>
      </c>
      <c r="NXU66" s="3">
        <v>0.14201153350000001</v>
      </c>
      <c r="NXV66" s="3">
        <f t="shared" ref="NXV66" si="635">NXS66*NXU66</f>
        <v>0.10017706732401783</v>
      </c>
      <c r="NXW66" s="5"/>
      <c r="NXX66" s="18" t="s">
        <v>189</v>
      </c>
      <c r="NXY66" t="s">
        <v>554</v>
      </c>
      <c r="NXZ66" t="s">
        <v>555</v>
      </c>
      <c r="NYA66" t="s">
        <v>81</v>
      </c>
      <c r="NYB66">
        <v>0.70541501045227051</v>
      </c>
      <c r="NYC66" t="s">
        <v>65</v>
      </c>
      <c r="NYD66" t="s">
        <v>82</v>
      </c>
      <c r="NYG66" s="2" t="s">
        <v>555</v>
      </c>
      <c r="NYH66" s="3" t="s">
        <v>81</v>
      </c>
      <c r="NYI66" s="3">
        <v>0.70541500999999995</v>
      </c>
      <c r="NYJ66" s="2" t="s">
        <v>65</v>
      </c>
      <c r="NYK66" s="3">
        <v>0.14201153350000001</v>
      </c>
      <c r="NYL66" s="3">
        <f t="shared" ref="NYL66" si="636">NYI66*NYK66</f>
        <v>0.10017706732401783</v>
      </c>
      <c r="NYM66" s="5"/>
      <c r="NYN66" s="18" t="s">
        <v>189</v>
      </c>
      <c r="NYO66" t="s">
        <v>554</v>
      </c>
      <c r="NYP66" t="s">
        <v>555</v>
      </c>
      <c r="NYQ66" t="s">
        <v>81</v>
      </c>
      <c r="NYR66">
        <v>0.70541501045227051</v>
      </c>
      <c r="NYS66" t="s">
        <v>65</v>
      </c>
      <c r="NYT66" t="s">
        <v>82</v>
      </c>
      <c r="NYW66" s="2" t="s">
        <v>555</v>
      </c>
      <c r="NYX66" s="3" t="s">
        <v>81</v>
      </c>
      <c r="NYY66" s="3">
        <v>0.70541500999999995</v>
      </c>
      <c r="NYZ66" s="2" t="s">
        <v>65</v>
      </c>
      <c r="NZA66" s="3">
        <v>0.14201153350000001</v>
      </c>
      <c r="NZB66" s="3">
        <f t="shared" ref="NZB66" si="637">NYY66*NZA66</f>
        <v>0.10017706732401783</v>
      </c>
      <c r="NZC66" s="5"/>
      <c r="NZD66" s="18" t="s">
        <v>189</v>
      </c>
      <c r="NZE66" t="s">
        <v>554</v>
      </c>
      <c r="NZF66" t="s">
        <v>555</v>
      </c>
      <c r="NZG66" t="s">
        <v>81</v>
      </c>
      <c r="NZH66">
        <v>0.70541501045227051</v>
      </c>
      <c r="NZI66" t="s">
        <v>65</v>
      </c>
      <c r="NZJ66" t="s">
        <v>82</v>
      </c>
      <c r="NZM66" s="2" t="s">
        <v>555</v>
      </c>
      <c r="NZN66" s="3" t="s">
        <v>81</v>
      </c>
      <c r="NZO66" s="3">
        <v>0.70541500999999995</v>
      </c>
      <c r="NZP66" s="2" t="s">
        <v>65</v>
      </c>
      <c r="NZQ66" s="3">
        <v>0.14201153350000001</v>
      </c>
      <c r="NZR66" s="3">
        <f t="shared" ref="NZR66" si="638">NZO66*NZQ66</f>
        <v>0.10017706732401783</v>
      </c>
      <c r="NZS66" s="5"/>
      <c r="NZT66" s="18" t="s">
        <v>189</v>
      </c>
      <c r="NZU66" t="s">
        <v>554</v>
      </c>
      <c r="NZV66" t="s">
        <v>555</v>
      </c>
      <c r="NZW66" t="s">
        <v>81</v>
      </c>
      <c r="NZX66">
        <v>0.70541501045227051</v>
      </c>
      <c r="NZY66" t="s">
        <v>65</v>
      </c>
      <c r="NZZ66" t="s">
        <v>82</v>
      </c>
      <c r="OAC66" s="2" t="s">
        <v>555</v>
      </c>
      <c r="OAD66" s="3" t="s">
        <v>81</v>
      </c>
      <c r="OAE66" s="3">
        <v>0.70541500999999995</v>
      </c>
      <c r="OAF66" s="2" t="s">
        <v>65</v>
      </c>
      <c r="OAG66" s="3">
        <v>0.14201153350000001</v>
      </c>
      <c r="OAH66" s="3">
        <f t="shared" ref="OAH66" si="639">OAE66*OAG66</f>
        <v>0.10017706732401783</v>
      </c>
      <c r="OAI66" s="5"/>
      <c r="OAJ66" s="18" t="s">
        <v>189</v>
      </c>
      <c r="OAK66" t="s">
        <v>554</v>
      </c>
      <c r="OAL66" t="s">
        <v>555</v>
      </c>
      <c r="OAM66" t="s">
        <v>81</v>
      </c>
      <c r="OAN66">
        <v>0.70541501045227051</v>
      </c>
      <c r="OAO66" t="s">
        <v>65</v>
      </c>
      <c r="OAP66" t="s">
        <v>82</v>
      </c>
      <c r="OAS66" s="2" t="s">
        <v>555</v>
      </c>
      <c r="OAT66" s="3" t="s">
        <v>81</v>
      </c>
      <c r="OAU66" s="3">
        <v>0.70541500999999995</v>
      </c>
      <c r="OAV66" s="2" t="s">
        <v>65</v>
      </c>
      <c r="OAW66" s="3">
        <v>0.14201153350000001</v>
      </c>
      <c r="OAX66" s="3">
        <f t="shared" ref="OAX66" si="640">OAU66*OAW66</f>
        <v>0.10017706732401783</v>
      </c>
      <c r="OAY66" s="5"/>
      <c r="OAZ66" s="18" t="s">
        <v>189</v>
      </c>
      <c r="OBA66" t="s">
        <v>554</v>
      </c>
      <c r="OBB66" t="s">
        <v>555</v>
      </c>
      <c r="OBC66" t="s">
        <v>81</v>
      </c>
      <c r="OBD66">
        <v>0.70541501045227051</v>
      </c>
      <c r="OBE66" t="s">
        <v>65</v>
      </c>
      <c r="OBF66" t="s">
        <v>82</v>
      </c>
      <c r="OBI66" s="2" t="s">
        <v>555</v>
      </c>
      <c r="OBJ66" s="3" t="s">
        <v>81</v>
      </c>
      <c r="OBK66" s="3">
        <v>0.70541500999999995</v>
      </c>
      <c r="OBL66" s="2" t="s">
        <v>65</v>
      </c>
      <c r="OBM66" s="3">
        <v>0.14201153350000001</v>
      </c>
      <c r="OBN66" s="3">
        <f t="shared" ref="OBN66" si="641">OBK66*OBM66</f>
        <v>0.10017706732401783</v>
      </c>
      <c r="OBO66" s="5"/>
      <c r="OBP66" s="18" t="s">
        <v>189</v>
      </c>
      <c r="OBQ66" t="s">
        <v>554</v>
      </c>
      <c r="OBR66" t="s">
        <v>555</v>
      </c>
      <c r="OBS66" t="s">
        <v>81</v>
      </c>
      <c r="OBT66">
        <v>0.70541501045227051</v>
      </c>
      <c r="OBU66" t="s">
        <v>65</v>
      </c>
      <c r="OBV66" t="s">
        <v>82</v>
      </c>
      <c r="OBY66" s="2" t="s">
        <v>555</v>
      </c>
      <c r="OBZ66" s="3" t="s">
        <v>81</v>
      </c>
      <c r="OCA66" s="3">
        <v>0.70541500999999995</v>
      </c>
      <c r="OCB66" s="2" t="s">
        <v>65</v>
      </c>
      <c r="OCC66" s="3">
        <v>0.14201153350000001</v>
      </c>
      <c r="OCD66" s="3">
        <f t="shared" ref="OCD66" si="642">OCA66*OCC66</f>
        <v>0.10017706732401783</v>
      </c>
      <c r="OCE66" s="5"/>
      <c r="OCF66" s="18" t="s">
        <v>189</v>
      </c>
      <c r="OCG66" t="s">
        <v>554</v>
      </c>
      <c r="OCH66" t="s">
        <v>555</v>
      </c>
      <c r="OCI66" t="s">
        <v>81</v>
      </c>
      <c r="OCJ66">
        <v>0.70541501045227051</v>
      </c>
      <c r="OCK66" t="s">
        <v>65</v>
      </c>
      <c r="OCL66" t="s">
        <v>82</v>
      </c>
      <c r="OCO66" s="2" t="s">
        <v>555</v>
      </c>
      <c r="OCP66" s="3" t="s">
        <v>81</v>
      </c>
      <c r="OCQ66" s="3">
        <v>0.70541500999999995</v>
      </c>
      <c r="OCR66" s="2" t="s">
        <v>65</v>
      </c>
      <c r="OCS66" s="3">
        <v>0.14201153350000001</v>
      </c>
      <c r="OCT66" s="3">
        <f t="shared" ref="OCT66" si="643">OCQ66*OCS66</f>
        <v>0.10017706732401783</v>
      </c>
      <c r="OCU66" s="5"/>
      <c r="OCV66" s="18" t="s">
        <v>189</v>
      </c>
      <c r="OCW66" t="s">
        <v>554</v>
      </c>
      <c r="OCX66" t="s">
        <v>555</v>
      </c>
      <c r="OCY66" t="s">
        <v>81</v>
      </c>
      <c r="OCZ66">
        <v>0.70541501045227051</v>
      </c>
      <c r="ODA66" t="s">
        <v>65</v>
      </c>
      <c r="ODB66" t="s">
        <v>82</v>
      </c>
      <c r="ODE66" s="2" t="s">
        <v>555</v>
      </c>
      <c r="ODF66" s="3" t="s">
        <v>81</v>
      </c>
      <c r="ODG66" s="3">
        <v>0.70541500999999995</v>
      </c>
      <c r="ODH66" s="2" t="s">
        <v>65</v>
      </c>
      <c r="ODI66" s="3">
        <v>0.14201153350000001</v>
      </c>
      <c r="ODJ66" s="3">
        <f t="shared" ref="ODJ66" si="644">ODG66*ODI66</f>
        <v>0.10017706732401783</v>
      </c>
      <c r="ODK66" s="5"/>
      <c r="ODL66" s="18" t="s">
        <v>189</v>
      </c>
      <c r="ODM66" t="s">
        <v>554</v>
      </c>
      <c r="ODN66" t="s">
        <v>555</v>
      </c>
      <c r="ODO66" t="s">
        <v>81</v>
      </c>
      <c r="ODP66">
        <v>0.70541501045227051</v>
      </c>
      <c r="ODQ66" t="s">
        <v>65</v>
      </c>
      <c r="ODR66" t="s">
        <v>82</v>
      </c>
      <c r="ODU66" s="2" t="s">
        <v>555</v>
      </c>
      <c r="ODV66" s="3" t="s">
        <v>81</v>
      </c>
      <c r="ODW66" s="3">
        <v>0.70541500999999995</v>
      </c>
      <c r="ODX66" s="2" t="s">
        <v>65</v>
      </c>
      <c r="ODY66" s="3">
        <v>0.14201153350000001</v>
      </c>
      <c r="ODZ66" s="3">
        <f t="shared" ref="ODZ66" si="645">ODW66*ODY66</f>
        <v>0.10017706732401783</v>
      </c>
      <c r="OEA66" s="5"/>
      <c r="OEB66" s="18" t="s">
        <v>189</v>
      </c>
      <c r="OEC66" t="s">
        <v>554</v>
      </c>
      <c r="OED66" t="s">
        <v>555</v>
      </c>
      <c r="OEE66" t="s">
        <v>81</v>
      </c>
      <c r="OEF66">
        <v>0.70541501045227051</v>
      </c>
      <c r="OEG66" t="s">
        <v>65</v>
      </c>
      <c r="OEH66" t="s">
        <v>82</v>
      </c>
      <c r="OEK66" s="2" t="s">
        <v>555</v>
      </c>
      <c r="OEL66" s="3" t="s">
        <v>81</v>
      </c>
      <c r="OEM66" s="3">
        <v>0.70541500999999995</v>
      </c>
      <c r="OEN66" s="2" t="s">
        <v>65</v>
      </c>
      <c r="OEO66" s="3">
        <v>0.14201153350000001</v>
      </c>
      <c r="OEP66" s="3">
        <f t="shared" ref="OEP66" si="646">OEM66*OEO66</f>
        <v>0.10017706732401783</v>
      </c>
      <c r="OEQ66" s="5"/>
      <c r="OER66" s="18" t="s">
        <v>189</v>
      </c>
      <c r="OES66" t="s">
        <v>554</v>
      </c>
      <c r="OET66" t="s">
        <v>555</v>
      </c>
      <c r="OEU66" t="s">
        <v>81</v>
      </c>
      <c r="OEV66">
        <v>0.70541501045227051</v>
      </c>
      <c r="OEW66" t="s">
        <v>65</v>
      </c>
      <c r="OEX66" t="s">
        <v>82</v>
      </c>
      <c r="OFA66" s="2" t="s">
        <v>555</v>
      </c>
      <c r="OFB66" s="3" t="s">
        <v>81</v>
      </c>
      <c r="OFC66" s="3">
        <v>0.70541500999999995</v>
      </c>
      <c r="OFD66" s="2" t="s">
        <v>65</v>
      </c>
      <c r="OFE66" s="3">
        <v>0.14201153350000001</v>
      </c>
      <c r="OFF66" s="3">
        <f t="shared" ref="OFF66" si="647">OFC66*OFE66</f>
        <v>0.10017706732401783</v>
      </c>
      <c r="OFG66" s="5"/>
      <c r="OFH66" s="18" t="s">
        <v>189</v>
      </c>
      <c r="OFI66" t="s">
        <v>554</v>
      </c>
      <c r="OFJ66" t="s">
        <v>555</v>
      </c>
      <c r="OFK66" t="s">
        <v>81</v>
      </c>
      <c r="OFL66">
        <v>0.70541501045227051</v>
      </c>
      <c r="OFM66" t="s">
        <v>65</v>
      </c>
      <c r="OFN66" t="s">
        <v>82</v>
      </c>
      <c r="OFQ66" s="2" t="s">
        <v>555</v>
      </c>
      <c r="OFR66" s="3" t="s">
        <v>81</v>
      </c>
      <c r="OFS66" s="3">
        <v>0.70541500999999995</v>
      </c>
      <c r="OFT66" s="2" t="s">
        <v>65</v>
      </c>
      <c r="OFU66" s="3">
        <v>0.14201153350000001</v>
      </c>
      <c r="OFV66" s="3">
        <f t="shared" ref="OFV66" si="648">OFS66*OFU66</f>
        <v>0.10017706732401783</v>
      </c>
      <c r="OFW66" s="5"/>
      <c r="OFX66" s="18" t="s">
        <v>189</v>
      </c>
      <c r="OFY66" t="s">
        <v>554</v>
      </c>
      <c r="OFZ66" t="s">
        <v>555</v>
      </c>
      <c r="OGA66" t="s">
        <v>81</v>
      </c>
      <c r="OGB66">
        <v>0.70541501045227051</v>
      </c>
      <c r="OGC66" t="s">
        <v>65</v>
      </c>
      <c r="OGD66" t="s">
        <v>82</v>
      </c>
      <c r="OGG66" s="2" t="s">
        <v>555</v>
      </c>
      <c r="OGH66" s="3" t="s">
        <v>81</v>
      </c>
      <c r="OGI66" s="3">
        <v>0.70541500999999995</v>
      </c>
      <c r="OGJ66" s="2" t="s">
        <v>65</v>
      </c>
      <c r="OGK66" s="3">
        <v>0.14201153350000001</v>
      </c>
      <c r="OGL66" s="3">
        <f t="shared" ref="OGL66" si="649">OGI66*OGK66</f>
        <v>0.10017706732401783</v>
      </c>
      <c r="OGM66" s="5"/>
      <c r="OGN66" s="18" t="s">
        <v>189</v>
      </c>
      <c r="OGO66" t="s">
        <v>554</v>
      </c>
      <c r="OGP66" t="s">
        <v>555</v>
      </c>
      <c r="OGQ66" t="s">
        <v>81</v>
      </c>
      <c r="OGR66">
        <v>0.70541501045227051</v>
      </c>
      <c r="OGS66" t="s">
        <v>65</v>
      </c>
      <c r="OGT66" t="s">
        <v>82</v>
      </c>
      <c r="OGW66" s="2" t="s">
        <v>555</v>
      </c>
      <c r="OGX66" s="3" t="s">
        <v>81</v>
      </c>
      <c r="OGY66" s="3">
        <v>0.70541500999999995</v>
      </c>
      <c r="OGZ66" s="2" t="s">
        <v>65</v>
      </c>
      <c r="OHA66" s="3">
        <v>0.14201153350000001</v>
      </c>
      <c r="OHB66" s="3">
        <f t="shared" ref="OHB66" si="650">OGY66*OHA66</f>
        <v>0.10017706732401783</v>
      </c>
      <c r="OHC66" s="5"/>
      <c r="OHD66" s="18" t="s">
        <v>189</v>
      </c>
      <c r="OHE66" t="s">
        <v>554</v>
      </c>
      <c r="OHF66" t="s">
        <v>555</v>
      </c>
      <c r="OHG66" t="s">
        <v>81</v>
      </c>
      <c r="OHH66">
        <v>0.70541501045227051</v>
      </c>
      <c r="OHI66" t="s">
        <v>65</v>
      </c>
      <c r="OHJ66" t="s">
        <v>82</v>
      </c>
      <c r="OHM66" s="2" t="s">
        <v>555</v>
      </c>
      <c r="OHN66" s="3" t="s">
        <v>81</v>
      </c>
      <c r="OHO66" s="3">
        <v>0.70541500999999995</v>
      </c>
      <c r="OHP66" s="2" t="s">
        <v>65</v>
      </c>
      <c r="OHQ66" s="3">
        <v>0.14201153350000001</v>
      </c>
      <c r="OHR66" s="3">
        <f t="shared" ref="OHR66" si="651">OHO66*OHQ66</f>
        <v>0.10017706732401783</v>
      </c>
      <c r="OHS66" s="5"/>
      <c r="OHT66" s="18" t="s">
        <v>189</v>
      </c>
      <c r="OHU66" t="s">
        <v>554</v>
      </c>
      <c r="OHV66" t="s">
        <v>555</v>
      </c>
      <c r="OHW66" t="s">
        <v>81</v>
      </c>
      <c r="OHX66">
        <v>0.70541501045227051</v>
      </c>
      <c r="OHY66" t="s">
        <v>65</v>
      </c>
      <c r="OHZ66" t="s">
        <v>82</v>
      </c>
      <c r="OIC66" s="2" t="s">
        <v>555</v>
      </c>
      <c r="OID66" s="3" t="s">
        <v>81</v>
      </c>
      <c r="OIE66" s="3">
        <v>0.70541500999999995</v>
      </c>
      <c r="OIF66" s="2" t="s">
        <v>65</v>
      </c>
      <c r="OIG66" s="3">
        <v>0.14201153350000001</v>
      </c>
      <c r="OIH66" s="3">
        <f t="shared" ref="OIH66" si="652">OIE66*OIG66</f>
        <v>0.10017706732401783</v>
      </c>
      <c r="OII66" s="5"/>
      <c r="OIJ66" s="18" t="s">
        <v>189</v>
      </c>
      <c r="OIK66" t="s">
        <v>554</v>
      </c>
      <c r="OIL66" t="s">
        <v>555</v>
      </c>
      <c r="OIM66" t="s">
        <v>81</v>
      </c>
      <c r="OIN66">
        <v>0.70541501045227051</v>
      </c>
      <c r="OIO66" t="s">
        <v>65</v>
      </c>
      <c r="OIP66" t="s">
        <v>82</v>
      </c>
      <c r="OIS66" s="2" t="s">
        <v>555</v>
      </c>
      <c r="OIT66" s="3" t="s">
        <v>81</v>
      </c>
      <c r="OIU66" s="3">
        <v>0.70541500999999995</v>
      </c>
      <c r="OIV66" s="2" t="s">
        <v>65</v>
      </c>
      <c r="OIW66" s="3">
        <v>0.14201153350000001</v>
      </c>
      <c r="OIX66" s="3">
        <f t="shared" ref="OIX66" si="653">OIU66*OIW66</f>
        <v>0.10017706732401783</v>
      </c>
      <c r="OIY66" s="5"/>
      <c r="OIZ66" s="18" t="s">
        <v>189</v>
      </c>
      <c r="OJA66" t="s">
        <v>554</v>
      </c>
      <c r="OJB66" t="s">
        <v>555</v>
      </c>
      <c r="OJC66" t="s">
        <v>81</v>
      </c>
      <c r="OJD66">
        <v>0.70541501045227051</v>
      </c>
      <c r="OJE66" t="s">
        <v>65</v>
      </c>
      <c r="OJF66" t="s">
        <v>82</v>
      </c>
      <c r="OJI66" s="2" t="s">
        <v>555</v>
      </c>
      <c r="OJJ66" s="3" t="s">
        <v>81</v>
      </c>
      <c r="OJK66" s="3">
        <v>0.70541500999999995</v>
      </c>
      <c r="OJL66" s="2" t="s">
        <v>65</v>
      </c>
      <c r="OJM66" s="3">
        <v>0.14201153350000001</v>
      </c>
      <c r="OJN66" s="3">
        <f t="shared" ref="OJN66" si="654">OJK66*OJM66</f>
        <v>0.10017706732401783</v>
      </c>
      <c r="OJO66" s="5"/>
      <c r="OJP66" s="18" t="s">
        <v>189</v>
      </c>
      <c r="OJQ66" t="s">
        <v>554</v>
      </c>
      <c r="OJR66" t="s">
        <v>555</v>
      </c>
      <c r="OJS66" t="s">
        <v>81</v>
      </c>
      <c r="OJT66">
        <v>0.70541501045227051</v>
      </c>
      <c r="OJU66" t="s">
        <v>65</v>
      </c>
      <c r="OJV66" t="s">
        <v>82</v>
      </c>
      <c r="OJY66" s="2" t="s">
        <v>555</v>
      </c>
      <c r="OJZ66" s="3" t="s">
        <v>81</v>
      </c>
      <c r="OKA66" s="3">
        <v>0.70541500999999995</v>
      </c>
      <c r="OKB66" s="2" t="s">
        <v>65</v>
      </c>
      <c r="OKC66" s="3">
        <v>0.14201153350000001</v>
      </c>
      <c r="OKD66" s="3">
        <f t="shared" ref="OKD66" si="655">OKA66*OKC66</f>
        <v>0.10017706732401783</v>
      </c>
      <c r="OKE66" s="5"/>
      <c r="OKF66" s="18" t="s">
        <v>189</v>
      </c>
      <c r="OKG66" t="s">
        <v>554</v>
      </c>
      <c r="OKH66" t="s">
        <v>555</v>
      </c>
      <c r="OKI66" t="s">
        <v>81</v>
      </c>
      <c r="OKJ66">
        <v>0.70541501045227051</v>
      </c>
      <c r="OKK66" t="s">
        <v>65</v>
      </c>
      <c r="OKL66" t="s">
        <v>82</v>
      </c>
      <c r="OKO66" s="2" t="s">
        <v>555</v>
      </c>
      <c r="OKP66" s="3" t="s">
        <v>81</v>
      </c>
      <c r="OKQ66" s="3">
        <v>0.70541500999999995</v>
      </c>
      <c r="OKR66" s="2" t="s">
        <v>65</v>
      </c>
      <c r="OKS66" s="3">
        <v>0.14201153350000001</v>
      </c>
      <c r="OKT66" s="3">
        <f t="shared" ref="OKT66" si="656">OKQ66*OKS66</f>
        <v>0.10017706732401783</v>
      </c>
      <c r="OKU66" s="5"/>
      <c r="OKV66" s="18" t="s">
        <v>189</v>
      </c>
      <c r="OKW66" t="s">
        <v>554</v>
      </c>
      <c r="OKX66" t="s">
        <v>555</v>
      </c>
      <c r="OKY66" t="s">
        <v>81</v>
      </c>
      <c r="OKZ66">
        <v>0.70541501045227051</v>
      </c>
      <c r="OLA66" t="s">
        <v>65</v>
      </c>
      <c r="OLB66" t="s">
        <v>82</v>
      </c>
      <c r="OLE66" s="2" t="s">
        <v>555</v>
      </c>
      <c r="OLF66" s="3" t="s">
        <v>81</v>
      </c>
      <c r="OLG66" s="3">
        <v>0.70541500999999995</v>
      </c>
      <c r="OLH66" s="2" t="s">
        <v>65</v>
      </c>
      <c r="OLI66" s="3">
        <v>0.14201153350000001</v>
      </c>
      <c r="OLJ66" s="3">
        <f t="shared" ref="OLJ66" si="657">OLG66*OLI66</f>
        <v>0.10017706732401783</v>
      </c>
      <c r="OLK66" s="5"/>
      <c r="OLL66" s="18" t="s">
        <v>189</v>
      </c>
      <c r="OLM66" t="s">
        <v>554</v>
      </c>
      <c r="OLN66" t="s">
        <v>555</v>
      </c>
      <c r="OLO66" t="s">
        <v>81</v>
      </c>
      <c r="OLP66">
        <v>0.70541501045227051</v>
      </c>
      <c r="OLQ66" t="s">
        <v>65</v>
      </c>
      <c r="OLR66" t="s">
        <v>82</v>
      </c>
      <c r="OLU66" s="2" t="s">
        <v>555</v>
      </c>
      <c r="OLV66" s="3" t="s">
        <v>81</v>
      </c>
      <c r="OLW66" s="3">
        <v>0.70541500999999995</v>
      </c>
      <c r="OLX66" s="2" t="s">
        <v>65</v>
      </c>
      <c r="OLY66" s="3">
        <v>0.14201153350000001</v>
      </c>
      <c r="OLZ66" s="3">
        <f t="shared" ref="OLZ66" si="658">OLW66*OLY66</f>
        <v>0.10017706732401783</v>
      </c>
      <c r="OMA66" s="5"/>
      <c r="OMB66" s="18" t="s">
        <v>189</v>
      </c>
      <c r="OMC66" t="s">
        <v>554</v>
      </c>
      <c r="OMD66" t="s">
        <v>555</v>
      </c>
      <c r="OME66" t="s">
        <v>81</v>
      </c>
      <c r="OMF66">
        <v>0.70541501045227051</v>
      </c>
      <c r="OMG66" t="s">
        <v>65</v>
      </c>
      <c r="OMH66" t="s">
        <v>82</v>
      </c>
      <c r="OMK66" s="2" t="s">
        <v>555</v>
      </c>
      <c r="OML66" s="3" t="s">
        <v>81</v>
      </c>
      <c r="OMM66" s="3">
        <v>0.70541500999999995</v>
      </c>
      <c r="OMN66" s="2" t="s">
        <v>65</v>
      </c>
      <c r="OMO66" s="3">
        <v>0.14201153350000001</v>
      </c>
      <c r="OMP66" s="3">
        <f t="shared" ref="OMP66" si="659">OMM66*OMO66</f>
        <v>0.10017706732401783</v>
      </c>
      <c r="OMQ66" s="5"/>
      <c r="OMR66" s="18" t="s">
        <v>189</v>
      </c>
      <c r="OMS66" t="s">
        <v>554</v>
      </c>
      <c r="OMT66" t="s">
        <v>555</v>
      </c>
      <c r="OMU66" t="s">
        <v>81</v>
      </c>
      <c r="OMV66">
        <v>0.70541501045227051</v>
      </c>
      <c r="OMW66" t="s">
        <v>65</v>
      </c>
      <c r="OMX66" t="s">
        <v>82</v>
      </c>
      <c r="ONA66" s="2" t="s">
        <v>555</v>
      </c>
      <c r="ONB66" s="3" t="s">
        <v>81</v>
      </c>
      <c r="ONC66" s="3">
        <v>0.70541500999999995</v>
      </c>
      <c r="OND66" s="2" t="s">
        <v>65</v>
      </c>
      <c r="ONE66" s="3">
        <v>0.14201153350000001</v>
      </c>
      <c r="ONF66" s="3">
        <f t="shared" ref="ONF66" si="660">ONC66*ONE66</f>
        <v>0.10017706732401783</v>
      </c>
      <c r="ONG66" s="5"/>
      <c r="ONH66" s="18" t="s">
        <v>189</v>
      </c>
      <c r="ONI66" t="s">
        <v>554</v>
      </c>
      <c r="ONJ66" t="s">
        <v>555</v>
      </c>
      <c r="ONK66" t="s">
        <v>81</v>
      </c>
      <c r="ONL66">
        <v>0.70541501045227051</v>
      </c>
      <c r="ONM66" t="s">
        <v>65</v>
      </c>
      <c r="ONN66" t="s">
        <v>82</v>
      </c>
      <c r="ONQ66" s="2" t="s">
        <v>555</v>
      </c>
      <c r="ONR66" s="3" t="s">
        <v>81</v>
      </c>
      <c r="ONS66" s="3">
        <v>0.70541500999999995</v>
      </c>
      <c r="ONT66" s="2" t="s">
        <v>65</v>
      </c>
      <c r="ONU66" s="3">
        <v>0.14201153350000001</v>
      </c>
      <c r="ONV66" s="3">
        <f t="shared" ref="ONV66" si="661">ONS66*ONU66</f>
        <v>0.10017706732401783</v>
      </c>
      <c r="ONW66" s="5"/>
      <c r="ONX66" s="18" t="s">
        <v>189</v>
      </c>
      <c r="ONY66" t="s">
        <v>554</v>
      </c>
      <c r="ONZ66" t="s">
        <v>555</v>
      </c>
      <c r="OOA66" t="s">
        <v>81</v>
      </c>
      <c r="OOB66">
        <v>0.70541501045227051</v>
      </c>
      <c r="OOC66" t="s">
        <v>65</v>
      </c>
      <c r="OOD66" t="s">
        <v>82</v>
      </c>
      <c r="OOG66" s="2" t="s">
        <v>555</v>
      </c>
      <c r="OOH66" s="3" t="s">
        <v>81</v>
      </c>
      <c r="OOI66" s="3">
        <v>0.70541500999999995</v>
      </c>
      <c r="OOJ66" s="2" t="s">
        <v>65</v>
      </c>
      <c r="OOK66" s="3">
        <v>0.14201153350000001</v>
      </c>
      <c r="OOL66" s="3">
        <f t="shared" ref="OOL66" si="662">OOI66*OOK66</f>
        <v>0.10017706732401783</v>
      </c>
      <c r="OOM66" s="5"/>
      <c r="OON66" s="18" t="s">
        <v>189</v>
      </c>
      <c r="OOO66" t="s">
        <v>554</v>
      </c>
      <c r="OOP66" t="s">
        <v>555</v>
      </c>
      <c r="OOQ66" t="s">
        <v>81</v>
      </c>
      <c r="OOR66">
        <v>0.70541501045227051</v>
      </c>
      <c r="OOS66" t="s">
        <v>65</v>
      </c>
      <c r="OOT66" t="s">
        <v>82</v>
      </c>
      <c r="OOW66" s="2" t="s">
        <v>555</v>
      </c>
      <c r="OOX66" s="3" t="s">
        <v>81</v>
      </c>
      <c r="OOY66" s="3">
        <v>0.70541500999999995</v>
      </c>
      <c r="OOZ66" s="2" t="s">
        <v>65</v>
      </c>
      <c r="OPA66" s="3">
        <v>0.14201153350000001</v>
      </c>
      <c r="OPB66" s="3">
        <f t="shared" ref="OPB66" si="663">OOY66*OPA66</f>
        <v>0.10017706732401783</v>
      </c>
      <c r="OPC66" s="5"/>
      <c r="OPD66" s="18" t="s">
        <v>189</v>
      </c>
      <c r="OPE66" t="s">
        <v>554</v>
      </c>
      <c r="OPF66" t="s">
        <v>555</v>
      </c>
      <c r="OPG66" t="s">
        <v>81</v>
      </c>
      <c r="OPH66">
        <v>0.70541501045227051</v>
      </c>
      <c r="OPI66" t="s">
        <v>65</v>
      </c>
      <c r="OPJ66" t="s">
        <v>82</v>
      </c>
      <c r="OPM66" s="2" t="s">
        <v>555</v>
      </c>
      <c r="OPN66" s="3" t="s">
        <v>81</v>
      </c>
      <c r="OPO66" s="3">
        <v>0.70541500999999995</v>
      </c>
      <c r="OPP66" s="2" t="s">
        <v>65</v>
      </c>
      <c r="OPQ66" s="3">
        <v>0.14201153350000001</v>
      </c>
      <c r="OPR66" s="3">
        <f t="shared" ref="OPR66" si="664">OPO66*OPQ66</f>
        <v>0.10017706732401783</v>
      </c>
      <c r="OPS66" s="5"/>
      <c r="OPT66" s="18" t="s">
        <v>189</v>
      </c>
      <c r="OPU66" t="s">
        <v>554</v>
      </c>
      <c r="OPV66" t="s">
        <v>555</v>
      </c>
      <c r="OPW66" t="s">
        <v>81</v>
      </c>
      <c r="OPX66">
        <v>0.70541501045227051</v>
      </c>
      <c r="OPY66" t="s">
        <v>65</v>
      </c>
      <c r="OPZ66" t="s">
        <v>82</v>
      </c>
      <c r="OQC66" s="2" t="s">
        <v>555</v>
      </c>
      <c r="OQD66" s="3" t="s">
        <v>81</v>
      </c>
      <c r="OQE66" s="3">
        <v>0.70541500999999995</v>
      </c>
      <c r="OQF66" s="2" t="s">
        <v>65</v>
      </c>
      <c r="OQG66" s="3">
        <v>0.14201153350000001</v>
      </c>
      <c r="OQH66" s="3">
        <f t="shared" ref="OQH66" si="665">OQE66*OQG66</f>
        <v>0.10017706732401783</v>
      </c>
      <c r="OQI66" s="5"/>
      <c r="OQJ66" s="18" t="s">
        <v>189</v>
      </c>
      <c r="OQK66" t="s">
        <v>554</v>
      </c>
      <c r="OQL66" t="s">
        <v>555</v>
      </c>
      <c r="OQM66" t="s">
        <v>81</v>
      </c>
      <c r="OQN66">
        <v>0.70541501045227051</v>
      </c>
      <c r="OQO66" t="s">
        <v>65</v>
      </c>
      <c r="OQP66" t="s">
        <v>82</v>
      </c>
      <c r="OQS66" s="2" t="s">
        <v>555</v>
      </c>
      <c r="OQT66" s="3" t="s">
        <v>81</v>
      </c>
      <c r="OQU66" s="3">
        <v>0.70541500999999995</v>
      </c>
      <c r="OQV66" s="2" t="s">
        <v>65</v>
      </c>
      <c r="OQW66" s="3">
        <v>0.14201153350000001</v>
      </c>
      <c r="OQX66" s="3">
        <f t="shared" ref="OQX66" si="666">OQU66*OQW66</f>
        <v>0.10017706732401783</v>
      </c>
      <c r="OQY66" s="5"/>
      <c r="OQZ66" s="18" t="s">
        <v>189</v>
      </c>
      <c r="ORA66" t="s">
        <v>554</v>
      </c>
      <c r="ORB66" t="s">
        <v>555</v>
      </c>
      <c r="ORC66" t="s">
        <v>81</v>
      </c>
      <c r="ORD66">
        <v>0.70541501045227051</v>
      </c>
      <c r="ORE66" t="s">
        <v>65</v>
      </c>
      <c r="ORF66" t="s">
        <v>82</v>
      </c>
      <c r="ORI66" s="2" t="s">
        <v>555</v>
      </c>
      <c r="ORJ66" s="3" t="s">
        <v>81</v>
      </c>
      <c r="ORK66" s="3">
        <v>0.70541500999999995</v>
      </c>
      <c r="ORL66" s="2" t="s">
        <v>65</v>
      </c>
      <c r="ORM66" s="3">
        <v>0.14201153350000001</v>
      </c>
      <c r="ORN66" s="3">
        <f t="shared" ref="ORN66" si="667">ORK66*ORM66</f>
        <v>0.10017706732401783</v>
      </c>
      <c r="ORO66" s="5"/>
      <c r="ORP66" s="18" t="s">
        <v>189</v>
      </c>
      <c r="ORQ66" t="s">
        <v>554</v>
      </c>
      <c r="ORR66" t="s">
        <v>555</v>
      </c>
      <c r="ORS66" t="s">
        <v>81</v>
      </c>
      <c r="ORT66">
        <v>0.70541501045227051</v>
      </c>
      <c r="ORU66" t="s">
        <v>65</v>
      </c>
      <c r="ORV66" t="s">
        <v>82</v>
      </c>
      <c r="ORY66" s="2" t="s">
        <v>555</v>
      </c>
      <c r="ORZ66" s="3" t="s">
        <v>81</v>
      </c>
      <c r="OSA66" s="3">
        <v>0.70541500999999995</v>
      </c>
      <c r="OSB66" s="2" t="s">
        <v>65</v>
      </c>
      <c r="OSC66" s="3">
        <v>0.14201153350000001</v>
      </c>
      <c r="OSD66" s="3">
        <f t="shared" ref="OSD66" si="668">OSA66*OSC66</f>
        <v>0.10017706732401783</v>
      </c>
      <c r="OSE66" s="5"/>
      <c r="OSF66" s="18" t="s">
        <v>189</v>
      </c>
      <c r="OSG66" t="s">
        <v>554</v>
      </c>
      <c r="OSH66" t="s">
        <v>555</v>
      </c>
      <c r="OSI66" t="s">
        <v>81</v>
      </c>
      <c r="OSJ66">
        <v>0.70541501045227051</v>
      </c>
      <c r="OSK66" t="s">
        <v>65</v>
      </c>
      <c r="OSL66" t="s">
        <v>82</v>
      </c>
      <c r="OSO66" s="2" t="s">
        <v>555</v>
      </c>
      <c r="OSP66" s="3" t="s">
        <v>81</v>
      </c>
      <c r="OSQ66" s="3">
        <v>0.70541500999999995</v>
      </c>
      <c r="OSR66" s="2" t="s">
        <v>65</v>
      </c>
      <c r="OSS66" s="3">
        <v>0.14201153350000001</v>
      </c>
      <c r="OST66" s="3">
        <f t="shared" ref="OST66" si="669">OSQ66*OSS66</f>
        <v>0.10017706732401783</v>
      </c>
      <c r="OSU66" s="5"/>
      <c r="OSV66" s="18" t="s">
        <v>189</v>
      </c>
      <c r="OSW66" t="s">
        <v>554</v>
      </c>
      <c r="OSX66" t="s">
        <v>555</v>
      </c>
      <c r="OSY66" t="s">
        <v>81</v>
      </c>
      <c r="OSZ66">
        <v>0.70541501045227051</v>
      </c>
      <c r="OTA66" t="s">
        <v>65</v>
      </c>
      <c r="OTB66" t="s">
        <v>82</v>
      </c>
      <c r="OTE66" s="2" t="s">
        <v>555</v>
      </c>
      <c r="OTF66" s="3" t="s">
        <v>81</v>
      </c>
      <c r="OTG66" s="3">
        <v>0.70541500999999995</v>
      </c>
      <c r="OTH66" s="2" t="s">
        <v>65</v>
      </c>
      <c r="OTI66" s="3">
        <v>0.14201153350000001</v>
      </c>
      <c r="OTJ66" s="3">
        <f t="shared" ref="OTJ66" si="670">OTG66*OTI66</f>
        <v>0.10017706732401783</v>
      </c>
      <c r="OTK66" s="5"/>
      <c r="OTL66" s="18" t="s">
        <v>189</v>
      </c>
      <c r="OTM66" t="s">
        <v>554</v>
      </c>
      <c r="OTN66" t="s">
        <v>555</v>
      </c>
      <c r="OTO66" t="s">
        <v>81</v>
      </c>
      <c r="OTP66">
        <v>0.70541501045227051</v>
      </c>
      <c r="OTQ66" t="s">
        <v>65</v>
      </c>
      <c r="OTR66" t="s">
        <v>82</v>
      </c>
      <c r="OTU66" s="2" t="s">
        <v>555</v>
      </c>
      <c r="OTV66" s="3" t="s">
        <v>81</v>
      </c>
      <c r="OTW66" s="3">
        <v>0.70541500999999995</v>
      </c>
      <c r="OTX66" s="2" t="s">
        <v>65</v>
      </c>
      <c r="OTY66" s="3">
        <v>0.14201153350000001</v>
      </c>
      <c r="OTZ66" s="3">
        <f t="shared" ref="OTZ66" si="671">OTW66*OTY66</f>
        <v>0.10017706732401783</v>
      </c>
      <c r="OUA66" s="5"/>
      <c r="OUB66" s="18" t="s">
        <v>189</v>
      </c>
      <c r="OUC66" t="s">
        <v>554</v>
      </c>
      <c r="OUD66" t="s">
        <v>555</v>
      </c>
      <c r="OUE66" t="s">
        <v>81</v>
      </c>
      <c r="OUF66">
        <v>0.70541501045227051</v>
      </c>
      <c r="OUG66" t="s">
        <v>65</v>
      </c>
      <c r="OUH66" t="s">
        <v>82</v>
      </c>
      <c r="OUK66" s="2" t="s">
        <v>555</v>
      </c>
      <c r="OUL66" s="3" t="s">
        <v>81</v>
      </c>
      <c r="OUM66" s="3">
        <v>0.70541500999999995</v>
      </c>
      <c r="OUN66" s="2" t="s">
        <v>65</v>
      </c>
      <c r="OUO66" s="3">
        <v>0.14201153350000001</v>
      </c>
      <c r="OUP66" s="3">
        <f t="shared" ref="OUP66" si="672">OUM66*OUO66</f>
        <v>0.10017706732401783</v>
      </c>
      <c r="OUQ66" s="5"/>
      <c r="OUR66" s="18" t="s">
        <v>189</v>
      </c>
      <c r="OUS66" t="s">
        <v>554</v>
      </c>
      <c r="OUT66" t="s">
        <v>555</v>
      </c>
      <c r="OUU66" t="s">
        <v>81</v>
      </c>
      <c r="OUV66">
        <v>0.70541501045227051</v>
      </c>
      <c r="OUW66" t="s">
        <v>65</v>
      </c>
      <c r="OUX66" t="s">
        <v>82</v>
      </c>
      <c r="OVA66" s="2" t="s">
        <v>555</v>
      </c>
      <c r="OVB66" s="3" t="s">
        <v>81</v>
      </c>
      <c r="OVC66" s="3">
        <v>0.70541500999999995</v>
      </c>
      <c r="OVD66" s="2" t="s">
        <v>65</v>
      </c>
      <c r="OVE66" s="3">
        <v>0.14201153350000001</v>
      </c>
      <c r="OVF66" s="3">
        <f t="shared" ref="OVF66" si="673">OVC66*OVE66</f>
        <v>0.10017706732401783</v>
      </c>
      <c r="OVG66" s="5"/>
      <c r="OVH66" s="18" t="s">
        <v>189</v>
      </c>
      <c r="OVI66" t="s">
        <v>554</v>
      </c>
      <c r="OVJ66" t="s">
        <v>555</v>
      </c>
      <c r="OVK66" t="s">
        <v>81</v>
      </c>
      <c r="OVL66">
        <v>0.70541501045227051</v>
      </c>
      <c r="OVM66" t="s">
        <v>65</v>
      </c>
      <c r="OVN66" t="s">
        <v>82</v>
      </c>
      <c r="OVQ66" s="2" t="s">
        <v>555</v>
      </c>
      <c r="OVR66" s="3" t="s">
        <v>81</v>
      </c>
      <c r="OVS66" s="3">
        <v>0.70541500999999995</v>
      </c>
      <c r="OVT66" s="2" t="s">
        <v>65</v>
      </c>
      <c r="OVU66" s="3">
        <v>0.14201153350000001</v>
      </c>
      <c r="OVV66" s="3">
        <f t="shared" ref="OVV66" si="674">OVS66*OVU66</f>
        <v>0.10017706732401783</v>
      </c>
      <c r="OVW66" s="5"/>
      <c r="OVX66" s="18" t="s">
        <v>189</v>
      </c>
      <c r="OVY66" t="s">
        <v>554</v>
      </c>
      <c r="OVZ66" t="s">
        <v>555</v>
      </c>
      <c r="OWA66" t="s">
        <v>81</v>
      </c>
      <c r="OWB66">
        <v>0.70541501045227051</v>
      </c>
      <c r="OWC66" t="s">
        <v>65</v>
      </c>
      <c r="OWD66" t="s">
        <v>82</v>
      </c>
      <c r="OWG66" s="2" t="s">
        <v>555</v>
      </c>
      <c r="OWH66" s="3" t="s">
        <v>81</v>
      </c>
      <c r="OWI66" s="3">
        <v>0.70541500999999995</v>
      </c>
      <c r="OWJ66" s="2" t="s">
        <v>65</v>
      </c>
      <c r="OWK66" s="3">
        <v>0.14201153350000001</v>
      </c>
      <c r="OWL66" s="3">
        <f t="shared" ref="OWL66" si="675">OWI66*OWK66</f>
        <v>0.10017706732401783</v>
      </c>
      <c r="OWM66" s="5"/>
      <c r="OWN66" s="18" t="s">
        <v>189</v>
      </c>
      <c r="OWO66" t="s">
        <v>554</v>
      </c>
      <c r="OWP66" t="s">
        <v>555</v>
      </c>
      <c r="OWQ66" t="s">
        <v>81</v>
      </c>
      <c r="OWR66">
        <v>0.70541501045227051</v>
      </c>
      <c r="OWS66" t="s">
        <v>65</v>
      </c>
      <c r="OWT66" t="s">
        <v>82</v>
      </c>
      <c r="OWW66" s="2" t="s">
        <v>555</v>
      </c>
      <c r="OWX66" s="3" t="s">
        <v>81</v>
      </c>
      <c r="OWY66" s="3">
        <v>0.70541500999999995</v>
      </c>
      <c r="OWZ66" s="2" t="s">
        <v>65</v>
      </c>
      <c r="OXA66" s="3">
        <v>0.14201153350000001</v>
      </c>
      <c r="OXB66" s="3">
        <f t="shared" ref="OXB66" si="676">OWY66*OXA66</f>
        <v>0.10017706732401783</v>
      </c>
      <c r="OXC66" s="5"/>
      <c r="OXD66" s="18" t="s">
        <v>189</v>
      </c>
      <c r="OXE66" t="s">
        <v>554</v>
      </c>
      <c r="OXF66" t="s">
        <v>555</v>
      </c>
      <c r="OXG66" t="s">
        <v>81</v>
      </c>
      <c r="OXH66">
        <v>0.70541501045227051</v>
      </c>
      <c r="OXI66" t="s">
        <v>65</v>
      </c>
      <c r="OXJ66" t="s">
        <v>82</v>
      </c>
      <c r="OXM66" s="2" t="s">
        <v>555</v>
      </c>
      <c r="OXN66" s="3" t="s">
        <v>81</v>
      </c>
      <c r="OXO66" s="3">
        <v>0.70541500999999995</v>
      </c>
      <c r="OXP66" s="2" t="s">
        <v>65</v>
      </c>
      <c r="OXQ66" s="3">
        <v>0.14201153350000001</v>
      </c>
      <c r="OXR66" s="3">
        <f t="shared" ref="OXR66" si="677">OXO66*OXQ66</f>
        <v>0.10017706732401783</v>
      </c>
      <c r="OXS66" s="5"/>
      <c r="OXT66" s="18" t="s">
        <v>189</v>
      </c>
      <c r="OXU66" t="s">
        <v>554</v>
      </c>
      <c r="OXV66" t="s">
        <v>555</v>
      </c>
      <c r="OXW66" t="s">
        <v>81</v>
      </c>
      <c r="OXX66">
        <v>0.70541501045227051</v>
      </c>
      <c r="OXY66" t="s">
        <v>65</v>
      </c>
      <c r="OXZ66" t="s">
        <v>82</v>
      </c>
      <c r="OYC66" s="2" t="s">
        <v>555</v>
      </c>
      <c r="OYD66" s="3" t="s">
        <v>81</v>
      </c>
      <c r="OYE66" s="3">
        <v>0.70541500999999995</v>
      </c>
      <c r="OYF66" s="2" t="s">
        <v>65</v>
      </c>
      <c r="OYG66" s="3">
        <v>0.14201153350000001</v>
      </c>
      <c r="OYH66" s="3">
        <f t="shared" ref="OYH66" si="678">OYE66*OYG66</f>
        <v>0.10017706732401783</v>
      </c>
      <c r="OYI66" s="5"/>
      <c r="OYJ66" s="18" t="s">
        <v>189</v>
      </c>
      <c r="OYK66" t="s">
        <v>554</v>
      </c>
      <c r="OYL66" t="s">
        <v>555</v>
      </c>
      <c r="OYM66" t="s">
        <v>81</v>
      </c>
      <c r="OYN66">
        <v>0.70541501045227051</v>
      </c>
      <c r="OYO66" t="s">
        <v>65</v>
      </c>
      <c r="OYP66" t="s">
        <v>82</v>
      </c>
      <c r="OYS66" s="2" t="s">
        <v>555</v>
      </c>
      <c r="OYT66" s="3" t="s">
        <v>81</v>
      </c>
      <c r="OYU66" s="3">
        <v>0.70541500999999995</v>
      </c>
      <c r="OYV66" s="2" t="s">
        <v>65</v>
      </c>
      <c r="OYW66" s="3">
        <v>0.14201153350000001</v>
      </c>
      <c r="OYX66" s="3">
        <f t="shared" ref="OYX66" si="679">OYU66*OYW66</f>
        <v>0.10017706732401783</v>
      </c>
      <c r="OYY66" s="5"/>
      <c r="OYZ66" s="18" t="s">
        <v>189</v>
      </c>
      <c r="OZA66" t="s">
        <v>554</v>
      </c>
      <c r="OZB66" t="s">
        <v>555</v>
      </c>
      <c r="OZC66" t="s">
        <v>81</v>
      </c>
      <c r="OZD66">
        <v>0.70541501045227051</v>
      </c>
      <c r="OZE66" t="s">
        <v>65</v>
      </c>
      <c r="OZF66" t="s">
        <v>82</v>
      </c>
      <c r="OZI66" s="2" t="s">
        <v>555</v>
      </c>
      <c r="OZJ66" s="3" t="s">
        <v>81</v>
      </c>
      <c r="OZK66" s="3">
        <v>0.70541500999999995</v>
      </c>
      <c r="OZL66" s="2" t="s">
        <v>65</v>
      </c>
      <c r="OZM66" s="3">
        <v>0.14201153350000001</v>
      </c>
      <c r="OZN66" s="3">
        <f t="shared" ref="OZN66" si="680">OZK66*OZM66</f>
        <v>0.10017706732401783</v>
      </c>
      <c r="OZO66" s="5"/>
      <c r="OZP66" s="18" t="s">
        <v>189</v>
      </c>
      <c r="OZQ66" t="s">
        <v>554</v>
      </c>
      <c r="OZR66" t="s">
        <v>555</v>
      </c>
      <c r="OZS66" t="s">
        <v>81</v>
      </c>
      <c r="OZT66">
        <v>0.70541501045227051</v>
      </c>
      <c r="OZU66" t="s">
        <v>65</v>
      </c>
      <c r="OZV66" t="s">
        <v>82</v>
      </c>
      <c r="OZY66" s="2" t="s">
        <v>555</v>
      </c>
      <c r="OZZ66" s="3" t="s">
        <v>81</v>
      </c>
      <c r="PAA66" s="3">
        <v>0.70541500999999995</v>
      </c>
      <c r="PAB66" s="2" t="s">
        <v>65</v>
      </c>
      <c r="PAC66" s="3">
        <v>0.14201153350000001</v>
      </c>
      <c r="PAD66" s="3">
        <f t="shared" ref="PAD66" si="681">PAA66*PAC66</f>
        <v>0.10017706732401783</v>
      </c>
      <c r="PAE66" s="5"/>
      <c r="PAF66" s="18" t="s">
        <v>189</v>
      </c>
      <c r="PAG66" t="s">
        <v>554</v>
      </c>
      <c r="PAH66" t="s">
        <v>555</v>
      </c>
      <c r="PAI66" t="s">
        <v>81</v>
      </c>
      <c r="PAJ66">
        <v>0.70541501045227051</v>
      </c>
      <c r="PAK66" t="s">
        <v>65</v>
      </c>
      <c r="PAL66" t="s">
        <v>82</v>
      </c>
      <c r="PAO66" s="2" t="s">
        <v>555</v>
      </c>
      <c r="PAP66" s="3" t="s">
        <v>81</v>
      </c>
      <c r="PAQ66" s="3">
        <v>0.70541500999999995</v>
      </c>
      <c r="PAR66" s="2" t="s">
        <v>65</v>
      </c>
      <c r="PAS66" s="3">
        <v>0.14201153350000001</v>
      </c>
      <c r="PAT66" s="3">
        <f t="shared" ref="PAT66" si="682">PAQ66*PAS66</f>
        <v>0.10017706732401783</v>
      </c>
      <c r="PAU66" s="5"/>
      <c r="PAV66" s="18" t="s">
        <v>189</v>
      </c>
      <c r="PAW66" t="s">
        <v>554</v>
      </c>
      <c r="PAX66" t="s">
        <v>555</v>
      </c>
      <c r="PAY66" t="s">
        <v>81</v>
      </c>
      <c r="PAZ66">
        <v>0.70541501045227051</v>
      </c>
      <c r="PBA66" t="s">
        <v>65</v>
      </c>
      <c r="PBB66" t="s">
        <v>82</v>
      </c>
      <c r="PBE66" s="2" t="s">
        <v>555</v>
      </c>
      <c r="PBF66" s="3" t="s">
        <v>81</v>
      </c>
      <c r="PBG66" s="3">
        <v>0.70541500999999995</v>
      </c>
      <c r="PBH66" s="2" t="s">
        <v>65</v>
      </c>
      <c r="PBI66" s="3">
        <v>0.14201153350000001</v>
      </c>
      <c r="PBJ66" s="3">
        <f t="shared" ref="PBJ66" si="683">PBG66*PBI66</f>
        <v>0.10017706732401783</v>
      </c>
      <c r="PBK66" s="5"/>
      <c r="PBL66" s="18" t="s">
        <v>189</v>
      </c>
      <c r="PBM66" t="s">
        <v>554</v>
      </c>
      <c r="PBN66" t="s">
        <v>555</v>
      </c>
      <c r="PBO66" t="s">
        <v>81</v>
      </c>
      <c r="PBP66">
        <v>0.70541501045227051</v>
      </c>
      <c r="PBQ66" t="s">
        <v>65</v>
      </c>
      <c r="PBR66" t="s">
        <v>82</v>
      </c>
      <c r="PBU66" s="2" t="s">
        <v>555</v>
      </c>
      <c r="PBV66" s="3" t="s">
        <v>81</v>
      </c>
      <c r="PBW66" s="3">
        <v>0.70541500999999995</v>
      </c>
      <c r="PBX66" s="2" t="s">
        <v>65</v>
      </c>
      <c r="PBY66" s="3">
        <v>0.14201153350000001</v>
      </c>
      <c r="PBZ66" s="3">
        <f t="shared" ref="PBZ66" si="684">PBW66*PBY66</f>
        <v>0.10017706732401783</v>
      </c>
      <c r="PCA66" s="5"/>
      <c r="PCB66" s="18" t="s">
        <v>189</v>
      </c>
      <c r="PCC66" t="s">
        <v>554</v>
      </c>
      <c r="PCD66" t="s">
        <v>555</v>
      </c>
      <c r="PCE66" t="s">
        <v>81</v>
      </c>
      <c r="PCF66">
        <v>0.70541501045227051</v>
      </c>
      <c r="PCG66" t="s">
        <v>65</v>
      </c>
      <c r="PCH66" t="s">
        <v>82</v>
      </c>
      <c r="PCK66" s="2" t="s">
        <v>555</v>
      </c>
      <c r="PCL66" s="3" t="s">
        <v>81</v>
      </c>
      <c r="PCM66" s="3">
        <v>0.70541500999999995</v>
      </c>
      <c r="PCN66" s="2" t="s">
        <v>65</v>
      </c>
      <c r="PCO66" s="3">
        <v>0.14201153350000001</v>
      </c>
      <c r="PCP66" s="3">
        <f t="shared" ref="PCP66" si="685">PCM66*PCO66</f>
        <v>0.10017706732401783</v>
      </c>
      <c r="PCQ66" s="5"/>
      <c r="PCR66" s="18" t="s">
        <v>189</v>
      </c>
      <c r="PCS66" t="s">
        <v>554</v>
      </c>
      <c r="PCT66" t="s">
        <v>555</v>
      </c>
      <c r="PCU66" t="s">
        <v>81</v>
      </c>
      <c r="PCV66">
        <v>0.70541501045227051</v>
      </c>
      <c r="PCW66" t="s">
        <v>65</v>
      </c>
      <c r="PCX66" t="s">
        <v>82</v>
      </c>
      <c r="PDA66" s="2" t="s">
        <v>555</v>
      </c>
      <c r="PDB66" s="3" t="s">
        <v>81</v>
      </c>
      <c r="PDC66" s="3">
        <v>0.70541500999999995</v>
      </c>
      <c r="PDD66" s="2" t="s">
        <v>65</v>
      </c>
      <c r="PDE66" s="3">
        <v>0.14201153350000001</v>
      </c>
      <c r="PDF66" s="3">
        <f t="shared" ref="PDF66" si="686">PDC66*PDE66</f>
        <v>0.10017706732401783</v>
      </c>
      <c r="PDG66" s="5"/>
      <c r="PDH66" s="18" t="s">
        <v>189</v>
      </c>
      <c r="PDI66" t="s">
        <v>554</v>
      </c>
      <c r="PDJ66" t="s">
        <v>555</v>
      </c>
      <c r="PDK66" t="s">
        <v>81</v>
      </c>
      <c r="PDL66">
        <v>0.70541501045227051</v>
      </c>
      <c r="PDM66" t="s">
        <v>65</v>
      </c>
      <c r="PDN66" t="s">
        <v>82</v>
      </c>
      <c r="PDQ66" s="2" t="s">
        <v>555</v>
      </c>
      <c r="PDR66" s="3" t="s">
        <v>81</v>
      </c>
      <c r="PDS66" s="3">
        <v>0.70541500999999995</v>
      </c>
      <c r="PDT66" s="2" t="s">
        <v>65</v>
      </c>
      <c r="PDU66" s="3">
        <v>0.14201153350000001</v>
      </c>
      <c r="PDV66" s="3">
        <f t="shared" ref="PDV66" si="687">PDS66*PDU66</f>
        <v>0.10017706732401783</v>
      </c>
      <c r="PDW66" s="5"/>
      <c r="PDX66" s="18" t="s">
        <v>189</v>
      </c>
      <c r="PDY66" t="s">
        <v>554</v>
      </c>
      <c r="PDZ66" t="s">
        <v>555</v>
      </c>
      <c r="PEA66" t="s">
        <v>81</v>
      </c>
      <c r="PEB66">
        <v>0.70541501045227051</v>
      </c>
      <c r="PEC66" t="s">
        <v>65</v>
      </c>
      <c r="PED66" t="s">
        <v>82</v>
      </c>
      <c r="PEG66" s="2" t="s">
        <v>555</v>
      </c>
      <c r="PEH66" s="3" t="s">
        <v>81</v>
      </c>
      <c r="PEI66" s="3">
        <v>0.70541500999999995</v>
      </c>
      <c r="PEJ66" s="2" t="s">
        <v>65</v>
      </c>
      <c r="PEK66" s="3">
        <v>0.14201153350000001</v>
      </c>
      <c r="PEL66" s="3">
        <f t="shared" ref="PEL66" si="688">PEI66*PEK66</f>
        <v>0.10017706732401783</v>
      </c>
      <c r="PEM66" s="5"/>
      <c r="PEN66" s="18" t="s">
        <v>189</v>
      </c>
      <c r="PEO66" t="s">
        <v>554</v>
      </c>
      <c r="PEP66" t="s">
        <v>555</v>
      </c>
      <c r="PEQ66" t="s">
        <v>81</v>
      </c>
      <c r="PER66">
        <v>0.70541501045227051</v>
      </c>
      <c r="PES66" t="s">
        <v>65</v>
      </c>
      <c r="PET66" t="s">
        <v>82</v>
      </c>
      <c r="PEW66" s="2" t="s">
        <v>555</v>
      </c>
      <c r="PEX66" s="3" t="s">
        <v>81</v>
      </c>
      <c r="PEY66" s="3">
        <v>0.70541500999999995</v>
      </c>
      <c r="PEZ66" s="2" t="s">
        <v>65</v>
      </c>
      <c r="PFA66" s="3">
        <v>0.14201153350000001</v>
      </c>
      <c r="PFB66" s="3">
        <f t="shared" ref="PFB66" si="689">PEY66*PFA66</f>
        <v>0.10017706732401783</v>
      </c>
      <c r="PFC66" s="5"/>
      <c r="PFD66" s="18" t="s">
        <v>189</v>
      </c>
      <c r="PFE66" t="s">
        <v>554</v>
      </c>
      <c r="PFF66" t="s">
        <v>555</v>
      </c>
      <c r="PFG66" t="s">
        <v>81</v>
      </c>
      <c r="PFH66">
        <v>0.70541501045227051</v>
      </c>
      <c r="PFI66" t="s">
        <v>65</v>
      </c>
      <c r="PFJ66" t="s">
        <v>82</v>
      </c>
      <c r="PFM66" s="2" t="s">
        <v>555</v>
      </c>
      <c r="PFN66" s="3" t="s">
        <v>81</v>
      </c>
      <c r="PFO66" s="3">
        <v>0.70541500999999995</v>
      </c>
      <c r="PFP66" s="2" t="s">
        <v>65</v>
      </c>
      <c r="PFQ66" s="3">
        <v>0.14201153350000001</v>
      </c>
      <c r="PFR66" s="3">
        <f t="shared" ref="PFR66" si="690">PFO66*PFQ66</f>
        <v>0.10017706732401783</v>
      </c>
      <c r="PFS66" s="5"/>
      <c r="PFT66" s="18" t="s">
        <v>189</v>
      </c>
      <c r="PFU66" t="s">
        <v>554</v>
      </c>
      <c r="PFV66" t="s">
        <v>555</v>
      </c>
      <c r="PFW66" t="s">
        <v>81</v>
      </c>
      <c r="PFX66">
        <v>0.70541501045227051</v>
      </c>
      <c r="PFY66" t="s">
        <v>65</v>
      </c>
      <c r="PFZ66" t="s">
        <v>82</v>
      </c>
      <c r="PGC66" s="2" t="s">
        <v>555</v>
      </c>
      <c r="PGD66" s="3" t="s">
        <v>81</v>
      </c>
      <c r="PGE66" s="3">
        <v>0.70541500999999995</v>
      </c>
      <c r="PGF66" s="2" t="s">
        <v>65</v>
      </c>
      <c r="PGG66" s="3">
        <v>0.14201153350000001</v>
      </c>
      <c r="PGH66" s="3">
        <f t="shared" ref="PGH66" si="691">PGE66*PGG66</f>
        <v>0.10017706732401783</v>
      </c>
      <c r="PGI66" s="5"/>
      <c r="PGJ66" s="18" t="s">
        <v>189</v>
      </c>
      <c r="PGK66" t="s">
        <v>554</v>
      </c>
      <c r="PGL66" t="s">
        <v>555</v>
      </c>
      <c r="PGM66" t="s">
        <v>81</v>
      </c>
      <c r="PGN66">
        <v>0.70541501045227051</v>
      </c>
      <c r="PGO66" t="s">
        <v>65</v>
      </c>
      <c r="PGP66" t="s">
        <v>82</v>
      </c>
      <c r="PGS66" s="2" t="s">
        <v>555</v>
      </c>
      <c r="PGT66" s="3" t="s">
        <v>81</v>
      </c>
      <c r="PGU66" s="3">
        <v>0.70541500999999995</v>
      </c>
      <c r="PGV66" s="2" t="s">
        <v>65</v>
      </c>
      <c r="PGW66" s="3">
        <v>0.14201153350000001</v>
      </c>
      <c r="PGX66" s="3">
        <f t="shared" ref="PGX66" si="692">PGU66*PGW66</f>
        <v>0.10017706732401783</v>
      </c>
      <c r="PGY66" s="5"/>
      <c r="PGZ66" s="18" t="s">
        <v>189</v>
      </c>
      <c r="PHA66" t="s">
        <v>554</v>
      </c>
      <c r="PHB66" t="s">
        <v>555</v>
      </c>
      <c r="PHC66" t="s">
        <v>81</v>
      </c>
      <c r="PHD66">
        <v>0.70541501045227051</v>
      </c>
      <c r="PHE66" t="s">
        <v>65</v>
      </c>
      <c r="PHF66" t="s">
        <v>82</v>
      </c>
      <c r="PHI66" s="2" t="s">
        <v>555</v>
      </c>
      <c r="PHJ66" s="3" t="s">
        <v>81</v>
      </c>
      <c r="PHK66" s="3">
        <v>0.70541500999999995</v>
      </c>
      <c r="PHL66" s="2" t="s">
        <v>65</v>
      </c>
      <c r="PHM66" s="3">
        <v>0.14201153350000001</v>
      </c>
      <c r="PHN66" s="3">
        <f t="shared" ref="PHN66" si="693">PHK66*PHM66</f>
        <v>0.10017706732401783</v>
      </c>
      <c r="PHO66" s="5"/>
      <c r="PHP66" s="18" t="s">
        <v>189</v>
      </c>
      <c r="PHQ66" t="s">
        <v>554</v>
      </c>
      <c r="PHR66" t="s">
        <v>555</v>
      </c>
      <c r="PHS66" t="s">
        <v>81</v>
      </c>
      <c r="PHT66">
        <v>0.70541501045227051</v>
      </c>
      <c r="PHU66" t="s">
        <v>65</v>
      </c>
      <c r="PHV66" t="s">
        <v>82</v>
      </c>
      <c r="PHY66" s="2" t="s">
        <v>555</v>
      </c>
      <c r="PHZ66" s="3" t="s">
        <v>81</v>
      </c>
      <c r="PIA66" s="3">
        <v>0.70541500999999995</v>
      </c>
      <c r="PIB66" s="2" t="s">
        <v>65</v>
      </c>
      <c r="PIC66" s="3">
        <v>0.14201153350000001</v>
      </c>
      <c r="PID66" s="3">
        <f t="shared" ref="PID66" si="694">PIA66*PIC66</f>
        <v>0.10017706732401783</v>
      </c>
      <c r="PIE66" s="5"/>
      <c r="PIF66" s="18" t="s">
        <v>189</v>
      </c>
      <c r="PIG66" t="s">
        <v>554</v>
      </c>
      <c r="PIH66" t="s">
        <v>555</v>
      </c>
      <c r="PII66" t="s">
        <v>81</v>
      </c>
      <c r="PIJ66">
        <v>0.70541501045227051</v>
      </c>
      <c r="PIK66" t="s">
        <v>65</v>
      </c>
      <c r="PIL66" t="s">
        <v>82</v>
      </c>
      <c r="PIO66" s="2" t="s">
        <v>555</v>
      </c>
      <c r="PIP66" s="3" t="s">
        <v>81</v>
      </c>
      <c r="PIQ66" s="3">
        <v>0.70541500999999995</v>
      </c>
      <c r="PIR66" s="2" t="s">
        <v>65</v>
      </c>
      <c r="PIS66" s="3">
        <v>0.14201153350000001</v>
      </c>
      <c r="PIT66" s="3">
        <f t="shared" ref="PIT66" si="695">PIQ66*PIS66</f>
        <v>0.10017706732401783</v>
      </c>
      <c r="PIU66" s="5"/>
      <c r="PIV66" s="18" t="s">
        <v>189</v>
      </c>
      <c r="PIW66" t="s">
        <v>554</v>
      </c>
      <c r="PIX66" t="s">
        <v>555</v>
      </c>
      <c r="PIY66" t="s">
        <v>81</v>
      </c>
      <c r="PIZ66">
        <v>0.70541501045227051</v>
      </c>
      <c r="PJA66" t="s">
        <v>65</v>
      </c>
      <c r="PJB66" t="s">
        <v>82</v>
      </c>
      <c r="PJE66" s="2" t="s">
        <v>555</v>
      </c>
      <c r="PJF66" s="3" t="s">
        <v>81</v>
      </c>
      <c r="PJG66" s="3">
        <v>0.70541500999999995</v>
      </c>
      <c r="PJH66" s="2" t="s">
        <v>65</v>
      </c>
      <c r="PJI66" s="3">
        <v>0.14201153350000001</v>
      </c>
      <c r="PJJ66" s="3">
        <f t="shared" ref="PJJ66" si="696">PJG66*PJI66</f>
        <v>0.10017706732401783</v>
      </c>
      <c r="PJK66" s="5"/>
      <c r="PJL66" s="18" t="s">
        <v>189</v>
      </c>
      <c r="PJM66" t="s">
        <v>554</v>
      </c>
      <c r="PJN66" t="s">
        <v>555</v>
      </c>
      <c r="PJO66" t="s">
        <v>81</v>
      </c>
      <c r="PJP66">
        <v>0.70541501045227051</v>
      </c>
      <c r="PJQ66" t="s">
        <v>65</v>
      </c>
      <c r="PJR66" t="s">
        <v>82</v>
      </c>
      <c r="PJU66" s="2" t="s">
        <v>555</v>
      </c>
      <c r="PJV66" s="3" t="s">
        <v>81</v>
      </c>
      <c r="PJW66" s="3">
        <v>0.70541500999999995</v>
      </c>
      <c r="PJX66" s="2" t="s">
        <v>65</v>
      </c>
      <c r="PJY66" s="3">
        <v>0.14201153350000001</v>
      </c>
      <c r="PJZ66" s="3">
        <f t="shared" ref="PJZ66" si="697">PJW66*PJY66</f>
        <v>0.10017706732401783</v>
      </c>
      <c r="PKA66" s="5"/>
      <c r="PKB66" s="18" t="s">
        <v>189</v>
      </c>
      <c r="PKC66" t="s">
        <v>554</v>
      </c>
      <c r="PKD66" t="s">
        <v>555</v>
      </c>
      <c r="PKE66" t="s">
        <v>81</v>
      </c>
      <c r="PKF66">
        <v>0.70541501045227051</v>
      </c>
      <c r="PKG66" t="s">
        <v>65</v>
      </c>
      <c r="PKH66" t="s">
        <v>82</v>
      </c>
      <c r="PKK66" s="2" t="s">
        <v>555</v>
      </c>
      <c r="PKL66" s="3" t="s">
        <v>81</v>
      </c>
      <c r="PKM66" s="3">
        <v>0.70541500999999995</v>
      </c>
      <c r="PKN66" s="2" t="s">
        <v>65</v>
      </c>
      <c r="PKO66" s="3">
        <v>0.14201153350000001</v>
      </c>
      <c r="PKP66" s="3">
        <f t="shared" ref="PKP66" si="698">PKM66*PKO66</f>
        <v>0.10017706732401783</v>
      </c>
      <c r="PKQ66" s="5"/>
      <c r="PKR66" s="18" t="s">
        <v>189</v>
      </c>
      <c r="PKS66" t="s">
        <v>554</v>
      </c>
      <c r="PKT66" t="s">
        <v>555</v>
      </c>
      <c r="PKU66" t="s">
        <v>81</v>
      </c>
      <c r="PKV66">
        <v>0.70541501045227051</v>
      </c>
      <c r="PKW66" t="s">
        <v>65</v>
      </c>
      <c r="PKX66" t="s">
        <v>82</v>
      </c>
      <c r="PLA66" s="2" t="s">
        <v>555</v>
      </c>
      <c r="PLB66" s="3" t="s">
        <v>81</v>
      </c>
      <c r="PLC66" s="3">
        <v>0.70541500999999995</v>
      </c>
      <c r="PLD66" s="2" t="s">
        <v>65</v>
      </c>
      <c r="PLE66" s="3">
        <v>0.14201153350000001</v>
      </c>
      <c r="PLF66" s="3">
        <f t="shared" ref="PLF66" si="699">PLC66*PLE66</f>
        <v>0.10017706732401783</v>
      </c>
      <c r="PLG66" s="5"/>
      <c r="PLH66" s="18" t="s">
        <v>189</v>
      </c>
      <c r="PLI66" t="s">
        <v>554</v>
      </c>
      <c r="PLJ66" t="s">
        <v>555</v>
      </c>
      <c r="PLK66" t="s">
        <v>81</v>
      </c>
      <c r="PLL66">
        <v>0.70541501045227051</v>
      </c>
      <c r="PLM66" t="s">
        <v>65</v>
      </c>
      <c r="PLN66" t="s">
        <v>82</v>
      </c>
      <c r="PLQ66" s="2" t="s">
        <v>555</v>
      </c>
      <c r="PLR66" s="3" t="s">
        <v>81</v>
      </c>
      <c r="PLS66" s="3">
        <v>0.70541500999999995</v>
      </c>
      <c r="PLT66" s="2" t="s">
        <v>65</v>
      </c>
      <c r="PLU66" s="3">
        <v>0.14201153350000001</v>
      </c>
      <c r="PLV66" s="3">
        <f t="shared" ref="PLV66" si="700">PLS66*PLU66</f>
        <v>0.10017706732401783</v>
      </c>
      <c r="PLW66" s="5"/>
      <c r="PLX66" s="18" t="s">
        <v>189</v>
      </c>
      <c r="PLY66" t="s">
        <v>554</v>
      </c>
      <c r="PLZ66" t="s">
        <v>555</v>
      </c>
      <c r="PMA66" t="s">
        <v>81</v>
      </c>
      <c r="PMB66">
        <v>0.70541501045227051</v>
      </c>
      <c r="PMC66" t="s">
        <v>65</v>
      </c>
      <c r="PMD66" t="s">
        <v>82</v>
      </c>
      <c r="PMG66" s="2" t="s">
        <v>555</v>
      </c>
      <c r="PMH66" s="3" t="s">
        <v>81</v>
      </c>
      <c r="PMI66" s="3">
        <v>0.70541500999999995</v>
      </c>
      <c r="PMJ66" s="2" t="s">
        <v>65</v>
      </c>
      <c r="PMK66" s="3">
        <v>0.14201153350000001</v>
      </c>
      <c r="PML66" s="3">
        <f t="shared" ref="PML66" si="701">PMI66*PMK66</f>
        <v>0.10017706732401783</v>
      </c>
      <c r="PMM66" s="5"/>
      <c r="PMN66" s="18" t="s">
        <v>189</v>
      </c>
      <c r="PMO66" t="s">
        <v>554</v>
      </c>
      <c r="PMP66" t="s">
        <v>555</v>
      </c>
      <c r="PMQ66" t="s">
        <v>81</v>
      </c>
      <c r="PMR66">
        <v>0.70541501045227051</v>
      </c>
      <c r="PMS66" t="s">
        <v>65</v>
      </c>
      <c r="PMT66" t="s">
        <v>82</v>
      </c>
      <c r="PMW66" s="2" t="s">
        <v>555</v>
      </c>
      <c r="PMX66" s="3" t="s">
        <v>81</v>
      </c>
      <c r="PMY66" s="3">
        <v>0.70541500999999995</v>
      </c>
      <c r="PMZ66" s="2" t="s">
        <v>65</v>
      </c>
      <c r="PNA66" s="3">
        <v>0.14201153350000001</v>
      </c>
      <c r="PNB66" s="3">
        <f t="shared" ref="PNB66" si="702">PMY66*PNA66</f>
        <v>0.10017706732401783</v>
      </c>
      <c r="PNC66" s="5"/>
      <c r="PND66" s="18" t="s">
        <v>189</v>
      </c>
      <c r="PNE66" t="s">
        <v>554</v>
      </c>
      <c r="PNF66" t="s">
        <v>555</v>
      </c>
      <c r="PNG66" t="s">
        <v>81</v>
      </c>
      <c r="PNH66">
        <v>0.70541501045227051</v>
      </c>
      <c r="PNI66" t="s">
        <v>65</v>
      </c>
      <c r="PNJ66" t="s">
        <v>82</v>
      </c>
      <c r="PNM66" s="2" t="s">
        <v>555</v>
      </c>
      <c r="PNN66" s="3" t="s">
        <v>81</v>
      </c>
      <c r="PNO66" s="3">
        <v>0.70541500999999995</v>
      </c>
      <c r="PNP66" s="2" t="s">
        <v>65</v>
      </c>
      <c r="PNQ66" s="3">
        <v>0.14201153350000001</v>
      </c>
      <c r="PNR66" s="3">
        <f t="shared" ref="PNR66" si="703">PNO66*PNQ66</f>
        <v>0.10017706732401783</v>
      </c>
      <c r="PNS66" s="5"/>
      <c r="PNT66" s="18" t="s">
        <v>189</v>
      </c>
      <c r="PNU66" t="s">
        <v>554</v>
      </c>
      <c r="PNV66" t="s">
        <v>555</v>
      </c>
      <c r="PNW66" t="s">
        <v>81</v>
      </c>
      <c r="PNX66">
        <v>0.70541501045227051</v>
      </c>
      <c r="PNY66" t="s">
        <v>65</v>
      </c>
      <c r="PNZ66" t="s">
        <v>82</v>
      </c>
      <c r="POC66" s="2" t="s">
        <v>555</v>
      </c>
      <c r="POD66" s="3" t="s">
        <v>81</v>
      </c>
      <c r="POE66" s="3">
        <v>0.70541500999999995</v>
      </c>
      <c r="POF66" s="2" t="s">
        <v>65</v>
      </c>
      <c r="POG66" s="3">
        <v>0.14201153350000001</v>
      </c>
      <c r="POH66" s="3">
        <f t="shared" ref="POH66" si="704">POE66*POG66</f>
        <v>0.10017706732401783</v>
      </c>
      <c r="POI66" s="5"/>
      <c r="POJ66" s="18" t="s">
        <v>189</v>
      </c>
      <c r="POK66" t="s">
        <v>554</v>
      </c>
      <c r="POL66" t="s">
        <v>555</v>
      </c>
      <c r="POM66" t="s">
        <v>81</v>
      </c>
      <c r="PON66">
        <v>0.70541501045227051</v>
      </c>
      <c r="POO66" t="s">
        <v>65</v>
      </c>
      <c r="POP66" t="s">
        <v>82</v>
      </c>
      <c r="POS66" s="2" t="s">
        <v>555</v>
      </c>
      <c r="POT66" s="3" t="s">
        <v>81</v>
      </c>
      <c r="POU66" s="3">
        <v>0.70541500999999995</v>
      </c>
      <c r="POV66" s="2" t="s">
        <v>65</v>
      </c>
      <c r="POW66" s="3">
        <v>0.14201153350000001</v>
      </c>
      <c r="POX66" s="3">
        <f t="shared" ref="POX66" si="705">POU66*POW66</f>
        <v>0.10017706732401783</v>
      </c>
      <c r="POY66" s="5"/>
      <c r="POZ66" s="18" t="s">
        <v>189</v>
      </c>
      <c r="PPA66" t="s">
        <v>554</v>
      </c>
      <c r="PPB66" t="s">
        <v>555</v>
      </c>
      <c r="PPC66" t="s">
        <v>81</v>
      </c>
      <c r="PPD66">
        <v>0.70541501045227051</v>
      </c>
      <c r="PPE66" t="s">
        <v>65</v>
      </c>
      <c r="PPF66" t="s">
        <v>82</v>
      </c>
      <c r="PPI66" s="2" t="s">
        <v>555</v>
      </c>
      <c r="PPJ66" s="3" t="s">
        <v>81</v>
      </c>
      <c r="PPK66" s="3">
        <v>0.70541500999999995</v>
      </c>
      <c r="PPL66" s="2" t="s">
        <v>65</v>
      </c>
      <c r="PPM66" s="3">
        <v>0.14201153350000001</v>
      </c>
      <c r="PPN66" s="3">
        <f t="shared" ref="PPN66" si="706">PPK66*PPM66</f>
        <v>0.10017706732401783</v>
      </c>
      <c r="PPO66" s="5"/>
      <c r="PPP66" s="18" t="s">
        <v>189</v>
      </c>
      <c r="PPQ66" t="s">
        <v>554</v>
      </c>
      <c r="PPR66" t="s">
        <v>555</v>
      </c>
      <c r="PPS66" t="s">
        <v>81</v>
      </c>
      <c r="PPT66">
        <v>0.70541501045227051</v>
      </c>
      <c r="PPU66" t="s">
        <v>65</v>
      </c>
      <c r="PPV66" t="s">
        <v>82</v>
      </c>
      <c r="PPY66" s="2" t="s">
        <v>555</v>
      </c>
      <c r="PPZ66" s="3" t="s">
        <v>81</v>
      </c>
      <c r="PQA66" s="3">
        <v>0.70541500999999995</v>
      </c>
      <c r="PQB66" s="2" t="s">
        <v>65</v>
      </c>
      <c r="PQC66" s="3">
        <v>0.14201153350000001</v>
      </c>
      <c r="PQD66" s="3">
        <f t="shared" ref="PQD66" si="707">PQA66*PQC66</f>
        <v>0.10017706732401783</v>
      </c>
      <c r="PQE66" s="5"/>
      <c r="PQF66" s="18" t="s">
        <v>189</v>
      </c>
      <c r="PQG66" t="s">
        <v>554</v>
      </c>
      <c r="PQH66" t="s">
        <v>555</v>
      </c>
      <c r="PQI66" t="s">
        <v>81</v>
      </c>
      <c r="PQJ66">
        <v>0.70541501045227051</v>
      </c>
      <c r="PQK66" t="s">
        <v>65</v>
      </c>
      <c r="PQL66" t="s">
        <v>82</v>
      </c>
      <c r="PQO66" s="2" t="s">
        <v>555</v>
      </c>
      <c r="PQP66" s="3" t="s">
        <v>81</v>
      </c>
      <c r="PQQ66" s="3">
        <v>0.70541500999999995</v>
      </c>
      <c r="PQR66" s="2" t="s">
        <v>65</v>
      </c>
      <c r="PQS66" s="3">
        <v>0.14201153350000001</v>
      </c>
      <c r="PQT66" s="3">
        <f t="shared" ref="PQT66" si="708">PQQ66*PQS66</f>
        <v>0.10017706732401783</v>
      </c>
      <c r="PQU66" s="5"/>
      <c r="PQV66" s="18" t="s">
        <v>189</v>
      </c>
      <c r="PQW66" t="s">
        <v>554</v>
      </c>
      <c r="PQX66" t="s">
        <v>555</v>
      </c>
      <c r="PQY66" t="s">
        <v>81</v>
      </c>
      <c r="PQZ66">
        <v>0.70541501045227051</v>
      </c>
      <c r="PRA66" t="s">
        <v>65</v>
      </c>
      <c r="PRB66" t="s">
        <v>82</v>
      </c>
      <c r="PRE66" s="2" t="s">
        <v>555</v>
      </c>
      <c r="PRF66" s="3" t="s">
        <v>81</v>
      </c>
      <c r="PRG66" s="3">
        <v>0.70541500999999995</v>
      </c>
      <c r="PRH66" s="2" t="s">
        <v>65</v>
      </c>
      <c r="PRI66" s="3">
        <v>0.14201153350000001</v>
      </c>
      <c r="PRJ66" s="3">
        <f t="shared" ref="PRJ66" si="709">PRG66*PRI66</f>
        <v>0.10017706732401783</v>
      </c>
      <c r="PRK66" s="5"/>
      <c r="PRL66" s="18" t="s">
        <v>189</v>
      </c>
      <c r="PRM66" t="s">
        <v>554</v>
      </c>
      <c r="PRN66" t="s">
        <v>555</v>
      </c>
      <c r="PRO66" t="s">
        <v>81</v>
      </c>
      <c r="PRP66">
        <v>0.70541501045227051</v>
      </c>
      <c r="PRQ66" t="s">
        <v>65</v>
      </c>
      <c r="PRR66" t="s">
        <v>82</v>
      </c>
      <c r="PRU66" s="2" t="s">
        <v>555</v>
      </c>
      <c r="PRV66" s="3" t="s">
        <v>81</v>
      </c>
      <c r="PRW66" s="3">
        <v>0.70541500999999995</v>
      </c>
      <c r="PRX66" s="2" t="s">
        <v>65</v>
      </c>
      <c r="PRY66" s="3">
        <v>0.14201153350000001</v>
      </c>
      <c r="PRZ66" s="3">
        <f t="shared" ref="PRZ66" si="710">PRW66*PRY66</f>
        <v>0.10017706732401783</v>
      </c>
      <c r="PSA66" s="5"/>
      <c r="PSB66" s="18" t="s">
        <v>189</v>
      </c>
      <c r="PSC66" t="s">
        <v>554</v>
      </c>
      <c r="PSD66" t="s">
        <v>555</v>
      </c>
      <c r="PSE66" t="s">
        <v>81</v>
      </c>
      <c r="PSF66">
        <v>0.70541501045227051</v>
      </c>
      <c r="PSG66" t="s">
        <v>65</v>
      </c>
      <c r="PSH66" t="s">
        <v>82</v>
      </c>
      <c r="PSK66" s="2" t="s">
        <v>555</v>
      </c>
      <c r="PSL66" s="3" t="s">
        <v>81</v>
      </c>
      <c r="PSM66" s="3">
        <v>0.70541500999999995</v>
      </c>
      <c r="PSN66" s="2" t="s">
        <v>65</v>
      </c>
      <c r="PSO66" s="3">
        <v>0.14201153350000001</v>
      </c>
      <c r="PSP66" s="3">
        <f t="shared" ref="PSP66" si="711">PSM66*PSO66</f>
        <v>0.10017706732401783</v>
      </c>
      <c r="PSQ66" s="5"/>
      <c r="PSR66" s="18" t="s">
        <v>189</v>
      </c>
      <c r="PSS66" t="s">
        <v>554</v>
      </c>
      <c r="PST66" t="s">
        <v>555</v>
      </c>
      <c r="PSU66" t="s">
        <v>81</v>
      </c>
      <c r="PSV66">
        <v>0.70541501045227051</v>
      </c>
      <c r="PSW66" t="s">
        <v>65</v>
      </c>
      <c r="PSX66" t="s">
        <v>82</v>
      </c>
      <c r="PTA66" s="2" t="s">
        <v>555</v>
      </c>
      <c r="PTB66" s="3" t="s">
        <v>81</v>
      </c>
      <c r="PTC66" s="3">
        <v>0.70541500999999995</v>
      </c>
      <c r="PTD66" s="2" t="s">
        <v>65</v>
      </c>
      <c r="PTE66" s="3">
        <v>0.14201153350000001</v>
      </c>
      <c r="PTF66" s="3">
        <f t="shared" ref="PTF66" si="712">PTC66*PTE66</f>
        <v>0.10017706732401783</v>
      </c>
      <c r="PTG66" s="5"/>
      <c r="PTH66" s="18" t="s">
        <v>189</v>
      </c>
      <c r="PTI66" t="s">
        <v>554</v>
      </c>
      <c r="PTJ66" t="s">
        <v>555</v>
      </c>
      <c r="PTK66" t="s">
        <v>81</v>
      </c>
      <c r="PTL66">
        <v>0.70541501045227051</v>
      </c>
      <c r="PTM66" t="s">
        <v>65</v>
      </c>
      <c r="PTN66" t="s">
        <v>82</v>
      </c>
      <c r="PTQ66" s="2" t="s">
        <v>555</v>
      </c>
      <c r="PTR66" s="3" t="s">
        <v>81</v>
      </c>
      <c r="PTS66" s="3">
        <v>0.70541500999999995</v>
      </c>
      <c r="PTT66" s="2" t="s">
        <v>65</v>
      </c>
      <c r="PTU66" s="3">
        <v>0.14201153350000001</v>
      </c>
      <c r="PTV66" s="3">
        <f t="shared" ref="PTV66" si="713">PTS66*PTU66</f>
        <v>0.10017706732401783</v>
      </c>
      <c r="PTW66" s="5"/>
      <c r="PTX66" s="18" t="s">
        <v>189</v>
      </c>
      <c r="PTY66" t="s">
        <v>554</v>
      </c>
      <c r="PTZ66" t="s">
        <v>555</v>
      </c>
      <c r="PUA66" t="s">
        <v>81</v>
      </c>
      <c r="PUB66">
        <v>0.70541501045227051</v>
      </c>
      <c r="PUC66" t="s">
        <v>65</v>
      </c>
      <c r="PUD66" t="s">
        <v>82</v>
      </c>
      <c r="PUG66" s="2" t="s">
        <v>555</v>
      </c>
      <c r="PUH66" s="3" t="s">
        <v>81</v>
      </c>
      <c r="PUI66" s="3">
        <v>0.70541500999999995</v>
      </c>
      <c r="PUJ66" s="2" t="s">
        <v>65</v>
      </c>
      <c r="PUK66" s="3">
        <v>0.14201153350000001</v>
      </c>
      <c r="PUL66" s="3">
        <f t="shared" ref="PUL66" si="714">PUI66*PUK66</f>
        <v>0.10017706732401783</v>
      </c>
      <c r="PUM66" s="5"/>
      <c r="PUN66" s="18" t="s">
        <v>189</v>
      </c>
      <c r="PUO66" t="s">
        <v>554</v>
      </c>
      <c r="PUP66" t="s">
        <v>555</v>
      </c>
      <c r="PUQ66" t="s">
        <v>81</v>
      </c>
      <c r="PUR66">
        <v>0.70541501045227051</v>
      </c>
      <c r="PUS66" t="s">
        <v>65</v>
      </c>
      <c r="PUT66" t="s">
        <v>82</v>
      </c>
      <c r="PUW66" s="2" t="s">
        <v>555</v>
      </c>
      <c r="PUX66" s="3" t="s">
        <v>81</v>
      </c>
      <c r="PUY66" s="3">
        <v>0.70541500999999995</v>
      </c>
      <c r="PUZ66" s="2" t="s">
        <v>65</v>
      </c>
      <c r="PVA66" s="3">
        <v>0.14201153350000001</v>
      </c>
      <c r="PVB66" s="3">
        <f t="shared" ref="PVB66" si="715">PUY66*PVA66</f>
        <v>0.10017706732401783</v>
      </c>
      <c r="PVC66" s="5"/>
      <c r="PVD66" s="18" t="s">
        <v>189</v>
      </c>
      <c r="PVE66" t="s">
        <v>554</v>
      </c>
      <c r="PVF66" t="s">
        <v>555</v>
      </c>
      <c r="PVG66" t="s">
        <v>81</v>
      </c>
      <c r="PVH66">
        <v>0.70541501045227051</v>
      </c>
      <c r="PVI66" t="s">
        <v>65</v>
      </c>
      <c r="PVJ66" t="s">
        <v>82</v>
      </c>
      <c r="PVM66" s="2" t="s">
        <v>555</v>
      </c>
      <c r="PVN66" s="3" t="s">
        <v>81</v>
      </c>
      <c r="PVO66" s="3">
        <v>0.70541500999999995</v>
      </c>
      <c r="PVP66" s="2" t="s">
        <v>65</v>
      </c>
      <c r="PVQ66" s="3">
        <v>0.14201153350000001</v>
      </c>
      <c r="PVR66" s="3">
        <f t="shared" ref="PVR66" si="716">PVO66*PVQ66</f>
        <v>0.10017706732401783</v>
      </c>
      <c r="PVS66" s="5"/>
      <c r="PVT66" s="18" t="s">
        <v>189</v>
      </c>
      <c r="PVU66" t="s">
        <v>554</v>
      </c>
      <c r="PVV66" t="s">
        <v>555</v>
      </c>
      <c r="PVW66" t="s">
        <v>81</v>
      </c>
      <c r="PVX66">
        <v>0.70541501045227051</v>
      </c>
      <c r="PVY66" t="s">
        <v>65</v>
      </c>
      <c r="PVZ66" t="s">
        <v>82</v>
      </c>
      <c r="PWC66" s="2" t="s">
        <v>555</v>
      </c>
      <c r="PWD66" s="3" t="s">
        <v>81</v>
      </c>
      <c r="PWE66" s="3">
        <v>0.70541500999999995</v>
      </c>
      <c r="PWF66" s="2" t="s">
        <v>65</v>
      </c>
      <c r="PWG66" s="3">
        <v>0.14201153350000001</v>
      </c>
      <c r="PWH66" s="3">
        <f t="shared" ref="PWH66" si="717">PWE66*PWG66</f>
        <v>0.10017706732401783</v>
      </c>
      <c r="PWI66" s="5"/>
      <c r="PWJ66" s="18" t="s">
        <v>189</v>
      </c>
      <c r="PWK66" t="s">
        <v>554</v>
      </c>
      <c r="PWL66" t="s">
        <v>555</v>
      </c>
      <c r="PWM66" t="s">
        <v>81</v>
      </c>
      <c r="PWN66">
        <v>0.70541501045227051</v>
      </c>
      <c r="PWO66" t="s">
        <v>65</v>
      </c>
      <c r="PWP66" t="s">
        <v>82</v>
      </c>
      <c r="PWS66" s="2" t="s">
        <v>555</v>
      </c>
      <c r="PWT66" s="3" t="s">
        <v>81</v>
      </c>
      <c r="PWU66" s="3">
        <v>0.70541500999999995</v>
      </c>
      <c r="PWV66" s="2" t="s">
        <v>65</v>
      </c>
      <c r="PWW66" s="3">
        <v>0.14201153350000001</v>
      </c>
      <c r="PWX66" s="3">
        <f t="shared" ref="PWX66" si="718">PWU66*PWW66</f>
        <v>0.10017706732401783</v>
      </c>
      <c r="PWY66" s="5"/>
      <c r="PWZ66" s="18" t="s">
        <v>189</v>
      </c>
      <c r="PXA66" t="s">
        <v>554</v>
      </c>
      <c r="PXB66" t="s">
        <v>555</v>
      </c>
      <c r="PXC66" t="s">
        <v>81</v>
      </c>
      <c r="PXD66">
        <v>0.70541501045227051</v>
      </c>
      <c r="PXE66" t="s">
        <v>65</v>
      </c>
      <c r="PXF66" t="s">
        <v>82</v>
      </c>
      <c r="PXI66" s="2" t="s">
        <v>555</v>
      </c>
      <c r="PXJ66" s="3" t="s">
        <v>81</v>
      </c>
      <c r="PXK66" s="3">
        <v>0.70541500999999995</v>
      </c>
      <c r="PXL66" s="2" t="s">
        <v>65</v>
      </c>
      <c r="PXM66" s="3">
        <v>0.14201153350000001</v>
      </c>
      <c r="PXN66" s="3">
        <f t="shared" ref="PXN66" si="719">PXK66*PXM66</f>
        <v>0.10017706732401783</v>
      </c>
      <c r="PXO66" s="5"/>
      <c r="PXP66" s="18" t="s">
        <v>189</v>
      </c>
      <c r="PXQ66" t="s">
        <v>554</v>
      </c>
      <c r="PXR66" t="s">
        <v>555</v>
      </c>
      <c r="PXS66" t="s">
        <v>81</v>
      </c>
      <c r="PXT66">
        <v>0.70541501045227051</v>
      </c>
      <c r="PXU66" t="s">
        <v>65</v>
      </c>
      <c r="PXV66" t="s">
        <v>82</v>
      </c>
      <c r="PXY66" s="2" t="s">
        <v>555</v>
      </c>
      <c r="PXZ66" s="3" t="s">
        <v>81</v>
      </c>
      <c r="PYA66" s="3">
        <v>0.70541500999999995</v>
      </c>
      <c r="PYB66" s="2" t="s">
        <v>65</v>
      </c>
      <c r="PYC66" s="3">
        <v>0.14201153350000001</v>
      </c>
      <c r="PYD66" s="3">
        <f t="shared" ref="PYD66" si="720">PYA66*PYC66</f>
        <v>0.10017706732401783</v>
      </c>
      <c r="PYE66" s="5"/>
      <c r="PYF66" s="18" t="s">
        <v>189</v>
      </c>
      <c r="PYG66" t="s">
        <v>554</v>
      </c>
      <c r="PYH66" t="s">
        <v>555</v>
      </c>
      <c r="PYI66" t="s">
        <v>81</v>
      </c>
      <c r="PYJ66">
        <v>0.70541501045227051</v>
      </c>
      <c r="PYK66" t="s">
        <v>65</v>
      </c>
      <c r="PYL66" t="s">
        <v>82</v>
      </c>
      <c r="PYO66" s="2" t="s">
        <v>555</v>
      </c>
      <c r="PYP66" s="3" t="s">
        <v>81</v>
      </c>
      <c r="PYQ66" s="3">
        <v>0.70541500999999995</v>
      </c>
      <c r="PYR66" s="2" t="s">
        <v>65</v>
      </c>
      <c r="PYS66" s="3">
        <v>0.14201153350000001</v>
      </c>
      <c r="PYT66" s="3">
        <f t="shared" ref="PYT66" si="721">PYQ66*PYS66</f>
        <v>0.10017706732401783</v>
      </c>
      <c r="PYU66" s="5"/>
      <c r="PYV66" s="18" t="s">
        <v>189</v>
      </c>
      <c r="PYW66" t="s">
        <v>554</v>
      </c>
      <c r="PYX66" t="s">
        <v>555</v>
      </c>
      <c r="PYY66" t="s">
        <v>81</v>
      </c>
      <c r="PYZ66">
        <v>0.70541501045227051</v>
      </c>
      <c r="PZA66" t="s">
        <v>65</v>
      </c>
      <c r="PZB66" t="s">
        <v>82</v>
      </c>
      <c r="PZE66" s="2" t="s">
        <v>555</v>
      </c>
      <c r="PZF66" s="3" t="s">
        <v>81</v>
      </c>
      <c r="PZG66" s="3">
        <v>0.70541500999999995</v>
      </c>
      <c r="PZH66" s="2" t="s">
        <v>65</v>
      </c>
      <c r="PZI66" s="3">
        <v>0.14201153350000001</v>
      </c>
      <c r="PZJ66" s="3">
        <f t="shared" ref="PZJ66" si="722">PZG66*PZI66</f>
        <v>0.10017706732401783</v>
      </c>
      <c r="PZK66" s="5"/>
      <c r="PZL66" s="18" t="s">
        <v>189</v>
      </c>
      <c r="PZM66" t="s">
        <v>554</v>
      </c>
      <c r="PZN66" t="s">
        <v>555</v>
      </c>
      <c r="PZO66" t="s">
        <v>81</v>
      </c>
      <c r="PZP66">
        <v>0.70541501045227051</v>
      </c>
      <c r="PZQ66" t="s">
        <v>65</v>
      </c>
      <c r="PZR66" t="s">
        <v>82</v>
      </c>
      <c r="PZU66" s="2" t="s">
        <v>555</v>
      </c>
      <c r="PZV66" s="3" t="s">
        <v>81</v>
      </c>
      <c r="PZW66" s="3">
        <v>0.70541500999999995</v>
      </c>
      <c r="PZX66" s="2" t="s">
        <v>65</v>
      </c>
      <c r="PZY66" s="3">
        <v>0.14201153350000001</v>
      </c>
      <c r="PZZ66" s="3">
        <f t="shared" ref="PZZ66" si="723">PZW66*PZY66</f>
        <v>0.10017706732401783</v>
      </c>
      <c r="QAA66" s="5"/>
      <c r="QAB66" s="18" t="s">
        <v>189</v>
      </c>
      <c r="QAC66" t="s">
        <v>554</v>
      </c>
      <c r="QAD66" t="s">
        <v>555</v>
      </c>
      <c r="QAE66" t="s">
        <v>81</v>
      </c>
      <c r="QAF66">
        <v>0.70541501045227051</v>
      </c>
      <c r="QAG66" t="s">
        <v>65</v>
      </c>
      <c r="QAH66" t="s">
        <v>82</v>
      </c>
      <c r="QAK66" s="2" t="s">
        <v>555</v>
      </c>
      <c r="QAL66" s="3" t="s">
        <v>81</v>
      </c>
      <c r="QAM66" s="3">
        <v>0.70541500999999995</v>
      </c>
      <c r="QAN66" s="2" t="s">
        <v>65</v>
      </c>
      <c r="QAO66" s="3">
        <v>0.14201153350000001</v>
      </c>
      <c r="QAP66" s="3">
        <f t="shared" ref="QAP66" si="724">QAM66*QAO66</f>
        <v>0.10017706732401783</v>
      </c>
      <c r="QAQ66" s="5"/>
      <c r="QAR66" s="18" t="s">
        <v>189</v>
      </c>
      <c r="QAS66" t="s">
        <v>554</v>
      </c>
      <c r="QAT66" t="s">
        <v>555</v>
      </c>
      <c r="QAU66" t="s">
        <v>81</v>
      </c>
      <c r="QAV66">
        <v>0.70541501045227051</v>
      </c>
      <c r="QAW66" t="s">
        <v>65</v>
      </c>
      <c r="QAX66" t="s">
        <v>82</v>
      </c>
      <c r="QBA66" s="2" t="s">
        <v>555</v>
      </c>
      <c r="QBB66" s="3" t="s">
        <v>81</v>
      </c>
      <c r="QBC66" s="3">
        <v>0.70541500999999995</v>
      </c>
      <c r="QBD66" s="2" t="s">
        <v>65</v>
      </c>
      <c r="QBE66" s="3">
        <v>0.14201153350000001</v>
      </c>
      <c r="QBF66" s="3">
        <f t="shared" ref="QBF66" si="725">QBC66*QBE66</f>
        <v>0.10017706732401783</v>
      </c>
      <c r="QBG66" s="5"/>
      <c r="QBH66" s="18" t="s">
        <v>189</v>
      </c>
      <c r="QBI66" t="s">
        <v>554</v>
      </c>
      <c r="QBJ66" t="s">
        <v>555</v>
      </c>
      <c r="QBK66" t="s">
        <v>81</v>
      </c>
      <c r="QBL66">
        <v>0.70541501045227051</v>
      </c>
      <c r="QBM66" t="s">
        <v>65</v>
      </c>
      <c r="QBN66" t="s">
        <v>82</v>
      </c>
      <c r="QBQ66" s="2" t="s">
        <v>555</v>
      </c>
      <c r="QBR66" s="3" t="s">
        <v>81</v>
      </c>
      <c r="QBS66" s="3">
        <v>0.70541500999999995</v>
      </c>
      <c r="QBT66" s="2" t="s">
        <v>65</v>
      </c>
      <c r="QBU66" s="3">
        <v>0.14201153350000001</v>
      </c>
      <c r="QBV66" s="3">
        <f t="shared" ref="QBV66" si="726">QBS66*QBU66</f>
        <v>0.10017706732401783</v>
      </c>
      <c r="QBW66" s="5"/>
      <c r="QBX66" s="18" t="s">
        <v>189</v>
      </c>
      <c r="QBY66" t="s">
        <v>554</v>
      </c>
      <c r="QBZ66" t="s">
        <v>555</v>
      </c>
      <c r="QCA66" t="s">
        <v>81</v>
      </c>
      <c r="QCB66">
        <v>0.70541501045227051</v>
      </c>
      <c r="QCC66" t="s">
        <v>65</v>
      </c>
      <c r="QCD66" t="s">
        <v>82</v>
      </c>
      <c r="QCG66" s="2" t="s">
        <v>555</v>
      </c>
      <c r="QCH66" s="3" t="s">
        <v>81</v>
      </c>
      <c r="QCI66" s="3">
        <v>0.70541500999999995</v>
      </c>
      <c r="QCJ66" s="2" t="s">
        <v>65</v>
      </c>
      <c r="QCK66" s="3">
        <v>0.14201153350000001</v>
      </c>
      <c r="QCL66" s="3">
        <f t="shared" ref="QCL66" si="727">QCI66*QCK66</f>
        <v>0.10017706732401783</v>
      </c>
      <c r="QCM66" s="5"/>
      <c r="QCN66" s="18" t="s">
        <v>189</v>
      </c>
      <c r="QCO66" t="s">
        <v>554</v>
      </c>
      <c r="QCP66" t="s">
        <v>555</v>
      </c>
      <c r="QCQ66" t="s">
        <v>81</v>
      </c>
      <c r="QCR66">
        <v>0.70541501045227051</v>
      </c>
      <c r="QCS66" t="s">
        <v>65</v>
      </c>
      <c r="QCT66" t="s">
        <v>82</v>
      </c>
      <c r="QCW66" s="2" t="s">
        <v>555</v>
      </c>
      <c r="QCX66" s="3" t="s">
        <v>81</v>
      </c>
      <c r="QCY66" s="3">
        <v>0.70541500999999995</v>
      </c>
      <c r="QCZ66" s="2" t="s">
        <v>65</v>
      </c>
      <c r="QDA66" s="3">
        <v>0.14201153350000001</v>
      </c>
      <c r="QDB66" s="3">
        <f t="shared" ref="QDB66" si="728">QCY66*QDA66</f>
        <v>0.10017706732401783</v>
      </c>
      <c r="QDC66" s="5"/>
      <c r="QDD66" s="18" t="s">
        <v>189</v>
      </c>
      <c r="QDE66" t="s">
        <v>554</v>
      </c>
      <c r="QDF66" t="s">
        <v>555</v>
      </c>
      <c r="QDG66" t="s">
        <v>81</v>
      </c>
      <c r="QDH66">
        <v>0.70541501045227051</v>
      </c>
      <c r="QDI66" t="s">
        <v>65</v>
      </c>
      <c r="QDJ66" t="s">
        <v>82</v>
      </c>
      <c r="QDM66" s="2" t="s">
        <v>555</v>
      </c>
      <c r="QDN66" s="3" t="s">
        <v>81</v>
      </c>
      <c r="QDO66" s="3">
        <v>0.70541500999999995</v>
      </c>
      <c r="QDP66" s="2" t="s">
        <v>65</v>
      </c>
      <c r="QDQ66" s="3">
        <v>0.14201153350000001</v>
      </c>
      <c r="QDR66" s="3">
        <f t="shared" ref="QDR66" si="729">QDO66*QDQ66</f>
        <v>0.10017706732401783</v>
      </c>
      <c r="QDS66" s="5"/>
      <c r="QDT66" s="18" t="s">
        <v>189</v>
      </c>
      <c r="QDU66" t="s">
        <v>554</v>
      </c>
      <c r="QDV66" t="s">
        <v>555</v>
      </c>
      <c r="QDW66" t="s">
        <v>81</v>
      </c>
      <c r="QDX66">
        <v>0.70541501045227051</v>
      </c>
      <c r="QDY66" t="s">
        <v>65</v>
      </c>
      <c r="QDZ66" t="s">
        <v>82</v>
      </c>
      <c r="QEC66" s="2" t="s">
        <v>555</v>
      </c>
      <c r="QED66" s="3" t="s">
        <v>81</v>
      </c>
      <c r="QEE66" s="3">
        <v>0.70541500999999995</v>
      </c>
      <c r="QEF66" s="2" t="s">
        <v>65</v>
      </c>
      <c r="QEG66" s="3">
        <v>0.14201153350000001</v>
      </c>
      <c r="QEH66" s="3">
        <f t="shared" ref="QEH66" si="730">QEE66*QEG66</f>
        <v>0.10017706732401783</v>
      </c>
      <c r="QEI66" s="5"/>
      <c r="QEJ66" s="18" t="s">
        <v>189</v>
      </c>
      <c r="QEK66" t="s">
        <v>554</v>
      </c>
      <c r="QEL66" t="s">
        <v>555</v>
      </c>
      <c r="QEM66" t="s">
        <v>81</v>
      </c>
      <c r="QEN66">
        <v>0.70541501045227051</v>
      </c>
      <c r="QEO66" t="s">
        <v>65</v>
      </c>
      <c r="QEP66" t="s">
        <v>82</v>
      </c>
      <c r="QES66" s="2" t="s">
        <v>555</v>
      </c>
      <c r="QET66" s="3" t="s">
        <v>81</v>
      </c>
      <c r="QEU66" s="3">
        <v>0.70541500999999995</v>
      </c>
      <c r="QEV66" s="2" t="s">
        <v>65</v>
      </c>
      <c r="QEW66" s="3">
        <v>0.14201153350000001</v>
      </c>
      <c r="QEX66" s="3">
        <f t="shared" ref="QEX66" si="731">QEU66*QEW66</f>
        <v>0.10017706732401783</v>
      </c>
      <c r="QEY66" s="5"/>
      <c r="QEZ66" s="18" t="s">
        <v>189</v>
      </c>
      <c r="QFA66" t="s">
        <v>554</v>
      </c>
      <c r="QFB66" t="s">
        <v>555</v>
      </c>
      <c r="QFC66" t="s">
        <v>81</v>
      </c>
      <c r="QFD66">
        <v>0.70541501045227051</v>
      </c>
      <c r="QFE66" t="s">
        <v>65</v>
      </c>
      <c r="QFF66" t="s">
        <v>82</v>
      </c>
      <c r="QFI66" s="2" t="s">
        <v>555</v>
      </c>
      <c r="QFJ66" s="3" t="s">
        <v>81</v>
      </c>
      <c r="QFK66" s="3">
        <v>0.70541500999999995</v>
      </c>
      <c r="QFL66" s="2" t="s">
        <v>65</v>
      </c>
      <c r="QFM66" s="3">
        <v>0.14201153350000001</v>
      </c>
      <c r="QFN66" s="3">
        <f t="shared" ref="QFN66" si="732">QFK66*QFM66</f>
        <v>0.10017706732401783</v>
      </c>
      <c r="QFO66" s="5"/>
      <c r="QFP66" s="18" t="s">
        <v>189</v>
      </c>
      <c r="QFQ66" t="s">
        <v>554</v>
      </c>
      <c r="QFR66" t="s">
        <v>555</v>
      </c>
      <c r="QFS66" t="s">
        <v>81</v>
      </c>
      <c r="QFT66">
        <v>0.70541501045227051</v>
      </c>
      <c r="QFU66" t="s">
        <v>65</v>
      </c>
      <c r="QFV66" t="s">
        <v>82</v>
      </c>
      <c r="QFY66" s="2" t="s">
        <v>555</v>
      </c>
      <c r="QFZ66" s="3" t="s">
        <v>81</v>
      </c>
      <c r="QGA66" s="3">
        <v>0.70541500999999995</v>
      </c>
      <c r="QGB66" s="2" t="s">
        <v>65</v>
      </c>
      <c r="QGC66" s="3">
        <v>0.14201153350000001</v>
      </c>
      <c r="QGD66" s="3">
        <f t="shared" ref="QGD66" si="733">QGA66*QGC66</f>
        <v>0.10017706732401783</v>
      </c>
      <c r="QGE66" s="5"/>
      <c r="QGF66" s="18" t="s">
        <v>189</v>
      </c>
      <c r="QGG66" t="s">
        <v>554</v>
      </c>
      <c r="QGH66" t="s">
        <v>555</v>
      </c>
      <c r="QGI66" t="s">
        <v>81</v>
      </c>
      <c r="QGJ66">
        <v>0.70541501045227051</v>
      </c>
      <c r="QGK66" t="s">
        <v>65</v>
      </c>
      <c r="QGL66" t="s">
        <v>82</v>
      </c>
      <c r="QGO66" s="2" t="s">
        <v>555</v>
      </c>
      <c r="QGP66" s="3" t="s">
        <v>81</v>
      </c>
      <c r="QGQ66" s="3">
        <v>0.70541500999999995</v>
      </c>
      <c r="QGR66" s="2" t="s">
        <v>65</v>
      </c>
      <c r="QGS66" s="3">
        <v>0.14201153350000001</v>
      </c>
      <c r="QGT66" s="3">
        <f t="shared" ref="QGT66" si="734">QGQ66*QGS66</f>
        <v>0.10017706732401783</v>
      </c>
      <c r="QGU66" s="5"/>
      <c r="QGV66" s="18" t="s">
        <v>189</v>
      </c>
      <c r="QGW66" t="s">
        <v>554</v>
      </c>
      <c r="QGX66" t="s">
        <v>555</v>
      </c>
      <c r="QGY66" t="s">
        <v>81</v>
      </c>
      <c r="QGZ66">
        <v>0.70541501045227051</v>
      </c>
      <c r="QHA66" t="s">
        <v>65</v>
      </c>
      <c r="QHB66" t="s">
        <v>82</v>
      </c>
      <c r="QHE66" s="2" t="s">
        <v>555</v>
      </c>
      <c r="QHF66" s="3" t="s">
        <v>81</v>
      </c>
      <c r="QHG66" s="3">
        <v>0.70541500999999995</v>
      </c>
      <c r="QHH66" s="2" t="s">
        <v>65</v>
      </c>
      <c r="QHI66" s="3">
        <v>0.14201153350000001</v>
      </c>
      <c r="QHJ66" s="3">
        <f t="shared" ref="QHJ66" si="735">QHG66*QHI66</f>
        <v>0.10017706732401783</v>
      </c>
      <c r="QHK66" s="5"/>
      <c r="QHL66" s="18" t="s">
        <v>189</v>
      </c>
      <c r="QHM66" t="s">
        <v>554</v>
      </c>
      <c r="QHN66" t="s">
        <v>555</v>
      </c>
      <c r="QHO66" t="s">
        <v>81</v>
      </c>
      <c r="QHP66">
        <v>0.70541501045227051</v>
      </c>
      <c r="QHQ66" t="s">
        <v>65</v>
      </c>
      <c r="QHR66" t="s">
        <v>82</v>
      </c>
      <c r="QHU66" s="2" t="s">
        <v>555</v>
      </c>
      <c r="QHV66" s="3" t="s">
        <v>81</v>
      </c>
      <c r="QHW66" s="3">
        <v>0.70541500999999995</v>
      </c>
      <c r="QHX66" s="2" t="s">
        <v>65</v>
      </c>
      <c r="QHY66" s="3">
        <v>0.14201153350000001</v>
      </c>
      <c r="QHZ66" s="3">
        <f t="shared" ref="QHZ66" si="736">QHW66*QHY66</f>
        <v>0.10017706732401783</v>
      </c>
      <c r="QIA66" s="5"/>
      <c r="QIB66" s="18" t="s">
        <v>189</v>
      </c>
      <c r="QIC66" t="s">
        <v>554</v>
      </c>
      <c r="QID66" t="s">
        <v>555</v>
      </c>
      <c r="QIE66" t="s">
        <v>81</v>
      </c>
      <c r="QIF66">
        <v>0.70541501045227051</v>
      </c>
      <c r="QIG66" t="s">
        <v>65</v>
      </c>
      <c r="QIH66" t="s">
        <v>82</v>
      </c>
      <c r="QIK66" s="2" t="s">
        <v>555</v>
      </c>
      <c r="QIL66" s="3" t="s">
        <v>81</v>
      </c>
      <c r="QIM66" s="3">
        <v>0.70541500999999995</v>
      </c>
      <c r="QIN66" s="2" t="s">
        <v>65</v>
      </c>
      <c r="QIO66" s="3">
        <v>0.14201153350000001</v>
      </c>
      <c r="QIP66" s="3">
        <f t="shared" ref="QIP66" si="737">QIM66*QIO66</f>
        <v>0.10017706732401783</v>
      </c>
      <c r="QIQ66" s="5"/>
      <c r="QIR66" s="18" t="s">
        <v>189</v>
      </c>
      <c r="QIS66" t="s">
        <v>554</v>
      </c>
      <c r="QIT66" t="s">
        <v>555</v>
      </c>
      <c r="QIU66" t="s">
        <v>81</v>
      </c>
      <c r="QIV66">
        <v>0.70541501045227051</v>
      </c>
      <c r="QIW66" t="s">
        <v>65</v>
      </c>
      <c r="QIX66" t="s">
        <v>82</v>
      </c>
      <c r="QJA66" s="2" t="s">
        <v>555</v>
      </c>
      <c r="QJB66" s="3" t="s">
        <v>81</v>
      </c>
      <c r="QJC66" s="3">
        <v>0.70541500999999995</v>
      </c>
      <c r="QJD66" s="2" t="s">
        <v>65</v>
      </c>
      <c r="QJE66" s="3">
        <v>0.14201153350000001</v>
      </c>
      <c r="QJF66" s="3">
        <f t="shared" ref="QJF66" si="738">QJC66*QJE66</f>
        <v>0.10017706732401783</v>
      </c>
      <c r="QJG66" s="5"/>
      <c r="QJH66" s="18" t="s">
        <v>189</v>
      </c>
      <c r="QJI66" t="s">
        <v>554</v>
      </c>
      <c r="QJJ66" t="s">
        <v>555</v>
      </c>
      <c r="QJK66" t="s">
        <v>81</v>
      </c>
      <c r="QJL66">
        <v>0.70541501045227051</v>
      </c>
      <c r="QJM66" t="s">
        <v>65</v>
      </c>
      <c r="QJN66" t="s">
        <v>82</v>
      </c>
      <c r="QJQ66" s="2" t="s">
        <v>555</v>
      </c>
      <c r="QJR66" s="3" t="s">
        <v>81</v>
      </c>
      <c r="QJS66" s="3">
        <v>0.70541500999999995</v>
      </c>
      <c r="QJT66" s="2" t="s">
        <v>65</v>
      </c>
      <c r="QJU66" s="3">
        <v>0.14201153350000001</v>
      </c>
      <c r="QJV66" s="3">
        <f t="shared" ref="QJV66" si="739">QJS66*QJU66</f>
        <v>0.10017706732401783</v>
      </c>
      <c r="QJW66" s="5"/>
      <c r="QJX66" s="18" t="s">
        <v>189</v>
      </c>
      <c r="QJY66" t="s">
        <v>554</v>
      </c>
      <c r="QJZ66" t="s">
        <v>555</v>
      </c>
      <c r="QKA66" t="s">
        <v>81</v>
      </c>
      <c r="QKB66">
        <v>0.70541501045227051</v>
      </c>
      <c r="QKC66" t="s">
        <v>65</v>
      </c>
      <c r="QKD66" t="s">
        <v>82</v>
      </c>
      <c r="QKG66" s="2" t="s">
        <v>555</v>
      </c>
      <c r="QKH66" s="3" t="s">
        <v>81</v>
      </c>
      <c r="QKI66" s="3">
        <v>0.70541500999999995</v>
      </c>
      <c r="QKJ66" s="2" t="s">
        <v>65</v>
      </c>
      <c r="QKK66" s="3">
        <v>0.14201153350000001</v>
      </c>
      <c r="QKL66" s="3">
        <f t="shared" ref="QKL66" si="740">QKI66*QKK66</f>
        <v>0.10017706732401783</v>
      </c>
      <c r="QKM66" s="5"/>
      <c r="QKN66" s="18" t="s">
        <v>189</v>
      </c>
      <c r="QKO66" t="s">
        <v>554</v>
      </c>
      <c r="QKP66" t="s">
        <v>555</v>
      </c>
      <c r="QKQ66" t="s">
        <v>81</v>
      </c>
      <c r="QKR66">
        <v>0.70541501045227051</v>
      </c>
      <c r="QKS66" t="s">
        <v>65</v>
      </c>
      <c r="QKT66" t="s">
        <v>82</v>
      </c>
      <c r="QKW66" s="2" t="s">
        <v>555</v>
      </c>
      <c r="QKX66" s="3" t="s">
        <v>81</v>
      </c>
      <c r="QKY66" s="3">
        <v>0.70541500999999995</v>
      </c>
      <c r="QKZ66" s="2" t="s">
        <v>65</v>
      </c>
      <c r="QLA66" s="3">
        <v>0.14201153350000001</v>
      </c>
      <c r="QLB66" s="3">
        <f t="shared" ref="QLB66" si="741">QKY66*QLA66</f>
        <v>0.10017706732401783</v>
      </c>
      <c r="QLC66" s="5"/>
      <c r="QLD66" s="18" t="s">
        <v>189</v>
      </c>
      <c r="QLE66" t="s">
        <v>554</v>
      </c>
      <c r="QLF66" t="s">
        <v>555</v>
      </c>
      <c r="QLG66" t="s">
        <v>81</v>
      </c>
      <c r="QLH66">
        <v>0.70541501045227051</v>
      </c>
      <c r="QLI66" t="s">
        <v>65</v>
      </c>
      <c r="QLJ66" t="s">
        <v>82</v>
      </c>
      <c r="QLM66" s="2" t="s">
        <v>555</v>
      </c>
      <c r="QLN66" s="3" t="s">
        <v>81</v>
      </c>
      <c r="QLO66" s="3">
        <v>0.70541500999999995</v>
      </c>
      <c r="QLP66" s="2" t="s">
        <v>65</v>
      </c>
      <c r="QLQ66" s="3">
        <v>0.14201153350000001</v>
      </c>
      <c r="QLR66" s="3">
        <f t="shared" ref="QLR66" si="742">QLO66*QLQ66</f>
        <v>0.10017706732401783</v>
      </c>
      <c r="QLS66" s="5"/>
      <c r="QLT66" s="18" t="s">
        <v>189</v>
      </c>
      <c r="QLU66" t="s">
        <v>554</v>
      </c>
      <c r="QLV66" t="s">
        <v>555</v>
      </c>
      <c r="QLW66" t="s">
        <v>81</v>
      </c>
      <c r="QLX66">
        <v>0.70541501045227051</v>
      </c>
      <c r="QLY66" t="s">
        <v>65</v>
      </c>
      <c r="QLZ66" t="s">
        <v>82</v>
      </c>
      <c r="QMC66" s="2" t="s">
        <v>555</v>
      </c>
      <c r="QMD66" s="3" t="s">
        <v>81</v>
      </c>
      <c r="QME66" s="3">
        <v>0.70541500999999995</v>
      </c>
      <c r="QMF66" s="2" t="s">
        <v>65</v>
      </c>
      <c r="QMG66" s="3">
        <v>0.14201153350000001</v>
      </c>
      <c r="QMH66" s="3">
        <f t="shared" ref="QMH66" si="743">QME66*QMG66</f>
        <v>0.10017706732401783</v>
      </c>
      <c r="QMI66" s="5"/>
      <c r="QMJ66" s="18" t="s">
        <v>189</v>
      </c>
      <c r="QMK66" t="s">
        <v>554</v>
      </c>
      <c r="QML66" t="s">
        <v>555</v>
      </c>
      <c r="QMM66" t="s">
        <v>81</v>
      </c>
      <c r="QMN66">
        <v>0.70541501045227051</v>
      </c>
      <c r="QMO66" t="s">
        <v>65</v>
      </c>
      <c r="QMP66" t="s">
        <v>82</v>
      </c>
      <c r="QMS66" s="2" t="s">
        <v>555</v>
      </c>
      <c r="QMT66" s="3" t="s">
        <v>81</v>
      </c>
      <c r="QMU66" s="3">
        <v>0.70541500999999995</v>
      </c>
      <c r="QMV66" s="2" t="s">
        <v>65</v>
      </c>
      <c r="QMW66" s="3">
        <v>0.14201153350000001</v>
      </c>
      <c r="QMX66" s="3">
        <f t="shared" ref="QMX66" si="744">QMU66*QMW66</f>
        <v>0.10017706732401783</v>
      </c>
      <c r="QMY66" s="5"/>
      <c r="QMZ66" s="18" t="s">
        <v>189</v>
      </c>
      <c r="QNA66" t="s">
        <v>554</v>
      </c>
      <c r="QNB66" t="s">
        <v>555</v>
      </c>
      <c r="QNC66" t="s">
        <v>81</v>
      </c>
      <c r="QND66">
        <v>0.70541501045227051</v>
      </c>
      <c r="QNE66" t="s">
        <v>65</v>
      </c>
      <c r="QNF66" t="s">
        <v>82</v>
      </c>
      <c r="QNI66" s="2" t="s">
        <v>555</v>
      </c>
      <c r="QNJ66" s="3" t="s">
        <v>81</v>
      </c>
      <c r="QNK66" s="3">
        <v>0.70541500999999995</v>
      </c>
      <c r="QNL66" s="2" t="s">
        <v>65</v>
      </c>
      <c r="QNM66" s="3">
        <v>0.14201153350000001</v>
      </c>
      <c r="QNN66" s="3">
        <f t="shared" ref="QNN66" si="745">QNK66*QNM66</f>
        <v>0.10017706732401783</v>
      </c>
      <c r="QNO66" s="5"/>
      <c r="QNP66" s="18" t="s">
        <v>189</v>
      </c>
      <c r="QNQ66" t="s">
        <v>554</v>
      </c>
      <c r="QNR66" t="s">
        <v>555</v>
      </c>
      <c r="QNS66" t="s">
        <v>81</v>
      </c>
      <c r="QNT66">
        <v>0.70541501045227051</v>
      </c>
      <c r="QNU66" t="s">
        <v>65</v>
      </c>
      <c r="QNV66" t="s">
        <v>82</v>
      </c>
      <c r="QNY66" s="2" t="s">
        <v>555</v>
      </c>
      <c r="QNZ66" s="3" t="s">
        <v>81</v>
      </c>
      <c r="QOA66" s="3">
        <v>0.70541500999999995</v>
      </c>
      <c r="QOB66" s="2" t="s">
        <v>65</v>
      </c>
      <c r="QOC66" s="3">
        <v>0.14201153350000001</v>
      </c>
      <c r="QOD66" s="3">
        <f t="shared" ref="QOD66" si="746">QOA66*QOC66</f>
        <v>0.10017706732401783</v>
      </c>
      <c r="QOE66" s="5"/>
      <c r="QOF66" s="18" t="s">
        <v>189</v>
      </c>
      <c r="QOG66" t="s">
        <v>554</v>
      </c>
      <c r="QOH66" t="s">
        <v>555</v>
      </c>
      <c r="QOI66" t="s">
        <v>81</v>
      </c>
      <c r="QOJ66">
        <v>0.70541501045227051</v>
      </c>
      <c r="QOK66" t="s">
        <v>65</v>
      </c>
      <c r="QOL66" t="s">
        <v>82</v>
      </c>
      <c r="QOO66" s="2" t="s">
        <v>555</v>
      </c>
      <c r="QOP66" s="3" t="s">
        <v>81</v>
      </c>
      <c r="QOQ66" s="3">
        <v>0.70541500999999995</v>
      </c>
      <c r="QOR66" s="2" t="s">
        <v>65</v>
      </c>
      <c r="QOS66" s="3">
        <v>0.14201153350000001</v>
      </c>
      <c r="QOT66" s="3">
        <f t="shared" ref="QOT66" si="747">QOQ66*QOS66</f>
        <v>0.10017706732401783</v>
      </c>
      <c r="QOU66" s="5"/>
      <c r="QOV66" s="18" t="s">
        <v>189</v>
      </c>
      <c r="QOW66" t="s">
        <v>554</v>
      </c>
      <c r="QOX66" t="s">
        <v>555</v>
      </c>
      <c r="QOY66" t="s">
        <v>81</v>
      </c>
      <c r="QOZ66">
        <v>0.70541501045227051</v>
      </c>
      <c r="QPA66" t="s">
        <v>65</v>
      </c>
      <c r="QPB66" t="s">
        <v>82</v>
      </c>
      <c r="QPE66" s="2" t="s">
        <v>555</v>
      </c>
      <c r="QPF66" s="3" t="s">
        <v>81</v>
      </c>
      <c r="QPG66" s="3">
        <v>0.70541500999999995</v>
      </c>
      <c r="QPH66" s="2" t="s">
        <v>65</v>
      </c>
      <c r="QPI66" s="3">
        <v>0.14201153350000001</v>
      </c>
      <c r="QPJ66" s="3">
        <f t="shared" ref="QPJ66" si="748">QPG66*QPI66</f>
        <v>0.10017706732401783</v>
      </c>
      <c r="QPK66" s="5"/>
      <c r="QPL66" s="18" t="s">
        <v>189</v>
      </c>
      <c r="QPM66" t="s">
        <v>554</v>
      </c>
      <c r="QPN66" t="s">
        <v>555</v>
      </c>
      <c r="QPO66" t="s">
        <v>81</v>
      </c>
      <c r="QPP66">
        <v>0.70541501045227051</v>
      </c>
      <c r="QPQ66" t="s">
        <v>65</v>
      </c>
      <c r="QPR66" t="s">
        <v>82</v>
      </c>
      <c r="QPU66" s="2" t="s">
        <v>555</v>
      </c>
      <c r="QPV66" s="3" t="s">
        <v>81</v>
      </c>
      <c r="QPW66" s="3">
        <v>0.70541500999999995</v>
      </c>
      <c r="QPX66" s="2" t="s">
        <v>65</v>
      </c>
      <c r="QPY66" s="3">
        <v>0.14201153350000001</v>
      </c>
      <c r="QPZ66" s="3">
        <f t="shared" ref="QPZ66" si="749">QPW66*QPY66</f>
        <v>0.10017706732401783</v>
      </c>
      <c r="QQA66" s="5"/>
      <c r="QQB66" s="18" t="s">
        <v>189</v>
      </c>
      <c r="QQC66" t="s">
        <v>554</v>
      </c>
      <c r="QQD66" t="s">
        <v>555</v>
      </c>
      <c r="QQE66" t="s">
        <v>81</v>
      </c>
      <c r="QQF66">
        <v>0.70541501045227051</v>
      </c>
      <c r="QQG66" t="s">
        <v>65</v>
      </c>
      <c r="QQH66" t="s">
        <v>82</v>
      </c>
      <c r="QQK66" s="2" t="s">
        <v>555</v>
      </c>
      <c r="QQL66" s="3" t="s">
        <v>81</v>
      </c>
      <c r="QQM66" s="3">
        <v>0.70541500999999995</v>
      </c>
      <c r="QQN66" s="2" t="s">
        <v>65</v>
      </c>
      <c r="QQO66" s="3">
        <v>0.14201153350000001</v>
      </c>
      <c r="QQP66" s="3">
        <f t="shared" ref="QQP66" si="750">QQM66*QQO66</f>
        <v>0.10017706732401783</v>
      </c>
      <c r="QQQ66" s="5"/>
      <c r="QQR66" s="18" t="s">
        <v>189</v>
      </c>
      <c r="QQS66" t="s">
        <v>554</v>
      </c>
      <c r="QQT66" t="s">
        <v>555</v>
      </c>
      <c r="QQU66" t="s">
        <v>81</v>
      </c>
      <c r="QQV66">
        <v>0.70541501045227051</v>
      </c>
      <c r="QQW66" t="s">
        <v>65</v>
      </c>
      <c r="QQX66" t="s">
        <v>82</v>
      </c>
      <c r="QRA66" s="2" t="s">
        <v>555</v>
      </c>
      <c r="QRB66" s="3" t="s">
        <v>81</v>
      </c>
      <c r="QRC66" s="3">
        <v>0.70541500999999995</v>
      </c>
      <c r="QRD66" s="2" t="s">
        <v>65</v>
      </c>
      <c r="QRE66" s="3">
        <v>0.14201153350000001</v>
      </c>
      <c r="QRF66" s="3">
        <f t="shared" ref="QRF66" si="751">QRC66*QRE66</f>
        <v>0.10017706732401783</v>
      </c>
      <c r="QRG66" s="5"/>
      <c r="QRH66" s="18" t="s">
        <v>189</v>
      </c>
      <c r="QRI66" t="s">
        <v>554</v>
      </c>
      <c r="QRJ66" t="s">
        <v>555</v>
      </c>
      <c r="QRK66" t="s">
        <v>81</v>
      </c>
      <c r="QRL66">
        <v>0.70541501045227051</v>
      </c>
      <c r="QRM66" t="s">
        <v>65</v>
      </c>
      <c r="QRN66" t="s">
        <v>82</v>
      </c>
      <c r="QRQ66" s="2" t="s">
        <v>555</v>
      </c>
      <c r="QRR66" s="3" t="s">
        <v>81</v>
      </c>
      <c r="QRS66" s="3">
        <v>0.70541500999999995</v>
      </c>
      <c r="QRT66" s="2" t="s">
        <v>65</v>
      </c>
      <c r="QRU66" s="3">
        <v>0.14201153350000001</v>
      </c>
      <c r="QRV66" s="3">
        <f t="shared" ref="QRV66" si="752">QRS66*QRU66</f>
        <v>0.10017706732401783</v>
      </c>
      <c r="QRW66" s="5"/>
      <c r="QRX66" s="18" t="s">
        <v>189</v>
      </c>
      <c r="QRY66" t="s">
        <v>554</v>
      </c>
      <c r="QRZ66" t="s">
        <v>555</v>
      </c>
      <c r="QSA66" t="s">
        <v>81</v>
      </c>
      <c r="QSB66">
        <v>0.70541501045227051</v>
      </c>
      <c r="QSC66" t="s">
        <v>65</v>
      </c>
      <c r="QSD66" t="s">
        <v>82</v>
      </c>
      <c r="QSG66" s="2" t="s">
        <v>555</v>
      </c>
      <c r="QSH66" s="3" t="s">
        <v>81</v>
      </c>
      <c r="QSI66" s="3">
        <v>0.70541500999999995</v>
      </c>
      <c r="QSJ66" s="2" t="s">
        <v>65</v>
      </c>
      <c r="QSK66" s="3">
        <v>0.14201153350000001</v>
      </c>
      <c r="QSL66" s="3">
        <f t="shared" ref="QSL66" si="753">QSI66*QSK66</f>
        <v>0.10017706732401783</v>
      </c>
      <c r="QSM66" s="5"/>
      <c r="QSN66" s="18" t="s">
        <v>189</v>
      </c>
      <c r="QSO66" t="s">
        <v>554</v>
      </c>
      <c r="QSP66" t="s">
        <v>555</v>
      </c>
      <c r="QSQ66" t="s">
        <v>81</v>
      </c>
      <c r="QSR66">
        <v>0.70541501045227051</v>
      </c>
      <c r="QSS66" t="s">
        <v>65</v>
      </c>
      <c r="QST66" t="s">
        <v>82</v>
      </c>
      <c r="QSW66" s="2" t="s">
        <v>555</v>
      </c>
      <c r="QSX66" s="3" t="s">
        <v>81</v>
      </c>
      <c r="QSY66" s="3">
        <v>0.70541500999999995</v>
      </c>
      <c r="QSZ66" s="2" t="s">
        <v>65</v>
      </c>
      <c r="QTA66" s="3">
        <v>0.14201153350000001</v>
      </c>
      <c r="QTB66" s="3">
        <f t="shared" ref="QTB66" si="754">QSY66*QTA66</f>
        <v>0.10017706732401783</v>
      </c>
      <c r="QTC66" s="5"/>
      <c r="QTD66" s="18" t="s">
        <v>189</v>
      </c>
      <c r="QTE66" t="s">
        <v>554</v>
      </c>
      <c r="QTF66" t="s">
        <v>555</v>
      </c>
      <c r="QTG66" t="s">
        <v>81</v>
      </c>
      <c r="QTH66">
        <v>0.70541501045227051</v>
      </c>
      <c r="QTI66" t="s">
        <v>65</v>
      </c>
      <c r="QTJ66" t="s">
        <v>82</v>
      </c>
      <c r="QTM66" s="2" t="s">
        <v>555</v>
      </c>
      <c r="QTN66" s="3" t="s">
        <v>81</v>
      </c>
      <c r="QTO66" s="3">
        <v>0.70541500999999995</v>
      </c>
      <c r="QTP66" s="2" t="s">
        <v>65</v>
      </c>
      <c r="QTQ66" s="3">
        <v>0.14201153350000001</v>
      </c>
      <c r="QTR66" s="3">
        <f t="shared" ref="QTR66" si="755">QTO66*QTQ66</f>
        <v>0.10017706732401783</v>
      </c>
      <c r="QTS66" s="5"/>
      <c r="QTT66" s="18" t="s">
        <v>189</v>
      </c>
      <c r="QTU66" t="s">
        <v>554</v>
      </c>
      <c r="QTV66" t="s">
        <v>555</v>
      </c>
      <c r="QTW66" t="s">
        <v>81</v>
      </c>
      <c r="QTX66">
        <v>0.70541501045227051</v>
      </c>
      <c r="QTY66" t="s">
        <v>65</v>
      </c>
      <c r="QTZ66" t="s">
        <v>82</v>
      </c>
      <c r="QUC66" s="2" t="s">
        <v>555</v>
      </c>
      <c r="QUD66" s="3" t="s">
        <v>81</v>
      </c>
      <c r="QUE66" s="3">
        <v>0.70541500999999995</v>
      </c>
      <c r="QUF66" s="2" t="s">
        <v>65</v>
      </c>
      <c r="QUG66" s="3">
        <v>0.14201153350000001</v>
      </c>
      <c r="QUH66" s="3">
        <f t="shared" ref="QUH66" si="756">QUE66*QUG66</f>
        <v>0.10017706732401783</v>
      </c>
      <c r="QUI66" s="5"/>
      <c r="QUJ66" s="18" t="s">
        <v>189</v>
      </c>
      <c r="QUK66" t="s">
        <v>554</v>
      </c>
      <c r="QUL66" t="s">
        <v>555</v>
      </c>
      <c r="QUM66" t="s">
        <v>81</v>
      </c>
      <c r="QUN66">
        <v>0.70541501045227051</v>
      </c>
      <c r="QUO66" t="s">
        <v>65</v>
      </c>
      <c r="QUP66" t="s">
        <v>82</v>
      </c>
      <c r="QUS66" s="2" t="s">
        <v>555</v>
      </c>
      <c r="QUT66" s="3" t="s">
        <v>81</v>
      </c>
      <c r="QUU66" s="3">
        <v>0.70541500999999995</v>
      </c>
      <c r="QUV66" s="2" t="s">
        <v>65</v>
      </c>
      <c r="QUW66" s="3">
        <v>0.14201153350000001</v>
      </c>
      <c r="QUX66" s="3">
        <f t="shared" ref="QUX66" si="757">QUU66*QUW66</f>
        <v>0.10017706732401783</v>
      </c>
      <c r="QUY66" s="5"/>
      <c r="QUZ66" s="18" t="s">
        <v>189</v>
      </c>
      <c r="QVA66" t="s">
        <v>554</v>
      </c>
      <c r="QVB66" t="s">
        <v>555</v>
      </c>
      <c r="QVC66" t="s">
        <v>81</v>
      </c>
      <c r="QVD66">
        <v>0.70541501045227051</v>
      </c>
      <c r="QVE66" t="s">
        <v>65</v>
      </c>
      <c r="QVF66" t="s">
        <v>82</v>
      </c>
      <c r="QVI66" s="2" t="s">
        <v>555</v>
      </c>
      <c r="QVJ66" s="3" t="s">
        <v>81</v>
      </c>
      <c r="QVK66" s="3">
        <v>0.70541500999999995</v>
      </c>
      <c r="QVL66" s="2" t="s">
        <v>65</v>
      </c>
      <c r="QVM66" s="3">
        <v>0.14201153350000001</v>
      </c>
      <c r="QVN66" s="3">
        <f t="shared" ref="QVN66" si="758">QVK66*QVM66</f>
        <v>0.10017706732401783</v>
      </c>
      <c r="QVO66" s="5"/>
      <c r="QVP66" s="18" t="s">
        <v>189</v>
      </c>
      <c r="QVQ66" t="s">
        <v>554</v>
      </c>
      <c r="QVR66" t="s">
        <v>555</v>
      </c>
      <c r="QVS66" t="s">
        <v>81</v>
      </c>
      <c r="QVT66">
        <v>0.70541501045227051</v>
      </c>
      <c r="QVU66" t="s">
        <v>65</v>
      </c>
      <c r="QVV66" t="s">
        <v>82</v>
      </c>
      <c r="QVY66" s="2" t="s">
        <v>555</v>
      </c>
      <c r="QVZ66" s="3" t="s">
        <v>81</v>
      </c>
      <c r="QWA66" s="3">
        <v>0.70541500999999995</v>
      </c>
      <c r="QWB66" s="2" t="s">
        <v>65</v>
      </c>
      <c r="QWC66" s="3">
        <v>0.14201153350000001</v>
      </c>
      <c r="QWD66" s="3">
        <f t="shared" ref="QWD66" si="759">QWA66*QWC66</f>
        <v>0.10017706732401783</v>
      </c>
      <c r="QWE66" s="5"/>
      <c r="QWF66" s="18" t="s">
        <v>189</v>
      </c>
      <c r="QWG66" t="s">
        <v>554</v>
      </c>
      <c r="QWH66" t="s">
        <v>555</v>
      </c>
      <c r="QWI66" t="s">
        <v>81</v>
      </c>
      <c r="QWJ66">
        <v>0.70541501045227051</v>
      </c>
      <c r="QWK66" t="s">
        <v>65</v>
      </c>
      <c r="QWL66" t="s">
        <v>82</v>
      </c>
      <c r="QWO66" s="2" t="s">
        <v>555</v>
      </c>
      <c r="QWP66" s="3" t="s">
        <v>81</v>
      </c>
      <c r="QWQ66" s="3">
        <v>0.70541500999999995</v>
      </c>
      <c r="QWR66" s="2" t="s">
        <v>65</v>
      </c>
      <c r="QWS66" s="3">
        <v>0.14201153350000001</v>
      </c>
      <c r="QWT66" s="3">
        <f t="shared" ref="QWT66" si="760">QWQ66*QWS66</f>
        <v>0.10017706732401783</v>
      </c>
      <c r="QWU66" s="5"/>
      <c r="QWV66" s="18" t="s">
        <v>189</v>
      </c>
      <c r="QWW66" t="s">
        <v>554</v>
      </c>
      <c r="QWX66" t="s">
        <v>555</v>
      </c>
      <c r="QWY66" t="s">
        <v>81</v>
      </c>
      <c r="QWZ66">
        <v>0.70541501045227051</v>
      </c>
      <c r="QXA66" t="s">
        <v>65</v>
      </c>
      <c r="QXB66" t="s">
        <v>82</v>
      </c>
      <c r="QXE66" s="2" t="s">
        <v>555</v>
      </c>
      <c r="QXF66" s="3" t="s">
        <v>81</v>
      </c>
      <c r="QXG66" s="3">
        <v>0.70541500999999995</v>
      </c>
      <c r="QXH66" s="2" t="s">
        <v>65</v>
      </c>
      <c r="QXI66" s="3">
        <v>0.14201153350000001</v>
      </c>
      <c r="QXJ66" s="3">
        <f t="shared" ref="QXJ66" si="761">QXG66*QXI66</f>
        <v>0.10017706732401783</v>
      </c>
      <c r="QXK66" s="5"/>
      <c r="QXL66" s="18" t="s">
        <v>189</v>
      </c>
      <c r="QXM66" t="s">
        <v>554</v>
      </c>
      <c r="QXN66" t="s">
        <v>555</v>
      </c>
      <c r="QXO66" t="s">
        <v>81</v>
      </c>
      <c r="QXP66">
        <v>0.70541501045227051</v>
      </c>
      <c r="QXQ66" t="s">
        <v>65</v>
      </c>
      <c r="QXR66" t="s">
        <v>82</v>
      </c>
      <c r="QXU66" s="2" t="s">
        <v>555</v>
      </c>
      <c r="QXV66" s="3" t="s">
        <v>81</v>
      </c>
      <c r="QXW66" s="3">
        <v>0.70541500999999995</v>
      </c>
      <c r="QXX66" s="2" t="s">
        <v>65</v>
      </c>
      <c r="QXY66" s="3">
        <v>0.14201153350000001</v>
      </c>
      <c r="QXZ66" s="3">
        <f t="shared" ref="QXZ66" si="762">QXW66*QXY66</f>
        <v>0.10017706732401783</v>
      </c>
      <c r="QYA66" s="5"/>
      <c r="QYB66" s="18" t="s">
        <v>189</v>
      </c>
      <c r="QYC66" t="s">
        <v>554</v>
      </c>
      <c r="QYD66" t="s">
        <v>555</v>
      </c>
      <c r="QYE66" t="s">
        <v>81</v>
      </c>
      <c r="QYF66">
        <v>0.70541501045227051</v>
      </c>
      <c r="QYG66" t="s">
        <v>65</v>
      </c>
      <c r="QYH66" t="s">
        <v>82</v>
      </c>
      <c r="QYK66" s="2" t="s">
        <v>555</v>
      </c>
      <c r="QYL66" s="3" t="s">
        <v>81</v>
      </c>
      <c r="QYM66" s="3">
        <v>0.70541500999999995</v>
      </c>
      <c r="QYN66" s="2" t="s">
        <v>65</v>
      </c>
      <c r="QYO66" s="3">
        <v>0.14201153350000001</v>
      </c>
      <c r="QYP66" s="3">
        <f t="shared" ref="QYP66" si="763">QYM66*QYO66</f>
        <v>0.10017706732401783</v>
      </c>
      <c r="QYQ66" s="5"/>
      <c r="QYR66" s="18" t="s">
        <v>189</v>
      </c>
      <c r="QYS66" t="s">
        <v>554</v>
      </c>
      <c r="QYT66" t="s">
        <v>555</v>
      </c>
      <c r="QYU66" t="s">
        <v>81</v>
      </c>
      <c r="QYV66">
        <v>0.70541501045227051</v>
      </c>
      <c r="QYW66" t="s">
        <v>65</v>
      </c>
      <c r="QYX66" t="s">
        <v>82</v>
      </c>
      <c r="QZA66" s="2" t="s">
        <v>555</v>
      </c>
      <c r="QZB66" s="3" t="s">
        <v>81</v>
      </c>
      <c r="QZC66" s="3">
        <v>0.70541500999999995</v>
      </c>
      <c r="QZD66" s="2" t="s">
        <v>65</v>
      </c>
      <c r="QZE66" s="3">
        <v>0.14201153350000001</v>
      </c>
      <c r="QZF66" s="3">
        <f t="shared" ref="QZF66" si="764">QZC66*QZE66</f>
        <v>0.10017706732401783</v>
      </c>
      <c r="QZG66" s="5"/>
      <c r="QZH66" s="18" t="s">
        <v>189</v>
      </c>
      <c r="QZI66" t="s">
        <v>554</v>
      </c>
      <c r="QZJ66" t="s">
        <v>555</v>
      </c>
      <c r="QZK66" t="s">
        <v>81</v>
      </c>
      <c r="QZL66">
        <v>0.70541501045227051</v>
      </c>
      <c r="QZM66" t="s">
        <v>65</v>
      </c>
      <c r="QZN66" t="s">
        <v>82</v>
      </c>
      <c r="QZQ66" s="2" t="s">
        <v>555</v>
      </c>
      <c r="QZR66" s="3" t="s">
        <v>81</v>
      </c>
      <c r="QZS66" s="3">
        <v>0.70541500999999995</v>
      </c>
      <c r="QZT66" s="2" t="s">
        <v>65</v>
      </c>
      <c r="QZU66" s="3">
        <v>0.14201153350000001</v>
      </c>
      <c r="QZV66" s="3">
        <f t="shared" ref="QZV66" si="765">QZS66*QZU66</f>
        <v>0.10017706732401783</v>
      </c>
      <c r="QZW66" s="5"/>
      <c r="QZX66" s="18" t="s">
        <v>189</v>
      </c>
      <c r="QZY66" t="s">
        <v>554</v>
      </c>
      <c r="QZZ66" t="s">
        <v>555</v>
      </c>
      <c r="RAA66" t="s">
        <v>81</v>
      </c>
      <c r="RAB66">
        <v>0.70541501045227051</v>
      </c>
      <c r="RAC66" t="s">
        <v>65</v>
      </c>
      <c r="RAD66" t="s">
        <v>82</v>
      </c>
      <c r="RAG66" s="2" t="s">
        <v>555</v>
      </c>
      <c r="RAH66" s="3" t="s">
        <v>81</v>
      </c>
      <c r="RAI66" s="3">
        <v>0.70541500999999995</v>
      </c>
      <c r="RAJ66" s="2" t="s">
        <v>65</v>
      </c>
      <c r="RAK66" s="3">
        <v>0.14201153350000001</v>
      </c>
      <c r="RAL66" s="3">
        <f t="shared" ref="RAL66" si="766">RAI66*RAK66</f>
        <v>0.10017706732401783</v>
      </c>
      <c r="RAM66" s="5"/>
      <c r="RAN66" s="18" t="s">
        <v>189</v>
      </c>
      <c r="RAO66" t="s">
        <v>554</v>
      </c>
      <c r="RAP66" t="s">
        <v>555</v>
      </c>
      <c r="RAQ66" t="s">
        <v>81</v>
      </c>
      <c r="RAR66">
        <v>0.70541501045227051</v>
      </c>
      <c r="RAS66" t="s">
        <v>65</v>
      </c>
      <c r="RAT66" t="s">
        <v>82</v>
      </c>
      <c r="RAW66" s="2" t="s">
        <v>555</v>
      </c>
      <c r="RAX66" s="3" t="s">
        <v>81</v>
      </c>
      <c r="RAY66" s="3">
        <v>0.70541500999999995</v>
      </c>
      <c r="RAZ66" s="2" t="s">
        <v>65</v>
      </c>
      <c r="RBA66" s="3">
        <v>0.14201153350000001</v>
      </c>
      <c r="RBB66" s="3">
        <f t="shared" ref="RBB66" si="767">RAY66*RBA66</f>
        <v>0.10017706732401783</v>
      </c>
      <c r="RBC66" s="5"/>
      <c r="RBD66" s="18" t="s">
        <v>189</v>
      </c>
      <c r="RBE66" t="s">
        <v>554</v>
      </c>
      <c r="RBF66" t="s">
        <v>555</v>
      </c>
      <c r="RBG66" t="s">
        <v>81</v>
      </c>
      <c r="RBH66">
        <v>0.70541501045227051</v>
      </c>
      <c r="RBI66" t="s">
        <v>65</v>
      </c>
      <c r="RBJ66" t="s">
        <v>82</v>
      </c>
      <c r="RBM66" s="2" t="s">
        <v>555</v>
      </c>
      <c r="RBN66" s="3" t="s">
        <v>81</v>
      </c>
      <c r="RBO66" s="3">
        <v>0.70541500999999995</v>
      </c>
      <c r="RBP66" s="2" t="s">
        <v>65</v>
      </c>
      <c r="RBQ66" s="3">
        <v>0.14201153350000001</v>
      </c>
      <c r="RBR66" s="3">
        <f t="shared" ref="RBR66" si="768">RBO66*RBQ66</f>
        <v>0.10017706732401783</v>
      </c>
      <c r="RBS66" s="5"/>
      <c r="RBT66" s="18" t="s">
        <v>189</v>
      </c>
      <c r="RBU66" t="s">
        <v>554</v>
      </c>
      <c r="RBV66" t="s">
        <v>555</v>
      </c>
      <c r="RBW66" t="s">
        <v>81</v>
      </c>
      <c r="RBX66">
        <v>0.70541501045227051</v>
      </c>
      <c r="RBY66" t="s">
        <v>65</v>
      </c>
      <c r="RBZ66" t="s">
        <v>82</v>
      </c>
      <c r="RCC66" s="2" t="s">
        <v>555</v>
      </c>
      <c r="RCD66" s="3" t="s">
        <v>81</v>
      </c>
      <c r="RCE66" s="3">
        <v>0.70541500999999995</v>
      </c>
      <c r="RCF66" s="2" t="s">
        <v>65</v>
      </c>
      <c r="RCG66" s="3">
        <v>0.14201153350000001</v>
      </c>
      <c r="RCH66" s="3">
        <f t="shared" ref="RCH66" si="769">RCE66*RCG66</f>
        <v>0.10017706732401783</v>
      </c>
      <c r="RCI66" s="5"/>
      <c r="RCJ66" s="18" t="s">
        <v>189</v>
      </c>
      <c r="RCK66" t="s">
        <v>554</v>
      </c>
      <c r="RCL66" t="s">
        <v>555</v>
      </c>
      <c r="RCM66" t="s">
        <v>81</v>
      </c>
      <c r="RCN66">
        <v>0.70541501045227051</v>
      </c>
      <c r="RCO66" t="s">
        <v>65</v>
      </c>
      <c r="RCP66" t="s">
        <v>82</v>
      </c>
      <c r="RCS66" s="2" t="s">
        <v>555</v>
      </c>
      <c r="RCT66" s="3" t="s">
        <v>81</v>
      </c>
      <c r="RCU66" s="3">
        <v>0.70541500999999995</v>
      </c>
      <c r="RCV66" s="2" t="s">
        <v>65</v>
      </c>
      <c r="RCW66" s="3">
        <v>0.14201153350000001</v>
      </c>
      <c r="RCX66" s="3">
        <f t="shared" ref="RCX66" si="770">RCU66*RCW66</f>
        <v>0.10017706732401783</v>
      </c>
      <c r="RCY66" s="5"/>
      <c r="RCZ66" s="18" t="s">
        <v>189</v>
      </c>
      <c r="RDA66" t="s">
        <v>554</v>
      </c>
      <c r="RDB66" t="s">
        <v>555</v>
      </c>
      <c r="RDC66" t="s">
        <v>81</v>
      </c>
      <c r="RDD66">
        <v>0.70541501045227051</v>
      </c>
      <c r="RDE66" t="s">
        <v>65</v>
      </c>
      <c r="RDF66" t="s">
        <v>82</v>
      </c>
      <c r="RDI66" s="2" t="s">
        <v>555</v>
      </c>
      <c r="RDJ66" s="3" t="s">
        <v>81</v>
      </c>
      <c r="RDK66" s="3">
        <v>0.70541500999999995</v>
      </c>
      <c r="RDL66" s="2" t="s">
        <v>65</v>
      </c>
      <c r="RDM66" s="3">
        <v>0.14201153350000001</v>
      </c>
      <c r="RDN66" s="3">
        <f t="shared" ref="RDN66" si="771">RDK66*RDM66</f>
        <v>0.10017706732401783</v>
      </c>
      <c r="RDO66" s="5"/>
      <c r="RDP66" s="18" t="s">
        <v>189</v>
      </c>
      <c r="RDQ66" t="s">
        <v>554</v>
      </c>
      <c r="RDR66" t="s">
        <v>555</v>
      </c>
      <c r="RDS66" t="s">
        <v>81</v>
      </c>
      <c r="RDT66">
        <v>0.70541501045227051</v>
      </c>
      <c r="RDU66" t="s">
        <v>65</v>
      </c>
      <c r="RDV66" t="s">
        <v>82</v>
      </c>
      <c r="RDY66" s="2" t="s">
        <v>555</v>
      </c>
      <c r="RDZ66" s="3" t="s">
        <v>81</v>
      </c>
      <c r="REA66" s="3">
        <v>0.70541500999999995</v>
      </c>
      <c r="REB66" s="2" t="s">
        <v>65</v>
      </c>
      <c r="REC66" s="3">
        <v>0.14201153350000001</v>
      </c>
      <c r="RED66" s="3">
        <f t="shared" ref="RED66" si="772">REA66*REC66</f>
        <v>0.10017706732401783</v>
      </c>
      <c r="REE66" s="5"/>
      <c r="REF66" s="18" t="s">
        <v>189</v>
      </c>
      <c r="REG66" t="s">
        <v>554</v>
      </c>
      <c r="REH66" t="s">
        <v>555</v>
      </c>
      <c r="REI66" t="s">
        <v>81</v>
      </c>
      <c r="REJ66">
        <v>0.70541501045227051</v>
      </c>
      <c r="REK66" t="s">
        <v>65</v>
      </c>
      <c r="REL66" t="s">
        <v>82</v>
      </c>
      <c r="REO66" s="2" t="s">
        <v>555</v>
      </c>
      <c r="REP66" s="3" t="s">
        <v>81</v>
      </c>
      <c r="REQ66" s="3">
        <v>0.70541500999999995</v>
      </c>
      <c r="RER66" s="2" t="s">
        <v>65</v>
      </c>
      <c r="RES66" s="3">
        <v>0.14201153350000001</v>
      </c>
      <c r="RET66" s="3">
        <f t="shared" ref="RET66" si="773">REQ66*RES66</f>
        <v>0.10017706732401783</v>
      </c>
      <c r="REU66" s="5"/>
      <c r="REV66" s="18" t="s">
        <v>189</v>
      </c>
      <c r="REW66" t="s">
        <v>554</v>
      </c>
      <c r="REX66" t="s">
        <v>555</v>
      </c>
      <c r="REY66" t="s">
        <v>81</v>
      </c>
      <c r="REZ66">
        <v>0.70541501045227051</v>
      </c>
      <c r="RFA66" t="s">
        <v>65</v>
      </c>
      <c r="RFB66" t="s">
        <v>82</v>
      </c>
      <c r="RFE66" s="2" t="s">
        <v>555</v>
      </c>
      <c r="RFF66" s="3" t="s">
        <v>81</v>
      </c>
      <c r="RFG66" s="3">
        <v>0.70541500999999995</v>
      </c>
      <c r="RFH66" s="2" t="s">
        <v>65</v>
      </c>
      <c r="RFI66" s="3">
        <v>0.14201153350000001</v>
      </c>
      <c r="RFJ66" s="3">
        <f t="shared" ref="RFJ66" si="774">RFG66*RFI66</f>
        <v>0.10017706732401783</v>
      </c>
      <c r="RFK66" s="5"/>
      <c r="RFL66" s="18" t="s">
        <v>189</v>
      </c>
      <c r="RFM66" t="s">
        <v>554</v>
      </c>
      <c r="RFN66" t="s">
        <v>555</v>
      </c>
      <c r="RFO66" t="s">
        <v>81</v>
      </c>
      <c r="RFP66">
        <v>0.70541501045227051</v>
      </c>
      <c r="RFQ66" t="s">
        <v>65</v>
      </c>
      <c r="RFR66" t="s">
        <v>82</v>
      </c>
      <c r="RFU66" s="2" t="s">
        <v>555</v>
      </c>
      <c r="RFV66" s="3" t="s">
        <v>81</v>
      </c>
      <c r="RFW66" s="3">
        <v>0.70541500999999995</v>
      </c>
      <c r="RFX66" s="2" t="s">
        <v>65</v>
      </c>
      <c r="RFY66" s="3">
        <v>0.14201153350000001</v>
      </c>
      <c r="RFZ66" s="3">
        <f t="shared" ref="RFZ66" si="775">RFW66*RFY66</f>
        <v>0.10017706732401783</v>
      </c>
      <c r="RGA66" s="5"/>
      <c r="RGB66" s="18" t="s">
        <v>189</v>
      </c>
      <c r="RGC66" t="s">
        <v>554</v>
      </c>
      <c r="RGD66" t="s">
        <v>555</v>
      </c>
      <c r="RGE66" t="s">
        <v>81</v>
      </c>
      <c r="RGF66">
        <v>0.70541501045227051</v>
      </c>
      <c r="RGG66" t="s">
        <v>65</v>
      </c>
      <c r="RGH66" t="s">
        <v>82</v>
      </c>
      <c r="RGK66" s="2" t="s">
        <v>555</v>
      </c>
      <c r="RGL66" s="3" t="s">
        <v>81</v>
      </c>
      <c r="RGM66" s="3">
        <v>0.70541500999999995</v>
      </c>
      <c r="RGN66" s="2" t="s">
        <v>65</v>
      </c>
      <c r="RGO66" s="3">
        <v>0.14201153350000001</v>
      </c>
      <c r="RGP66" s="3">
        <f t="shared" ref="RGP66" si="776">RGM66*RGO66</f>
        <v>0.10017706732401783</v>
      </c>
      <c r="RGQ66" s="5"/>
      <c r="RGR66" s="18" t="s">
        <v>189</v>
      </c>
      <c r="RGS66" t="s">
        <v>554</v>
      </c>
      <c r="RGT66" t="s">
        <v>555</v>
      </c>
      <c r="RGU66" t="s">
        <v>81</v>
      </c>
      <c r="RGV66">
        <v>0.70541501045227051</v>
      </c>
      <c r="RGW66" t="s">
        <v>65</v>
      </c>
      <c r="RGX66" t="s">
        <v>82</v>
      </c>
      <c r="RHA66" s="2" t="s">
        <v>555</v>
      </c>
      <c r="RHB66" s="3" t="s">
        <v>81</v>
      </c>
      <c r="RHC66" s="3">
        <v>0.70541500999999995</v>
      </c>
      <c r="RHD66" s="2" t="s">
        <v>65</v>
      </c>
      <c r="RHE66" s="3">
        <v>0.14201153350000001</v>
      </c>
      <c r="RHF66" s="3">
        <f t="shared" ref="RHF66" si="777">RHC66*RHE66</f>
        <v>0.10017706732401783</v>
      </c>
      <c r="RHG66" s="5"/>
      <c r="RHH66" s="18" t="s">
        <v>189</v>
      </c>
      <c r="RHI66" t="s">
        <v>554</v>
      </c>
      <c r="RHJ66" t="s">
        <v>555</v>
      </c>
      <c r="RHK66" t="s">
        <v>81</v>
      </c>
      <c r="RHL66">
        <v>0.70541501045227051</v>
      </c>
      <c r="RHM66" t="s">
        <v>65</v>
      </c>
      <c r="RHN66" t="s">
        <v>82</v>
      </c>
      <c r="RHQ66" s="2" t="s">
        <v>555</v>
      </c>
      <c r="RHR66" s="3" t="s">
        <v>81</v>
      </c>
      <c r="RHS66" s="3">
        <v>0.70541500999999995</v>
      </c>
      <c r="RHT66" s="2" t="s">
        <v>65</v>
      </c>
      <c r="RHU66" s="3">
        <v>0.14201153350000001</v>
      </c>
      <c r="RHV66" s="3">
        <f t="shared" ref="RHV66" si="778">RHS66*RHU66</f>
        <v>0.10017706732401783</v>
      </c>
      <c r="RHW66" s="5"/>
      <c r="RHX66" s="18" t="s">
        <v>189</v>
      </c>
      <c r="RHY66" t="s">
        <v>554</v>
      </c>
      <c r="RHZ66" t="s">
        <v>555</v>
      </c>
      <c r="RIA66" t="s">
        <v>81</v>
      </c>
      <c r="RIB66">
        <v>0.70541501045227051</v>
      </c>
      <c r="RIC66" t="s">
        <v>65</v>
      </c>
      <c r="RID66" t="s">
        <v>82</v>
      </c>
      <c r="RIG66" s="2" t="s">
        <v>555</v>
      </c>
      <c r="RIH66" s="3" t="s">
        <v>81</v>
      </c>
      <c r="RII66" s="3">
        <v>0.70541500999999995</v>
      </c>
      <c r="RIJ66" s="2" t="s">
        <v>65</v>
      </c>
      <c r="RIK66" s="3">
        <v>0.14201153350000001</v>
      </c>
      <c r="RIL66" s="3">
        <f t="shared" ref="RIL66" si="779">RII66*RIK66</f>
        <v>0.10017706732401783</v>
      </c>
      <c r="RIM66" s="5"/>
      <c r="RIN66" s="18" t="s">
        <v>189</v>
      </c>
      <c r="RIO66" t="s">
        <v>554</v>
      </c>
      <c r="RIP66" t="s">
        <v>555</v>
      </c>
      <c r="RIQ66" t="s">
        <v>81</v>
      </c>
      <c r="RIR66">
        <v>0.70541501045227051</v>
      </c>
      <c r="RIS66" t="s">
        <v>65</v>
      </c>
      <c r="RIT66" t="s">
        <v>82</v>
      </c>
      <c r="RIW66" s="2" t="s">
        <v>555</v>
      </c>
      <c r="RIX66" s="3" t="s">
        <v>81</v>
      </c>
      <c r="RIY66" s="3">
        <v>0.70541500999999995</v>
      </c>
      <c r="RIZ66" s="2" t="s">
        <v>65</v>
      </c>
      <c r="RJA66" s="3">
        <v>0.14201153350000001</v>
      </c>
      <c r="RJB66" s="3">
        <f t="shared" ref="RJB66" si="780">RIY66*RJA66</f>
        <v>0.10017706732401783</v>
      </c>
      <c r="RJC66" s="5"/>
      <c r="RJD66" s="18" t="s">
        <v>189</v>
      </c>
      <c r="RJE66" t="s">
        <v>554</v>
      </c>
      <c r="RJF66" t="s">
        <v>555</v>
      </c>
      <c r="RJG66" t="s">
        <v>81</v>
      </c>
      <c r="RJH66">
        <v>0.70541501045227051</v>
      </c>
      <c r="RJI66" t="s">
        <v>65</v>
      </c>
      <c r="RJJ66" t="s">
        <v>82</v>
      </c>
      <c r="RJM66" s="2" t="s">
        <v>555</v>
      </c>
      <c r="RJN66" s="3" t="s">
        <v>81</v>
      </c>
      <c r="RJO66" s="3">
        <v>0.70541500999999995</v>
      </c>
      <c r="RJP66" s="2" t="s">
        <v>65</v>
      </c>
      <c r="RJQ66" s="3">
        <v>0.14201153350000001</v>
      </c>
      <c r="RJR66" s="3">
        <f t="shared" ref="RJR66" si="781">RJO66*RJQ66</f>
        <v>0.10017706732401783</v>
      </c>
      <c r="RJS66" s="5"/>
      <c r="RJT66" s="18" t="s">
        <v>189</v>
      </c>
      <c r="RJU66" t="s">
        <v>554</v>
      </c>
      <c r="RJV66" t="s">
        <v>555</v>
      </c>
      <c r="RJW66" t="s">
        <v>81</v>
      </c>
      <c r="RJX66">
        <v>0.70541501045227051</v>
      </c>
      <c r="RJY66" t="s">
        <v>65</v>
      </c>
      <c r="RJZ66" t="s">
        <v>82</v>
      </c>
      <c r="RKC66" s="2" t="s">
        <v>555</v>
      </c>
      <c r="RKD66" s="3" t="s">
        <v>81</v>
      </c>
      <c r="RKE66" s="3">
        <v>0.70541500999999995</v>
      </c>
      <c r="RKF66" s="2" t="s">
        <v>65</v>
      </c>
      <c r="RKG66" s="3">
        <v>0.14201153350000001</v>
      </c>
      <c r="RKH66" s="3">
        <f t="shared" ref="RKH66" si="782">RKE66*RKG66</f>
        <v>0.10017706732401783</v>
      </c>
      <c r="RKI66" s="5"/>
      <c r="RKJ66" s="18" t="s">
        <v>189</v>
      </c>
      <c r="RKK66" t="s">
        <v>554</v>
      </c>
      <c r="RKL66" t="s">
        <v>555</v>
      </c>
      <c r="RKM66" t="s">
        <v>81</v>
      </c>
      <c r="RKN66">
        <v>0.70541501045227051</v>
      </c>
      <c r="RKO66" t="s">
        <v>65</v>
      </c>
      <c r="RKP66" t="s">
        <v>82</v>
      </c>
      <c r="RKS66" s="2" t="s">
        <v>555</v>
      </c>
      <c r="RKT66" s="3" t="s">
        <v>81</v>
      </c>
      <c r="RKU66" s="3">
        <v>0.70541500999999995</v>
      </c>
      <c r="RKV66" s="2" t="s">
        <v>65</v>
      </c>
      <c r="RKW66" s="3">
        <v>0.14201153350000001</v>
      </c>
      <c r="RKX66" s="3">
        <f t="shared" ref="RKX66" si="783">RKU66*RKW66</f>
        <v>0.10017706732401783</v>
      </c>
      <c r="RKY66" s="5"/>
      <c r="RKZ66" s="18" t="s">
        <v>189</v>
      </c>
      <c r="RLA66" t="s">
        <v>554</v>
      </c>
      <c r="RLB66" t="s">
        <v>555</v>
      </c>
      <c r="RLC66" t="s">
        <v>81</v>
      </c>
      <c r="RLD66">
        <v>0.70541501045227051</v>
      </c>
      <c r="RLE66" t="s">
        <v>65</v>
      </c>
      <c r="RLF66" t="s">
        <v>82</v>
      </c>
      <c r="RLI66" s="2" t="s">
        <v>555</v>
      </c>
      <c r="RLJ66" s="3" t="s">
        <v>81</v>
      </c>
      <c r="RLK66" s="3">
        <v>0.70541500999999995</v>
      </c>
      <c r="RLL66" s="2" t="s">
        <v>65</v>
      </c>
      <c r="RLM66" s="3">
        <v>0.14201153350000001</v>
      </c>
      <c r="RLN66" s="3">
        <f t="shared" ref="RLN66" si="784">RLK66*RLM66</f>
        <v>0.10017706732401783</v>
      </c>
      <c r="RLO66" s="5"/>
      <c r="RLP66" s="18" t="s">
        <v>189</v>
      </c>
      <c r="RLQ66" t="s">
        <v>554</v>
      </c>
      <c r="RLR66" t="s">
        <v>555</v>
      </c>
      <c r="RLS66" t="s">
        <v>81</v>
      </c>
      <c r="RLT66">
        <v>0.70541501045227051</v>
      </c>
      <c r="RLU66" t="s">
        <v>65</v>
      </c>
      <c r="RLV66" t="s">
        <v>82</v>
      </c>
      <c r="RLY66" s="2" t="s">
        <v>555</v>
      </c>
      <c r="RLZ66" s="3" t="s">
        <v>81</v>
      </c>
      <c r="RMA66" s="3">
        <v>0.70541500999999995</v>
      </c>
      <c r="RMB66" s="2" t="s">
        <v>65</v>
      </c>
      <c r="RMC66" s="3">
        <v>0.14201153350000001</v>
      </c>
      <c r="RMD66" s="3">
        <f t="shared" ref="RMD66" si="785">RMA66*RMC66</f>
        <v>0.10017706732401783</v>
      </c>
      <c r="RME66" s="5"/>
      <c r="RMF66" s="18" t="s">
        <v>189</v>
      </c>
      <c r="RMG66" t="s">
        <v>554</v>
      </c>
      <c r="RMH66" t="s">
        <v>555</v>
      </c>
      <c r="RMI66" t="s">
        <v>81</v>
      </c>
      <c r="RMJ66">
        <v>0.70541501045227051</v>
      </c>
      <c r="RMK66" t="s">
        <v>65</v>
      </c>
      <c r="RML66" t="s">
        <v>82</v>
      </c>
      <c r="RMO66" s="2" t="s">
        <v>555</v>
      </c>
      <c r="RMP66" s="3" t="s">
        <v>81</v>
      </c>
      <c r="RMQ66" s="3">
        <v>0.70541500999999995</v>
      </c>
      <c r="RMR66" s="2" t="s">
        <v>65</v>
      </c>
      <c r="RMS66" s="3">
        <v>0.14201153350000001</v>
      </c>
      <c r="RMT66" s="3">
        <f t="shared" ref="RMT66" si="786">RMQ66*RMS66</f>
        <v>0.10017706732401783</v>
      </c>
      <c r="RMU66" s="5"/>
      <c r="RMV66" s="18" t="s">
        <v>189</v>
      </c>
      <c r="RMW66" t="s">
        <v>554</v>
      </c>
      <c r="RMX66" t="s">
        <v>555</v>
      </c>
      <c r="RMY66" t="s">
        <v>81</v>
      </c>
      <c r="RMZ66">
        <v>0.70541501045227051</v>
      </c>
      <c r="RNA66" t="s">
        <v>65</v>
      </c>
      <c r="RNB66" t="s">
        <v>82</v>
      </c>
      <c r="RNE66" s="2" t="s">
        <v>555</v>
      </c>
      <c r="RNF66" s="3" t="s">
        <v>81</v>
      </c>
      <c r="RNG66" s="3">
        <v>0.70541500999999995</v>
      </c>
      <c r="RNH66" s="2" t="s">
        <v>65</v>
      </c>
      <c r="RNI66" s="3">
        <v>0.14201153350000001</v>
      </c>
      <c r="RNJ66" s="3">
        <f t="shared" ref="RNJ66" si="787">RNG66*RNI66</f>
        <v>0.10017706732401783</v>
      </c>
      <c r="RNK66" s="5"/>
      <c r="RNL66" s="18" t="s">
        <v>189</v>
      </c>
      <c r="RNM66" t="s">
        <v>554</v>
      </c>
      <c r="RNN66" t="s">
        <v>555</v>
      </c>
      <c r="RNO66" t="s">
        <v>81</v>
      </c>
      <c r="RNP66">
        <v>0.70541501045227051</v>
      </c>
      <c r="RNQ66" t="s">
        <v>65</v>
      </c>
      <c r="RNR66" t="s">
        <v>82</v>
      </c>
      <c r="RNU66" s="2" t="s">
        <v>555</v>
      </c>
      <c r="RNV66" s="3" t="s">
        <v>81</v>
      </c>
      <c r="RNW66" s="3">
        <v>0.70541500999999995</v>
      </c>
      <c r="RNX66" s="2" t="s">
        <v>65</v>
      </c>
      <c r="RNY66" s="3">
        <v>0.14201153350000001</v>
      </c>
      <c r="RNZ66" s="3">
        <f t="shared" ref="RNZ66" si="788">RNW66*RNY66</f>
        <v>0.10017706732401783</v>
      </c>
      <c r="ROA66" s="5"/>
      <c r="ROB66" s="18" t="s">
        <v>189</v>
      </c>
      <c r="ROC66" t="s">
        <v>554</v>
      </c>
      <c r="ROD66" t="s">
        <v>555</v>
      </c>
      <c r="ROE66" t="s">
        <v>81</v>
      </c>
      <c r="ROF66">
        <v>0.70541501045227051</v>
      </c>
      <c r="ROG66" t="s">
        <v>65</v>
      </c>
      <c r="ROH66" t="s">
        <v>82</v>
      </c>
      <c r="ROK66" s="2" t="s">
        <v>555</v>
      </c>
      <c r="ROL66" s="3" t="s">
        <v>81</v>
      </c>
      <c r="ROM66" s="3">
        <v>0.70541500999999995</v>
      </c>
      <c r="RON66" s="2" t="s">
        <v>65</v>
      </c>
      <c r="ROO66" s="3">
        <v>0.14201153350000001</v>
      </c>
      <c r="ROP66" s="3">
        <f t="shared" ref="ROP66" si="789">ROM66*ROO66</f>
        <v>0.10017706732401783</v>
      </c>
      <c r="ROQ66" s="5"/>
      <c r="ROR66" s="18" t="s">
        <v>189</v>
      </c>
      <c r="ROS66" t="s">
        <v>554</v>
      </c>
      <c r="ROT66" t="s">
        <v>555</v>
      </c>
      <c r="ROU66" t="s">
        <v>81</v>
      </c>
      <c r="ROV66">
        <v>0.70541501045227051</v>
      </c>
      <c r="ROW66" t="s">
        <v>65</v>
      </c>
      <c r="ROX66" t="s">
        <v>82</v>
      </c>
      <c r="RPA66" s="2" t="s">
        <v>555</v>
      </c>
      <c r="RPB66" s="3" t="s">
        <v>81</v>
      </c>
      <c r="RPC66" s="3">
        <v>0.70541500999999995</v>
      </c>
      <c r="RPD66" s="2" t="s">
        <v>65</v>
      </c>
      <c r="RPE66" s="3">
        <v>0.14201153350000001</v>
      </c>
      <c r="RPF66" s="3">
        <f t="shared" ref="RPF66" si="790">RPC66*RPE66</f>
        <v>0.10017706732401783</v>
      </c>
      <c r="RPG66" s="5"/>
      <c r="RPH66" s="18" t="s">
        <v>189</v>
      </c>
      <c r="RPI66" t="s">
        <v>554</v>
      </c>
      <c r="RPJ66" t="s">
        <v>555</v>
      </c>
      <c r="RPK66" t="s">
        <v>81</v>
      </c>
      <c r="RPL66">
        <v>0.70541501045227051</v>
      </c>
      <c r="RPM66" t="s">
        <v>65</v>
      </c>
      <c r="RPN66" t="s">
        <v>82</v>
      </c>
      <c r="RPQ66" s="2" t="s">
        <v>555</v>
      </c>
      <c r="RPR66" s="3" t="s">
        <v>81</v>
      </c>
      <c r="RPS66" s="3">
        <v>0.70541500999999995</v>
      </c>
      <c r="RPT66" s="2" t="s">
        <v>65</v>
      </c>
      <c r="RPU66" s="3">
        <v>0.14201153350000001</v>
      </c>
      <c r="RPV66" s="3">
        <f t="shared" ref="RPV66" si="791">RPS66*RPU66</f>
        <v>0.10017706732401783</v>
      </c>
      <c r="RPW66" s="5"/>
      <c r="RPX66" s="18" t="s">
        <v>189</v>
      </c>
      <c r="RPY66" t="s">
        <v>554</v>
      </c>
      <c r="RPZ66" t="s">
        <v>555</v>
      </c>
      <c r="RQA66" t="s">
        <v>81</v>
      </c>
      <c r="RQB66">
        <v>0.70541501045227051</v>
      </c>
      <c r="RQC66" t="s">
        <v>65</v>
      </c>
      <c r="RQD66" t="s">
        <v>82</v>
      </c>
      <c r="RQG66" s="2" t="s">
        <v>555</v>
      </c>
      <c r="RQH66" s="3" t="s">
        <v>81</v>
      </c>
      <c r="RQI66" s="3">
        <v>0.70541500999999995</v>
      </c>
      <c r="RQJ66" s="2" t="s">
        <v>65</v>
      </c>
      <c r="RQK66" s="3">
        <v>0.14201153350000001</v>
      </c>
      <c r="RQL66" s="3">
        <f t="shared" ref="RQL66" si="792">RQI66*RQK66</f>
        <v>0.10017706732401783</v>
      </c>
      <c r="RQM66" s="5"/>
      <c r="RQN66" s="18" t="s">
        <v>189</v>
      </c>
      <c r="RQO66" t="s">
        <v>554</v>
      </c>
      <c r="RQP66" t="s">
        <v>555</v>
      </c>
      <c r="RQQ66" t="s">
        <v>81</v>
      </c>
      <c r="RQR66">
        <v>0.70541501045227051</v>
      </c>
      <c r="RQS66" t="s">
        <v>65</v>
      </c>
      <c r="RQT66" t="s">
        <v>82</v>
      </c>
      <c r="RQW66" s="2" t="s">
        <v>555</v>
      </c>
      <c r="RQX66" s="3" t="s">
        <v>81</v>
      </c>
      <c r="RQY66" s="3">
        <v>0.70541500999999995</v>
      </c>
      <c r="RQZ66" s="2" t="s">
        <v>65</v>
      </c>
      <c r="RRA66" s="3">
        <v>0.14201153350000001</v>
      </c>
      <c r="RRB66" s="3">
        <f t="shared" ref="RRB66" si="793">RQY66*RRA66</f>
        <v>0.10017706732401783</v>
      </c>
      <c r="RRC66" s="5"/>
      <c r="RRD66" s="18" t="s">
        <v>189</v>
      </c>
      <c r="RRE66" t="s">
        <v>554</v>
      </c>
      <c r="RRF66" t="s">
        <v>555</v>
      </c>
      <c r="RRG66" t="s">
        <v>81</v>
      </c>
      <c r="RRH66">
        <v>0.70541501045227051</v>
      </c>
      <c r="RRI66" t="s">
        <v>65</v>
      </c>
      <c r="RRJ66" t="s">
        <v>82</v>
      </c>
      <c r="RRM66" s="2" t="s">
        <v>555</v>
      </c>
      <c r="RRN66" s="3" t="s">
        <v>81</v>
      </c>
      <c r="RRO66" s="3">
        <v>0.70541500999999995</v>
      </c>
      <c r="RRP66" s="2" t="s">
        <v>65</v>
      </c>
      <c r="RRQ66" s="3">
        <v>0.14201153350000001</v>
      </c>
      <c r="RRR66" s="3">
        <f t="shared" ref="RRR66" si="794">RRO66*RRQ66</f>
        <v>0.10017706732401783</v>
      </c>
      <c r="RRS66" s="5"/>
      <c r="RRT66" s="18" t="s">
        <v>189</v>
      </c>
      <c r="RRU66" t="s">
        <v>554</v>
      </c>
      <c r="RRV66" t="s">
        <v>555</v>
      </c>
      <c r="RRW66" t="s">
        <v>81</v>
      </c>
      <c r="RRX66">
        <v>0.70541501045227051</v>
      </c>
      <c r="RRY66" t="s">
        <v>65</v>
      </c>
      <c r="RRZ66" t="s">
        <v>82</v>
      </c>
      <c r="RSC66" s="2" t="s">
        <v>555</v>
      </c>
      <c r="RSD66" s="3" t="s">
        <v>81</v>
      </c>
      <c r="RSE66" s="3">
        <v>0.70541500999999995</v>
      </c>
      <c r="RSF66" s="2" t="s">
        <v>65</v>
      </c>
      <c r="RSG66" s="3">
        <v>0.14201153350000001</v>
      </c>
      <c r="RSH66" s="3">
        <f t="shared" ref="RSH66" si="795">RSE66*RSG66</f>
        <v>0.10017706732401783</v>
      </c>
      <c r="RSI66" s="5"/>
      <c r="RSJ66" s="18" t="s">
        <v>189</v>
      </c>
      <c r="RSK66" t="s">
        <v>554</v>
      </c>
      <c r="RSL66" t="s">
        <v>555</v>
      </c>
      <c r="RSM66" t="s">
        <v>81</v>
      </c>
      <c r="RSN66">
        <v>0.70541501045227051</v>
      </c>
      <c r="RSO66" t="s">
        <v>65</v>
      </c>
      <c r="RSP66" t="s">
        <v>82</v>
      </c>
      <c r="RSS66" s="2" t="s">
        <v>555</v>
      </c>
      <c r="RST66" s="3" t="s">
        <v>81</v>
      </c>
      <c r="RSU66" s="3">
        <v>0.70541500999999995</v>
      </c>
      <c r="RSV66" s="2" t="s">
        <v>65</v>
      </c>
      <c r="RSW66" s="3">
        <v>0.14201153350000001</v>
      </c>
      <c r="RSX66" s="3">
        <f t="shared" ref="RSX66" si="796">RSU66*RSW66</f>
        <v>0.10017706732401783</v>
      </c>
      <c r="RSY66" s="5"/>
      <c r="RSZ66" s="18" t="s">
        <v>189</v>
      </c>
      <c r="RTA66" t="s">
        <v>554</v>
      </c>
      <c r="RTB66" t="s">
        <v>555</v>
      </c>
      <c r="RTC66" t="s">
        <v>81</v>
      </c>
      <c r="RTD66">
        <v>0.70541501045227051</v>
      </c>
      <c r="RTE66" t="s">
        <v>65</v>
      </c>
      <c r="RTF66" t="s">
        <v>82</v>
      </c>
      <c r="RTI66" s="2" t="s">
        <v>555</v>
      </c>
      <c r="RTJ66" s="3" t="s">
        <v>81</v>
      </c>
      <c r="RTK66" s="3">
        <v>0.70541500999999995</v>
      </c>
      <c r="RTL66" s="2" t="s">
        <v>65</v>
      </c>
      <c r="RTM66" s="3">
        <v>0.14201153350000001</v>
      </c>
      <c r="RTN66" s="3">
        <f t="shared" ref="RTN66" si="797">RTK66*RTM66</f>
        <v>0.10017706732401783</v>
      </c>
      <c r="RTO66" s="5"/>
      <c r="RTP66" s="18" t="s">
        <v>189</v>
      </c>
      <c r="RTQ66" t="s">
        <v>554</v>
      </c>
      <c r="RTR66" t="s">
        <v>555</v>
      </c>
      <c r="RTS66" t="s">
        <v>81</v>
      </c>
      <c r="RTT66">
        <v>0.70541501045227051</v>
      </c>
      <c r="RTU66" t="s">
        <v>65</v>
      </c>
      <c r="RTV66" t="s">
        <v>82</v>
      </c>
      <c r="RTY66" s="2" t="s">
        <v>555</v>
      </c>
      <c r="RTZ66" s="3" t="s">
        <v>81</v>
      </c>
      <c r="RUA66" s="3">
        <v>0.70541500999999995</v>
      </c>
      <c r="RUB66" s="2" t="s">
        <v>65</v>
      </c>
      <c r="RUC66" s="3">
        <v>0.14201153350000001</v>
      </c>
      <c r="RUD66" s="3">
        <f t="shared" ref="RUD66" si="798">RUA66*RUC66</f>
        <v>0.10017706732401783</v>
      </c>
      <c r="RUE66" s="5"/>
      <c r="RUF66" s="18" t="s">
        <v>189</v>
      </c>
      <c r="RUG66" t="s">
        <v>554</v>
      </c>
      <c r="RUH66" t="s">
        <v>555</v>
      </c>
      <c r="RUI66" t="s">
        <v>81</v>
      </c>
      <c r="RUJ66">
        <v>0.70541501045227051</v>
      </c>
      <c r="RUK66" t="s">
        <v>65</v>
      </c>
      <c r="RUL66" t="s">
        <v>82</v>
      </c>
      <c r="RUO66" s="2" t="s">
        <v>555</v>
      </c>
      <c r="RUP66" s="3" t="s">
        <v>81</v>
      </c>
      <c r="RUQ66" s="3">
        <v>0.70541500999999995</v>
      </c>
      <c r="RUR66" s="2" t="s">
        <v>65</v>
      </c>
      <c r="RUS66" s="3">
        <v>0.14201153350000001</v>
      </c>
      <c r="RUT66" s="3">
        <f t="shared" ref="RUT66" si="799">RUQ66*RUS66</f>
        <v>0.10017706732401783</v>
      </c>
      <c r="RUU66" s="5"/>
      <c r="RUV66" s="18" t="s">
        <v>189</v>
      </c>
      <c r="RUW66" t="s">
        <v>554</v>
      </c>
      <c r="RUX66" t="s">
        <v>555</v>
      </c>
      <c r="RUY66" t="s">
        <v>81</v>
      </c>
      <c r="RUZ66">
        <v>0.70541501045227051</v>
      </c>
      <c r="RVA66" t="s">
        <v>65</v>
      </c>
      <c r="RVB66" t="s">
        <v>82</v>
      </c>
      <c r="RVE66" s="2" t="s">
        <v>555</v>
      </c>
      <c r="RVF66" s="3" t="s">
        <v>81</v>
      </c>
      <c r="RVG66" s="3">
        <v>0.70541500999999995</v>
      </c>
      <c r="RVH66" s="2" t="s">
        <v>65</v>
      </c>
      <c r="RVI66" s="3">
        <v>0.14201153350000001</v>
      </c>
      <c r="RVJ66" s="3">
        <f t="shared" ref="RVJ66" si="800">RVG66*RVI66</f>
        <v>0.10017706732401783</v>
      </c>
      <c r="RVK66" s="5"/>
      <c r="RVL66" s="18" t="s">
        <v>189</v>
      </c>
      <c r="RVM66" t="s">
        <v>554</v>
      </c>
      <c r="RVN66" t="s">
        <v>555</v>
      </c>
      <c r="RVO66" t="s">
        <v>81</v>
      </c>
      <c r="RVP66">
        <v>0.70541501045227051</v>
      </c>
      <c r="RVQ66" t="s">
        <v>65</v>
      </c>
      <c r="RVR66" t="s">
        <v>82</v>
      </c>
      <c r="RVU66" s="2" t="s">
        <v>555</v>
      </c>
      <c r="RVV66" s="3" t="s">
        <v>81</v>
      </c>
      <c r="RVW66" s="3">
        <v>0.70541500999999995</v>
      </c>
      <c r="RVX66" s="2" t="s">
        <v>65</v>
      </c>
      <c r="RVY66" s="3">
        <v>0.14201153350000001</v>
      </c>
      <c r="RVZ66" s="3">
        <f t="shared" ref="RVZ66" si="801">RVW66*RVY66</f>
        <v>0.10017706732401783</v>
      </c>
      <c r="RWA66" s="5"/>
      <c r="RWB66" s="18" t="s">
        <v>189</v>
      </c>
      <c r="RWC66" t="s">
        <v>554</v>
      </c>
      <c r="RWD66" t="s">
        <v>555</v>
      </c>
      <c r="RWE66" t="s">
        <v>81</v>
      </c>
      <c r="RWF66">
        <v>0.70541501045227051</v>
      </c>
      <c r="RWG66" t="s">
        <v>65</v>
      </c>
      <c r="RWH66" t="s">
        <v>82</v>
      </c>
      <c r="RWK66" s="2" t="s">
        <v>555</v>
      </c>
      <c r="RWL66" s="3" t="s">
        <v>81</v>
      </c>
      <c r="RWM66" s="3">
        <v>0.70541500999999995</v>
      </c>
      <c r="RWN66" s="2" t="s">
        <v>65</v>
      </c>
      <c r="RWO66" s="3">
        <v>0.14201153350000001</v>
      </c>
      <c r="RWP66" s="3">
        <f t="shared" ref="RWP66" si="802">RWM66*RWO66</f>
        <v>0.10017706732401783</v>
      </c>
      <c r="RWQ66" s="5"/>
      <c r="RWR66" s="18" t="s">
        <v>189</v>
      </c>
      <c r="RWS66" t="s">
        <v>554</v>
      </c>
      <c r="RWT66" t="s">
        <v>555</v>
      </c>
      <c r="RWU66" t="s">
        <v>81</v>
      </c>
      <c r="RWV66">
        <v>0.70541501045227051</v>
      </c>
      <c r="RWW66" t="s">
        <v>65</v>
      </c>
      <c r="RWX66" t="s">
        <v>82</v>
      </c>
      <c r="RXA66" s="2" t="s">
        <v>555</v>
      </c>
      <c r="RXB66" s="3" t="s">
        <v>81</v>
      </c>
      <c r="RXC66" s="3">
        <v>0.70541500999999995</v>
      </c>
      <c r="RXD66" s="2" t="s">
        <v>65</v>
      </c>
      <c r="RXE66" s="3">
        <v>0.14201153350000001</v>
      </c>
      <c r="RXF66" s="3">
        <f t="shared" ref="RXF66" si="803">RXC66*RXE66</f>
        <v>0.10017706732401783</v>
      </c>
      <c r="RXG66" s="5"/>
      <c r="RXH66" s="18" t="s">
        <v>189</v>
      </c>
      <c r="RXI66" t="s">
        <v>554</v>
      </c>
      <c r="RXJ66" t="s">
        <v>555</v>
      </c>
      <c r="RXK66" t="s">
        <v>81</v>
      </c>
      <c r="RXL66">
        <v>0.70541501045227051</v>
      </c>
      <c r="RXM66" t="s">
        <v>65</v>
      </c>
      <c r="RXN66" t="s">
        <v>82</v>
      </c>
      <c r="RXQ66" s="2" t="s">
        <v>555</v>
      </c>
      <c r="RXR66" s="3" t="s">
        <v>81</v>
      </c>
      <c r="RXS66" s="3">
        <v>0.70541500999999995</v>
      </c>
      <c r="RXT66" s="2" t="s">
        <v>65</v>
      </c>
      <c r="RXU66" s="3">
        <v>0.14201153350000001</v>
      </c>
      <c r="RXV66" s="3">
        <f t="shared" ref="RXV66" si="804">RXS66*RXU66</f>
        <v>0.10017706732401783</v>
      </c>
      <c r="RXW66" s="5"/>
      <c r="RXX66" s="18" t="s">
        <v>189</v>
      </c>
      <c r="RXY66" t="s">
        <v>554</v>
      </c>
      <c r="RXZ66" t="s">
        <v>555</v>
      </c>
      <c r="RYA66" t="s">
        <v>81</v>
      </c>
      <c r="RYB66">
        <v>0.70541501045227051</v>
      </c>
      <c r="RYC66" t="s">
        <v>65</v>
      </c>
      <c r="RYD66" t="s">
        <v>82</v>
      </c>
      <c r="RYG66" s="2" t="s">
        <v>555</v>
      </c>
      <c r="RYH66" s="3" t="s">
        <v>81</v>
      </c>
      <c r="RYI66" s="3">
        <v>0.70541500999999995</v>
      </c>
      <c r="RYJ66" s="2" t="s">
        <v>65</v>
      </c>
      <c r="RYK66" s="3">
        <v>0.14201153350000001</v>
      </c>
      <c r="RYL66" s="3">
        <f t="shared" ref="RYL66" si="805">RYI66*RYK66</f>
        <v>0.10017706732401783</v>
      </c>
      <c r="RYM66" s="5"/>
      <c r="RYN66" s="18" t="s">
        <v>189</v>
      </c>
      <c r="RYO66" t="s">
        <v>554</v>
      </c>
      <c r="RYP66" t="s">
        <v>555</v>
      </c>
      <c r="RYQ66" t="s">
        <v>81</v>
      </c>
      <c r="RYR66">
        <v>0.70541501045227051</v>
      </c>
      <c r="RYS66" t="s">
        <v>65</v>
      </c>
      <c r="RYT66" t="s">
        <v>82</v>
      </c>
      <c r="RYW66" s="2" t="s">
        <v>555</v>
      </c>
      <c r="RYX66" s="3" t="s">
        <v>81</v>
      </c>
      <c r="RYY66" s="3">
        <v>0.70541500999999995</v>
      </c>
      <c r="RYZ66" s="2" t="s">
        <v>65</v>
      </c>
      <c r="RZA66" s="3">
        <v>0.14201153350000001</v>
      </c>
      <c r="RZB66" s="3">
        <f t="shared" ref="RZB66" si="806">RYY66*RZA66</f>
        <v>0.10017706732401783</v>
      </c>
      <c r="RZC66" s="5"/>
      <c r="RZD66" s="18" t="s">
        <v>189</v>
      </c>
      <c r="RZE66" t="s">
        <v>554</v>
      </c>
      <c r="RZF66" t="s">
        <v>555</v>
      </c>
      <c r="RZG66" t="s">
        <v>81</v>
      </c>
      <c r="RZH66">
        <v>0.70541501045227051</v>
      </c>
      <c r="RZI66" t="s">
        <v>65</v>
      </c>
      <c r="RZJ66" t="s">
        <v>82</v>
      </c>
      <c r="RZM66" s="2" t="s">
        <v>555</v>
      </c>
      <c r="RZN66" s="3" t="s">
        <v>81</v>
      </c>
      <c r="RZO66" s="3">
        <v>0.70541500999999995</v>
      </c>
      <c r="RZP66" s="2" t="s">
        <v>65</v>
      </c>
      <c r="RZQ66" s="3">
        <v>0.14201153350000001</v>
      </c>
      <c r="RZR66" s="3">
        <f t="shared" ref="RZR66" si="807">RZO66*RZQ66</f>
        <v>0.10017706732401783</v>
      </c>
      <c r="RZS66" s="5"/>
      <c r="RZT66" s="18" t="s">
        <v>189</v>
      </c>
      <c r="RZU66" t="s">
        <v>554</v>
      </c>
      <c r="RZV66" t="s">
        <v>555</v>
      </c>
      <c r="RZW66" t="s">
        <v>81</v>
      </c>
      <c r="RZX66">
        <v>0.70541501045227051</v>
      </c>
      <c r="RZY66" t="s">
        <v>65</v>
      </c>
      <c r="RZZ66" t="s">
        <v>82</v>
      </c>
      <c r="SAC66" s="2" t="s">
        <v>555</v>
      </c>
      <c r="SAD66" s="3" t="s">
        <v>81</v>
      </c>
      <c r="SAE66" s="3">
        <v>0.70541500999999995</v>
      </c>
      <c r="SAF66" s="2" t="s">
        <v>65</v>
      </c>
      <c r="SAG66" s="3">
        <v>0.14201153350000001</v>
      </c>
      <c r="SAH66" s="3">
        <f t="shared" ref="SAH66" si="808">SAE66*SAG66</f>
        <v>0.10017706732401783</v>
      </c>
      <c r="SAI66" s="5"/>
      <c r="SAJ66" s="18" t="s">
        <v>189</v>
      </c>
      <c r="SAK66" t="s">
        <v>554</v>
      </c>
      <c r="SAL66" t="s">
        <v>555</v>
      </c>
      <c r="SAM66" t="s">
        <v>81</v>
      </c>
      <c r="SAN66">
        <v>0.70541501045227051</v>
      </c>
      <c r="SAO66" t="s">
        <v>65</v>
      </c>
      <c r="SAP66" t="s">
        <v>82</v>
      </c>
      <c r="SAS66" s="2" t="s">
        <v>555</v>
      </c>
      <c r="SAT66" s="3" t="s">
        <v>81</v>
      </c>
      <c r="SAU66" s="3">
        <v>0.70541500999999995</v>
      </c>
      <c r="SAV66" s="2" t="s">
        <v>65</v>
      </c>
      <c r="SAW66" s="3">
        <v>0.14201153350000001</v>
      </c>
      <c r="SAX66" s="3">
        <f t="shared" ref="SAX66" si="809">SAU66*SAW66</f>
        <v>0.10017706732401783</v>
      </c>
      <c r="SAY66" s="5"/>
      <c r="SAZ66" s="18" t="s">
        <v>189</v>
      </c>
      <c r="SBA66" t="s">
        <v>554</v>
      </c>
      <c r="SBB66" t="s">
        <v>555</v>
      </c>
      <c r="SBC66" t="s">
        <v>81</v>
      </c>
      <c r="SBD66">
        <v>0.70541501045227051</v>
      </c>
      <c r="SBE66" t="s">
        <v>65</v>
      </c>
      <c r="SBF66" t="s">
        <v>82</v>
      </c>
      <c r="SBI66" s="2" t="s">
        <v>555</v>
      </c>
      <c r="SBJ66" s="3" t="s">
        <v>81</v>
      </c>
      <c r="SBK66" s="3">
        <v>0.70541500999999995</v>
      </c>
      <c r="SBL66" s="2" t="s">
        <v>65</v>
      </c>
      <c r="SBM66" s="3">
        <v>0.14201153350000001</v>
      </c>
      <c r="SBN66" s="3">
        <f t="shared" ref="SBN66" si="810">SBK66*SBM66</f>
        <v>0.10017706732401783</v>
      </c>
      <c r="SBO66" s="5"/>
      <c r="SBP66" s="18" t="s">
        <v>189</v>
      </c>
      <c r="SBQ66" t="s">
        <v>554</v>
      </c>
      <c r="SBR66" t="s">
        <v>555</v>
      </c>
      <c r="SBS66" t="s">
        <v>81</v>
      </c>
      <c r="SBT66">
        <v>0.70541501045227051</v>
      </c>
      <c r="SBU66" t="s">
        <v>65</v>
      </c>
      <c r="SBV66" t="s">
        <v>82</v>
      </c>
      <c r="SBY66" s="2" t="s">
        <v>555</v>
      </c>
      <c r="SBZ66" s="3" t="s">
        <v>81</v>
      </c>
      <c r="SCA66" s="3">
        <v>0.70541500999999995</v>
      </c>
      <c r="SCB66" s="2" t="s">
        <v>65</v>
      </c>
      <c r="SCC66" s="3">
        <v>0.14201153350000001</v>
      </c>
      <c r="SCD66" s="3">
        <f t="shared" ref="SCD66" si="811">SCA66*SCC66</f>
        <v>0.10017706732401783</v>
      </c>
      <c r="SCE66" s="5"/>
      <c r="SCF66" s="18" t="s">
        <v>189</v>
      </c>
      <c r="SCG66" t="s">
        <v>554</v>
      </c>
      <c r="SCH66" t="s">
        <v>555</v>
      </c>
      <c r="SCI66" t="s">
        <v>81</v>
      </c>
      <c r="SCJ66">
        <v>0.70541501045227051</v>
      </c>
      <c r="SCK66" t="s">
        <v>65</v>
      </c>
      <c r="SCL66" t="s">
        <v>82</v>
      </c>
      <c r="SCO66" s="2" t="s">
        <v>555</v>
      </c>
      <c r="SCP66" s="3" t="s">
        <v>81</v>
      </c>
      <c r="SCQ66" s="3">
        <v>0.70541500999999995</v>
      </c>
      <c r="SCR66" s="2" t="s">
        <v>65</v>
      </c>
      <c r="SCS66" s="3">
        <v>0.14201153350000001</v>
      </c>
      <c r="SCT66" s="3">
        <f t="shared" ref="SCT66" si="812">SCQ66*SCS66</f>
        <v>0.10017706732401783</v>
      </c>
      <c r="SCU66" s="5"/>
      <c r="SCV66" s="18" t="s">
        <v>189</v>
      </c>
      <c r="SCW66" t="s">
        <v>554</v>
      </c>
      <c r="SCX66" t="s">
        <v>555</v>
      </c>
      <c r="SCY66" t="s">
        <v>81</v>
      </c>
      <c r="SCZ66">
        <v>0.70541501045227051</v>
      </c>
      <c r="SDA66" t="s">
        <v>65</v>
      </c>
      <c r="SDB66" t="s">
        <v>82</v>
      </c>
      <c r="SDE66" s="2" t="s">
        <v>555</v>
      </c>
      <c r="SDF66" s="3" t="s">
        <v>81</v>
      </c>
      <c r="SDG66" s="3">
        <v>0.70541500999999995</v>
      </c>
      <c r="SDH66" s="2" t="s">
        <v>65</v>
      </c>
      <c r="SDI66" s="3">
        <v>0.14201153350000001</v>
      </c>
      <c r="SDJ66" s="3">
        <f t="shared" ref="SDJ66" si="813">SDG66*SDI66</f>
        <v>0.10017706732401783</v>
      </c>
      <c r="SDK66" s="5"/>
      <c r="SDL66" s="18" t="s">
        <v>189</v>
      </c>
      <c r="SDM66" t="s">
        <v>554</v>
      </c>
      <c r="SDN66" t="s">
        <v>555</v>
      </c>
      <c r="SDO66" t="s">
        <v>81</v>
      </c>
      <c r="SDP66">
        <v>0.70541501045227051</v>
      </c>
      <c r="SDQ66" t="s">
        <v>65</v>
      </c>
      <c r="SDR66" t="s">
        <v>82</v>
      </c>
      <c r="SDU66" s="2" t="s">
        <v>555</v>
      </c>
      <c r="SDV66" s="3" t="s">
        <v>81</v>
      </c>
      <c r="SDW66" s="3">
        <v>0.70541500999999995</v>
      </c>
      <c r="SDX66" s="2" t="s">
        <v>65</v>
      </c>
      <c r="SDY66" s="3">
        <v>0.14201153350000001</v>
      </c>
      <c r="SDZ66" s="3">
        <f t="shared" ref="SDZ66" si="814">SDW66*SDY66</f>
        <v>0.10017706732401783</v>
      </c>
      <c r="SEA66" s="5"/>
      <c r="SEB66" s="18" t="s">
        <v>189</v>
      </c>
      <c r="SEC66" t="s">
        <v>554</v>
      </c>
      <c r="SED66" t="s">
        <v>555</v>
      </c>
      <c r="SEE66" t="s">
        <v>81</v>
      </c>
      <c r="SEF66">
        <v>0.70541501045227051</v>
      </c>
      <c r="SEG66" t="s">
        <v>65</v>
      </c>
      <c r="SEH66" t="s">
        <v>82</v>
      </c>
      <c r="SEK66" s="2" t="s">
        <v>555</v>
      </c>
      <c r="SEL66" s="3" t="s">
        <v>81</v>
      </c>
      <c r="SEM66" s="3">
        <v>0.70541500999999995</v>
      </c>
      <c r="SEN66" s="2" t="s">
        <v>65</v>
      </c>
      <c r="SEO66" s="3">
        <v>0.14201153350000001</v>
      </c>
      <c r="SEP66" s="3">
        <f t="shared" ref="SEP66" si="815">SEM66*SEO66</f>
        <v>0.10017706732401783</v>
      </c>
      <c r="SEQ66" s="5"/>
      <c r="SER66" s="18" t="s">
        <v>189</v>
      </c>
      <c r="SES66" t="s">
        <v>554</v>
      </c>
      <c r="SET66" t="s">
        <v>555</v>
      </c>
      <c r="SEU66" t="s">
        <v>81</v>
      </c>
      <c r="SEV66">
        <v>0.70541501045227051</v>
      </c>
      <c r="SEW66" t="s">
        <v>65</v>
      </c>
      <c r="SEX66" t="s">
        <v>82</v>
      </c>
      <c r="SFA66" s="2" t="s">
        <v>555</v>
      </c>
      <c r="SFB66" s="3" t="s">
        <v>81</v>
      </c>
      <c r="SFC66" s="3">
        <v>0.70541500999999995</v>
      </c>
      <c r="SFD66" s="2" t="s">
        <v>65</v>
      </c>
      <c r="SFE66" s="3">
        <v>0.14201153350000001</v>
      </c>
      <c r="SFF66" s="3">
        <f t="shared" ref="SFF66" si="816">SFC66*SFE66</f>
        <v>0.10017706732401783</v>
      </c>
      <c r="SFG66" s="5"/>
      <c r="SFH66" s="18" t="s">
        <v>189</v>
      </c>
      <c r="SFI66" t="s">
        <v>554</v>
      </c>
      <c r="SFJ66" t="s">
        <v>555</v>
      </c>
      <c r="SFK66" t="s">
        <v>81</v>
      </c>
      <c r="SFL66">
        <v>0.70541501045227051</v>
      </c>
      <c r="SFM66" t="s">
        <v>65</v>
      </c>
      <c r="SFN66" t="s">
        <v>82</v>
      </c>
      <c r="SFQ66" s="2" t="s">
        <v>555</v>
      </c>
      <c r="SFR66" s="3" t="s">
        <v>81</v>
      </c>
      <c r="SFS66" s="3">
        <v>0.70541500999999995</v>
      </c>
      <c r="SFT66" s="2" t="s">
        <v>65</v>
      </c>
      <c r="SFU66" s="3">
        <v>0.14201153350000001</v>
      </c>
      <c r="SFV66" s="3">
        <f t="shared" ref="SFV66" si="817">SFS66*SFU66</f>
        <v>0.10017706732401783</v>
      </c>
      <c r="SFW66" s="5"/>
      <c r="SFX66" s="18" t="s">
        <v>189</v>
      </c>
      <c r="SFY66" t="s">
        <v>554</v>
      </c>
      <c r="SFZ66" t="s">
        <v>555</v>
      </c>
      <c r="SGA66" t="s">
        <v>81</v>
      </c>
      <c r="SGB66">
        <v>0.70541501045227051</v>
      </c>
      <c r="SGC66" t="s">
        <v>65</v>
      </c>
      <c r="SGD66" t="s">
        <v>82</v>
      </c>
      <c r="SGG66" s="2" t="s">
        <v>555</v>
      </c>
      <c r="SGH66" s="3" t="s">
        <v>81</v>
      </c>
      <c r="SGI66" s="3">
        <v>0.70541500999999995</v>
      </c>
      <c r="SGJ66" s="2" t="s">
        <v>65</v>
      </c>
      <c r="SGK66" s="3">
        <v>0.14201153350000001</v>
      </c>
      <c r="SGL66" s="3">
        <f t="shared" ref="SGL66" si="818">SGI66*SGK66</f>
        <v>0.10017706732401783</v>
      </c>
      <c r="SGM66" s="5"/>
      <c r="SGN66" s="18" t="s">
        <v>189</v>
      </c>
      <c r="SGO66" t="s">
        <v>554</v>
      </c>
      <c r="SGP66" t="s">
        <v>555</v>
      </c>
      <c r="SGQ66" t="s">
        <v>81</v>
      </c>
      <c r="SGR66">
        <v>0.70541501045227051</v>
      </c>
      <c r="SGS66" t="s">
        <v>65</v>
      </c>
      <c r="SGT66" t="s">
        <v>82</v>
      </c>
      <c r="SGW66" s="2" t="s">
        <v>555</v>
      </c>
      <c r="SGX66" s="3" t="s">
        <v>81</v>
      </c>
      <c r="SGY66" s="3">
        <v>0.70541500999999995</v>
      </c>
      <c r="SGZ66" s="2" t="s">
        <v>65</v>
      </c>
      <c r="SHA66" s="3">
        <v>0.14201153350000001</v>
      </c>
      <c r="SHB66" s="3">
        <f t="shared" ref="SHB66" si="819">SGY66*SHA66</f>
        <v>0.10017706732401783</v>
      </c>
      <c r="SHC66" s="5"/>
      <c r="SHD66" s="18" t="s">
        <v>189</v>
      </c>
      <c r="SHE66" t="s">
        <v>554</v>
      </c>
      <c r="SHF66" t="s">
        <v>555</v>
      </c>
      <c r="SHG66" t="s">
        <v>81</v>
      </c>
      <c r="SHH66">
        <v>0.70541501045227051</v>
      </c>
      <c r="SHI66" t="s">
        <v>65</v>
      </c>
      <c r="SHJ66" t="s">
        <v>82</v>
      </c>
      <c r="SHM66" s="2" t="s">
        <v>555</v>
      </c>
      <c r="SHN66" s="3" t="s">
        <v>81</v>
      </c>
      <c r="SHO66" s="3">
        <v>0.70541500999999995</v>
      </c>
      <c r="SHP66" s="2" t="s">
        <v>65</v>
      </c>
      <c r="SHQ66" s="3">
        <v>0.14201153350000001</v>
      </c>
      <c r="SHR66" s="3">
        <f t="shared" ref="SHR66" si="820">SHO66*SHQ66</f>
        <v>0.10017706732401783</v>
      </c>
      <c r="SHS66" s="5"/>
      <c r="SHT66" s="18" t="s">
        <v>189</v>
      </c>
      <c r="SHU66" t="s">
        <v>554</v>
      </c>
      <c r="SHV66" t="s">
        <v>555</v>
      </c>
      <c r="SHW66" t="s">
        <v>81</v>
      </c>
      <c r="SHX66">
        <v>0.70541501045227051</v>
      </c>
      <c r="SHY66" t="s">
        <v>65</v>
      </c>
      <c r="SHZ66" t="s">
        <v>82</v>
      </c>
      <c r="SIC66" s="2" t="s">
        <v>555</v>
      </c>
      <c r="SID66" s="3" t="s">
        <v>81</v>
      </c>
      <c r="SIE66" s="3">
        <v>0.70541500999999995</v>
      </c>
      <c r="SIF66" s="2" t="s">
        <v>65</v>
      </c>
      <c r="SIG66" s="3">
        <v>0.14201153350000001</v>
      </c>
      <c r="SIH66" s="3">
        <f t="shared" ref="SIH66" si="821">SIE66*SIG66</f>
        <v>0.10017706732401783</v>
      </c>
      <c r="SII66" s="5"/>
      <c r="SIJ66" s="18" t="s">
        <v>189</v>
      </c>
      <c r="SIK66" t="s">
        <v>554</v>
      </c>
      <c r="SIL66" t="s">
        <v>555</v>
      </c>
      <c r="SIM66" t="s">
        <v>81</v>
      </c>
      <c r="SIN66">
        <v>0.70541501045227051</v>
      </c>
      <c r="SIO66" t="s">
        <v>65</v>
      </c>
      <c r="SIP66" t="s">
        <v>82</v>
      </c>
      <c r="SIS66" s="2" t="s">
        <v>555</v>
      </c>
      <c r="SIT66" s="3" t="s">
        <v>81</v>
      </c>
      <c r="SIU66" s="3">
        <v>0.70541500999999995</v>
      </c>
      <c r="SIV66" s="2" t="s">
        <v>65</v>
      </c>
      <c r="SIW66" s="3">
        <v>0.14201153350000001</v>
      </c>
      <c r="SIX66" s="3">
        <f t="shared" ref="SIX66" si="822">SIU66*SIW66</f>
        <v>0.10017706732401783</v>
      </c>
      <c r="SIY66" s="5"/>
      <c r="SIZ66" s="18" t="s">
        <v>189</v>
      </c>
      <c r="SJA66" t="s">
        <v>554</v>
      </c>
      <c r="SJB66" t="s">
        <v>555</v>
      </c>
      <c r="SJC66" t="s">
        <v>81</v>
      </c>
      <c r="SJD66">
        <v>0.70541501045227051</v>
      </c>
      <c r="SJE66" t="s">
        <v>65</v>
      </c>
      <c r="SJF66" t="s">
        <v>82</v>
      </c>
      <c r="SJI66" s="2" t="s">
        <v>555</v>
      </c>
      <c r="SJJ66" s="3" t="s">
        <v>81</v>
      </c>
      <c r="SJK66" s="3">
        <v>0.70541500999999995</v>
      </c>
      <c r="SJL66" s="2" t="s">
        <v>65</v>
      </c>
      <c r="SJM66" s="3">
        <v>0.14201153350000001</v>
      </c>
      <c r="SJN66" s="3">
        <f t="shared" ref="SJN66" si="823">SJK66*SJM66</f>
        <v>0.10017706732401783</v>
      </c>
      <c r="SJO66" s="5"/>
      <c r="SJP66" s="18" t="s">
        <v>189</v>
      </c>
      <c r="SJQ66" t="s">
        <v>554</v>
      </c>
      <c r="SJR66" t="s">
        <v>555</v>
      </c>
      <c r="SJS66" t="s">
        <v>81</v>
      </c>
      <c r="SJT66">
        <v>0.70541501045227051</v>
      </c>
      <c r="SJU66" t="s">
        <v>65</v>
      </c>
      <c r="SJV66" t="s">
        <v>82</v>
      </c>
      <c r="SJY66" s="2" t="s">
        <v>555</v>
      </c>
      <c r="SJZ66" s="3" t="s">
        <v>81</v>
      </c>
      <c r="SKA66" s="3">
        <v>0.70541500999999995</v>
      </c>
      <c r="SKB66" s="2" t="s">
        <v>65</v>
      </c>
      <c r="SKC66" s="3">
        <v>0.14201153350000001</v>
      </c>
      <c r="SKD66" s="3">
        <f t="shared" ref="SKD66" si="824">SKA66*SKC66</f>
        <v>0.10017706732401783</v>
      </c>
      <c r="SKE66" s="5"/>
      <c r="SKF66" s="18" t="s">
        <v>189</v>
      </c>
      <c r="SKG66" t="s">
        <v>554</v>
      </c>
      <c r="SKH66" t="s">
        <v>555</v>
      </c>
      <c r="SKI66" t="s">
        <v>81</v>
      </c>
      <c r="SKJ66">
        <v>0.70541501045227051</v>
      </c>
      <c r="SKK66" t="s">
        <v>65</v>
      </c>
      <c r="SKL66" t="s">
        <v>82</v>
      </c>
      <c r="SKO66" s="2" t="s">
        <v>555</v>
      </c>
      <c r="SKP66" s="3" t="s">
        <v>81</v>
      </c>
      <c r="SKQ66" s="3">
        <v>0.70541500999999995</v>
      </c>
      <c r="SKR66" s="2" t="s">
        <v>65</v>
      </c>
      <c r="SKS66" s="3">
        <v>0.14201153350000001</v>
      </c>
      <c r="SKT66" s="3">
        <f t="shared" ref="SKT66" si="825">SKQ66*SKS66</f>
        <v>0.10017706732401783</v>
      </c>
      <c r="SKU66" s="5"/>
      <c r="SKV66" s="18" t="s">
        <v>189</v>
      </c>
      <c r="SKW66" t="s">
        <v>554</v>
      </c>
      <c r="SKX66" t="s">
        <v>555</v>
      </c>
      <c r="SKY66" t="s">
        <v>81</v>
      </c>
      <c r="SKZ66">
        <v>0.70541501045227051</v>
      </c>
      <c r="SLA66" t="s">
        <v>65</v>
      </c>
      <c r="SLB66" t="s">
        <v>82</v>
      </c>
      <c r="SLE66" s="2" t="s">
        <v>555</v>
      </c>
      <c r="SLF66" s="3" t="s">
        <v>81</v>
      </c>
      <c r="SLG66" s="3">
        <v>0.70541500999999995</v>
      </c>
      <c r="SLH66" s="2" t="s">
        <v>65</v>
      </c>
      <c r="SLI66" s="3">
        <v>0.14201153350000001</v>
      </c>
      <c r="SLJ66" s="3">
        <f t="shared" ref="SLJ66" si="826">SLG66*SLI66</f>
        <v>0.10017706732401783</v>
      </c>
      <c r="SLK66" s="5"/>
      <c r="SLL66" s="18" t="s">
        <v>189</v>
      </c>
      <c r="SLM66" t="s">
        <v>554</v>
      </c>
      <c r="SLN66" t="s">
        <v>555</v>
      </c>
      <c r="SLO66" t="s">
        <v>81</v>
      </c>
      <c r="SLP66">
        <v>0.70541501045227051</v>
      </c>
      <c r="SLQ66" t="s">
        <v>65</v>
      </c>
      <c r="SLR66" t="s">
        <v>82</v>
      </c>
      <c r="SLU66" s="2" t="s">
        <v>555</v>
      </c>
      <c r="SLV66" s="3" t="s">
        <v>81</v>
      </c>
      <c r="SLW66" s="3">
        <v>0.70541500999999995</v>
      </c>
      <c r="SLX66" s="2" t="s">
        <v>65</v>
      </c>
      <c r="SLY66" s="3">
        <v>0.14201153350000001</v>
      </c>
      <c r="SLZ66" s="3">
        <f t="shared" ref="SLZ66" si="827">SLW66*SLY66</f>
        <v>0.10017706732401783</v>
      </c>
      <c r="SMA66" s="5"/>
      <c r="SMB66" s="18" t="s">
        <v>189</v>
      </c>
      <c r="SMC66" t="s">
        <v>554</v>
      </c>
      <c r="SMD66" t="s">
        <v>555</v>
      </c>
      <c r="SME66" t="s">
        <v>81</v>
      </c>
      <c r="SMF66">
        <v>0.70541501045227051</v>
      </c>
      <c r="SMG66" t="s">
        <v>65</v>
      </c>
      <c r="SMH66" t="s">
        <v>82</v>
      </c>
      <c r="SMK66" s="2" t="s">
        <v>555</v>
      </c>
      <c r="SML66" s="3" t="s">
        <v>81</v>
      </c>
      <c r="SMM66" s="3">
        <v>0.70541500999999995</v>
      </c>
      <c r="SMN66" s="2" t="s">
        <v>65</v>
      </c>
      <c r="SMO66" s="3">
        <v>0.14201153350000001</v>
      </c>
      <c r="SMP66" s="3">
        <f t="shared" ref="SMP66" si="828">SMM66*SMO66</f>
        <v>0.10017706732401783</v>
      </c>
      <c r="SMQ66" s="5"/>
      <c r="SMR66" s="18" t="s">
        <v>189</v>
      </c>
      <c r="SMS66" t="s">
        <v>554</v>
      </c>
      <c r="SMT66" t="s">
        <v>555</v>
      </c>
      <c r="SMU66" t="s">
        <v>81</v>
      </c>
      <c r="SMV66">
        <v>0.70541501045227051</v>
      </c>
      <c r="SMW66" t="s">
        <v>65</v>
      </c>
      <c r="SMX66" t="s">
        <v>82</v>
      </c>
      <c r="SNA66" s="2" t="s">
        <v>555</v>
      </c>
      <c r="SNB66" s="3" t="s">
        <v>81</v>
      </c>
      <c r="SNC66" s="3">
        <v>0.70541500999999995</v>
      </c>
      <c r="SND66" s="2" t="s">
        <v>65</v>
      </c>
      <c r="SNE66" s="3">
        <v>0.14201153350000001</v>
      </c>
      <c r="SNF66" s="3">
        <f t="shared" ref="SNF66" si="829">SNC66*SNE66</f>
        <v>0.10017706732401783</v>
      </c>
      <c r="SNG66" s="5"/>
      <c r="SNH66" s="18" t="s">
        <v>189</v>
      </c>
      <c r="SNI66" t="s">
        <v>554</v>
      </c>
      <c r="SNJ66" t="s">
        <v>555</v>
      </c>
      <c r="SNK66" t="s">
        <v>81</v>
      </c>
      <c r="SNL66">
        <v>0.70541501045227051</v>
      </c>
      <c r="SNM66" t="s">
        <v>65</v>
      </c>
      <c r="SNN66" t="s">
        <v>82</v>
      </c>
      <c r="SNQ66" s="2" t="s">
        <v>555</v>
      </c>
      <c r="SNR66" s="3" t="s">
        <v>81</v>
      </c>
      <c r="SNS66" s="3">
        <v>0.70541500999999995</v>
      </c>
      <c r="SNT66" s="2" t="s">
        <v>65</v>
      </c>
      <c r="SNU66" s="3">
        <v>0.14201153350000001</v>
      </c>
      <c r="SNV66" s="3">
        <f t="shared" ref="SNV66" si="830">SNS66*SNU66</f>
        <v>0.10017706732401783</v>
      </c>
      <c r="SNW66" s="5"/>
      <c r="SNX66" s="18" t="s">
        <v>189</v>
      </c>
      <c r="SNY66" t="s">
        <v>554</v>
      </c>
      <c r="SNZ66" t="s">
        <v>555</v>
      </c>
      <c r="SOA66" t="s">
        <v>81</v>
      </c>
      <c r="SOB66">
        <v>0.70541501045227051</v>
      </c>
      <c r="SOC66" t="s">
        <v>65</v>
      </c>
      <c r="SOD66" t="s">
        <v>82</v>
      </c>
      <c r="SOG66" s="2" t="s">
        <v>555</v>
      </c>
      <c r="SOH66" s="3" t="s">
        <v>81</v>
      </c>
      <c r="SOI66" s="3">
        <v>0.70541500999999995</v>
      </c>
      <c r="SOJ66" s="2" t="s">
        <v>65</v>
      </c>
      <c r="SOK66" s="3">
        <v>0.14201153350000001</v>
      </c>
      <c r="SOL66" s="3">
        <f t="shared" ref="SOL66" si="831">SOI66*SOK66</f>
        <v>0.10017706732401783</v>
      </c>
      <c r="SOM66" s="5"/>
      <c r="SON66" s="18" t="s">
        <v>189</v>
      </c>
      <c r="SOO66" t="s">
        <v>554</v>
      </c>
      <c r="SOP66" t="s">
        <v>555</v>
      </c>
      <c r="SOQ66" t="s">
        <v>81</v>
      </c>
      <c r="SOR66">
        <v>0.70541501045227051</v>
      </c>
      <c r="SOS66" t="s">
        <v>65</v>
      </c>
      <c r="SOT66" t="s">
        <v>82</v>
      </c>
      <c r="SOW66" s="2" t="s">
        <v>555</v>
      </c>
      <c r="SOX66" s="3" t="s">
        <v>81</v>
      </c>
      <c r="SOY66" s="3">
        <v>0.70541500999999995</v>
      </c>
      <c r="SOZ66" s="2" t="s">
        <v>65</v>
      </c>
      <c r="SPA66" s="3">
        <v>0.14201153350000001</v>
      </c>
      <c r="SPB66" s="3">
        <f t="shared" ref="SPB66" si="832">SOY66*SPA66</f>
        <v>0.10017706732401783</v>
      </c>
      <c r="SPC66" s="5"/>
      <c r="SPD66" s="18" t="s">
        <v>189</v>
      </c>
      <c r="SPE66" t="s">
        <v>554</v>
      </c>
      <c r="SPF66" t="s">
        <v>555</v>
      </c>
      <c r="SPG66" t="s">
        <v>81</v>
      </c>
      <c r="SPH66">
        <v>0.70541501045227051</v>
      </c>
      <c r="SPI66" t="s">
        <v>65</v>
      </c>
      <c r="SPJ66" t="s">
        <v>82</v>
      </c>
      <c r="SPM66" s="2" t="s">
        <v>555</v>
      </c>
      <c r="SPN66" s="3" t="s">
        <v>81</v>
      </c>
      <c r="SPO66" s="3">
        <v>0.70541500999999995</v>
      </c>
      <c r="SPP66" s="2" t="s">
        <v>65</v>
      </c>
      <c r="SPQ66" s="3">
        <v>0.14201153350000001</v>
      </c>
      <c r="SPR66" s="3">
        <f t="shared" ref="SPR66" si="833">SPO66*SPQ66</f>
        <v>0.10017706732401783</v>
      </c>
      <c r="SPS66" s="5"/>
      <c r="SPT66" s="18" t="s">
        <v>189</v>
      </c>
      <c r="SPU66" t="s">
        <v>554</v>
      </c>
      <c r="SPV66" t="s">
        <v>555</v>
      </c>
      <c r="SPW66" t="s">
        <v>81</v>
      </c>
      <c r="SPX66">
        <v>0.70541501045227051</v>
      </c>
      <c r="SPY66" t="s">
        <v>65</v>
      </c>
      <c r="SPZ66" t="s">
        <v>82</v>
      </c>
      <c r="SQC66" s="2" t="s">
        <v>555</v>
      </c>
      <c r="SQD66" s="3" t="s">
        <v>81</v>
      </c>
      <c r="SQE66" s="3">
        <v>0.70541500999999995</v>
      </c>
      <c r="SQF66" s="2" t="s">
        <v>65</v>
      </c>
      <c r="SQG66" s="3">
        <v>0.14201153350000001</v>
      </c>
      <c r="SQH66" s="3">
        <f t="shared" ref="SQH66" si="834">SQE66*SQG66</f>
        <v>0.10017706732401783</v>
      </c>
      <c r="SQI66" s="5"/>
      <c r="SQJ66" s="18" t="s">
        <v>189</v>
      </c>
      <c r="SQK66" t="s">
        <v>554</v>
      </c>
      <c r="SQL66" t="s">
        <v>555</v>
      </c>
      <c r="SQM66" t="s">
        <v>81</v>
      </c>
      <c r="SQN66">
        <v>0.70541501045227051</v>
      </c>
      <c r="SQO66" t="s">
        <v>65</v>
      </c>
      <c r="SQP66" t="s">
        <v>82</v>
      </c>
      <c r="SQS66" s="2" t="s">
        <v>555</v>
      </c>
      <c r="SQT66" s="3" t="s">
        <v>81</v>
      </c>
      <c r="SQU66" s="3">
        <v>0.70541500999999995</v>
      </c>
      <c r="SQV66" s="2" t="s">
        <v>65</v>
      </c>
      <c r="SQW66" s="3">
        <v>0.14201153350000001</v>
      </c>
      <c r="SQX66" s="3">
        <f t="shared" ref="SQX66" si="835">SQU66*SQW66</f>
        <v>0.10017706732401783</v>
      </c>
      <c r="SQY66" s="5"/>
      <c r="SQZ66" s="18" t="s">
        <v>189</v>
      </c>
      <c r="SRA66" t="s">
        <v>554</v>
      </c>
      <c r="SRB66" t="s">
        <v>555</v>
      </c>
      <c r="SRC66" t="s">
        <v>81</v>
      </c>
      <c r="SRD66">
        <v>0.70541501045227051</v>
      </c>
      <c r="SRE66" t="s">
        <v>65</v>
      </c>
      <c r="SRF66" t="s">
        <v>82</v>
      </c>
      <c r="SRI66" s="2" t="s">
        <v>555</v>
      </c>
      <c r="SRJ66" s="3" t="s">
        <v>81</v>
      </c>
      <c r="SRK66" s="3">
        <v>0.70541500999999995</v>
      </c>
      <c r="SRL66" s="2" t="s">
        <v>65</v>
      </c>
      <c r="SRM66" s="3">
        <v>0.14201153350000001</v>
      </c>
      <c r="SRN66" s="3">
        <f t="shared" ref="SRN66" si="836">SRK66*SRM66</f>
        <v>0.10017706732401783</v>
      </c>
      <c r="SRO66" s="5"/>
      <c r="SRP66" s="18" t="s">
        <v>189</v>
      </c>
      <c r="SRQ66" t="s">
        <v>554</v>
      </c>
      <c r="SRR66" t="s">
        <v>555</v>
      </c>
      <c r="SRS66" t="s">
        <v>81</v>
      </c>
      <c r="SRT66">
        <v>0.70541501045227051</v>
      </c>
      <c r="SRU66" t="s">
        <v>65</v>
      </c>
      <c r="SRV66" t="s">
        <v>82</v>
      </c>
      <c r="SRY66" s="2" t="s">
        <v>555</v>
      </c>
      <c r="SRZ66" s="3" t="s">
        <v>81</v>
      </c>
      <c r="SSA66" s="3">
        <v>0.70541500999999995</v>
      </c>
      <c r="SSB66" s="2" t="s">
        <v>65</v>
      </c>
      <c r="SSC66" s="3">
        <v>0.14201153350000001</v>
      </c>
      <c r="SSD66" s="3">
        <f t="shared" ref="SSD66" si="837">SSA66*SSC66</f>
        <v>0.10017706732401783</v>
      </c>
      <c r="SSE66" s="5"/>
      <c r="SSF66" s="18" t="s">
        <v>189</v>
      </c>
      <c r="SSG66" t="s">
        <v>554</v>
      </c>
      <c r="SSH66" t="s">
        <v>555</v>
      </c>
      <c r="SSI66" t="s">
        <v>81</v>
      </c>
      <c r="SSJ66">
        <v>0.70541501045227051</v>
      </c>
      <c r="SSK66" t="s">
        <v>65</v>
      </c>
      <c r="SSL66" t="s">
        <v>82</v>
      </c>
      <c r="SSO66" s="2" t="s">
        <v>555</v>
      </c>
      <c r="SSP66" s="3" t="s">
        <v>81</v>
      </c>
      <c r="SSQ66" s="3">
        <v>0.70541500999999995</v>
      </c>
      <c r="SSR66" s="2" t="s">
        <v>65</v>
      </c>
      <c r="SSS66" s="3">
        <v>0.14201153350000001</v>
      </c>
      <c r="SST66" s="3">
        <f t="shared" ref="SST66" si="838">SSQ66*SSS66</f>
        <v>0.10017706732401783</v>
      </c>
      <c r="SSU66" s="5"/>
      <c r="SSV66" s="18" t="s">
        <v>189</v>
      </c>
      <c r="SSW66" t="s">
        <v>554</v>
      </c>
      <c r="SSX66" t="s">
        <v>555</v>
      </c>
      <c r="SSY66" t="s">
        <v>81</v>
      </c>
      <c r="SSZ66">
        <v>0.70541501045227051</v>
      </c>
      <c r="STA66" t="s">
        <v>65</v>
      </c>
      <c r="STB66" t="s">
        <v>82</v>
      </c>
      <c r="STE66" s="2" t="s">
        <v>555</v>
      </c>
      <c r="STF66" s="3" t="s">
        <v>81</v>
      </c>
      <c r="STG66" s="3">
        <v>0.70541500999999995</v>
      </c>
      <c r="STH66" s="2" t="s">
        <v>65</v>
      </c>
      <c r="STI66" s="3">
        <v>0.14201153350000001</v>
      </c>
      <c r="STJ66" s="3">
        <f t="shared" ref="STJ66" si="839">STG66*STI66</f>
        <v>0.10017706732401783</v>
      </c>
      <c r="STK66" s="5"/>
      <c r="STL66" s="18" t="s">
        <v>189</v>
      </c>
      <c r="STM66" t="s">
        <v>554</v>
      </c>
      <c r="STN66" t="s">
        <v>555</v>
      </c>
      <c r="STO66" t="s">
        <v>81</v>
      </c>
      <c r="STP66">
        <v>0.70541501045227051</v>
      </c>
      <c r="STQ66" t="s">
        <v>65</v>
      </c>
      <c r="STR66" t="s">
        <v>82</v>
      </c>
      <c r="STU66" s="2" t="s">
        <v>555</v>
      </c>
      <c r="STV66" s="3" t="s">
        <v>81</v>
      </c>
      <c r="STW66" s="3">
        <v>0.70541500999999995</v>
      </c>
      <c r="STX66" s="2" t="s">
        <v>65</v>
      </c>
      <c r="STY66" s="3">
        <v>0.14201153350000001</v>
      </c>
      <c r="STZ66" s="3">
        <f t="shared" ref="STZ66" si="840">STW66*STY66</f>
        <v>0.10017706732401783</v>
      </c>
      <c r="SUA66" s="5"/>
      <c r="SUB66" s="18" t="s">
        <v>189</v>
      </c>
      <c r="SUC66" t="s">
        <v>554</v>
      </c>
      <c r="SUD66" t="s">
        <v>555</v>
      </c>
      <c r="SUE66" t="s">
        <v>81</v>
      </c>
      <c r="SUF66">
        <v>0.70541501045227051</v>
      </c>
      <c r="SUG66" t="s">
        <v>65</v>
      </c>
      <c r="SUH66" t="s">
        <v>82</v>
      </c>
      <c r="SUK66" s="2" t="s">
        <v>555</v>
      </c>
      <c r="SUL66" s="3" t="s">
        <v>81</v>
      </c>
      <c r="SUM66" s="3">
        <v>0.70541500999999995</v>
      </c>
      <c r="SUN66" s="2" t="s">
        <v>65</v>
      </c>
      <c r="SUO66" s="3">
        <v>0.14201153350000001</v>
      </c>
      <c r="SUP66" s="3">
        <f t="shared" ref="SUP66" si="841">SUM66*SUO66</f>
        <v>0.10017706732401783</v>
      </c>
      <c r="SUQ66" s="5"/>
      <c r="SUR66" s="18" t="s">
        <v>189</v>
      </c>
      <c r="SUS66" t="s">
        <v>554</v>
      </c>
      <c r="SUT66" t="s">
        <v>555</v>
      </c>
      <c r="SUU66" t="s">
        <v>81</v>
      </c>
      <c r="SUV66">
        <v>0.70541501045227051</v>
      </c>
      <c r="SUW66" t="s">
        <v>65</v>
      </c>
      <c r="SUX66" t="s">
        <v>82</v>
      </c>
      <c r="SVA66" s="2" t="s">
        <v>555</v>
      </c>
      <c r="SVB66" s="3" t="s">
        <v>81</v>
      </c>
      <c r="SVC66" s="3">
        <v>0.70541500999999995</v>
      </c>
      <c r="SVD66" s="2" t="s">
        <v>65</v>
      </c>
      <c r="SVE66" s="3">
        <v>0.14201153350000001</v>
      </c>
      <c r="SVF66" s="3">
        <f t="shared" ref="SVF66" si="842">SVC66*SVE66</f>
        <v>0.10017706732401783</v>
      </c>
      <c r="SVG66" s="5"/>
      <c r="SVH66" s="18" t="s">
        <v>189</v>
      </c>
      <c r="SVI66" t="s">
        <v>554</v>
      </c>
      <c r="SVJ66" t="s">
        <v>555</v>
      </c>
      <c r="SVK66" t="s">
        <v>81</v>
      </c>
      <c r="SVL66">
        <v>0.70541501045227051</v>
      </c>
      <c r="SVM66" t="s">
        <v>65</v>
      </c>
      <c r="SVN66" t="s">
        <v>82</v>
      </c>
      <c r="SVQ66" s="2" t="s">
        <v>555</v>
      </c>
      <c r="SVR66" s="3" t="s">
        <v>81</v>
      </c>
      <c r="SVS66" s="3">
        <v>0.70541500999999995</v>
      </c>
      <c r="SVT66" s="2" t="s">
        <v>65</v>
      </c>
      <c r="SVU66" s="3">
        <v>0.14201153350000001</v>
      </c>
      <c r="SVV66" s="3">
        <f t="shared" ref="SVV66" si="843">SVS66*SVU66</f>
        <v>0.10017706732401783</v>
      </c>
      <c r="SVW66" s="5"/>
      <c r="SVX66" s="18" t="s">
        <v>189</v>
      </c>
      <c r="SVY66" t="s">
        <v>554</v>
      </c>
      <c r="SVZ66" t="s">
        <v>555</v>
      </c>
      <c r="SWA66" t="s">
        <v>81</v>
      </c>
      <c r="SWB66">
        <v>0.70541501045227051</v>
      </c>
      <c r="SWC66" t="s">
        <v>65</v>
      </c>
      <c r="SWD66" t="s">
        <v>82</v>
      </c>
      <c r="SWG66" s="2" t="s">
        <v>555</v>
      </c>
      <c r="SWH66" s="3" t="s">
        <v>81</v>
      </c>
      <c r="SWI66" s="3">
        <v>0.70541500999999995</v>
      </c>
      <c r="SWJ66" s="2" t="s">
        <v>65</v>
      </c>
      <c r="SWK66" s="3">
        <v>0.14201153350000001</v>
      </c>
      <c r="SWL66" s="3">
        <f t="shared" ref="SWL66" si="844">SWI66*SWK66</f>
        <v>0.10017706732401783</v>
      </c>
      <c r="SWM66" s="5"/>
      <c r="SWN66" s="18" t="s">
        <v>189</v>
      </c>
      <c r="SWO66" t="s">
        <v>554</v>
      </c>
      <c r="SWP66" t="s">
        <v>555</v>
      </c>
      <c r="SWQ66" t="s">
        <v>81</v>
      </c>
      <c r="SWR66">
        <v>0.70541501045227051</v>
      </c>
      <c r="SWS66" t="s">
        <v>65</v>
      </c>
      <c r="SWT66" t="s">
        <v>82</v>
      </c>
      <c r="SWW66" s="2" t="s">
        <v>555</v>
      </c>
      <c r="SWX66" s="3" t="s">
        <v>81</v>
      </c>
      <c r="SWY66" s="3">
        <v>0.70541500999999995</v>
      </c>
      <c r="SWZ66" s="2" t="s">
        <v>65</v>
      </c>
      <c r="SXA66" s="3">
        <v>0.14201153350000001</v>
      </c>
      <c r="SXB66" s="3">
        <f t="shared" ref="SXB66" si="845">SWY66*SXA66</f>
        <v>0.10017706732401783</v>
      </c>
      <c r="SXC66" s="5"/>
      <c r="SXD66" s="18" t="s">
        <v>189</v>
      </c>
      <c r="SXE66" t="s">
        <v>554</v>
      </c>
      <c r="SXF66" t="s">
        <v>555</v>
      </c>
      <c r="SXG66" t="s">
        <v>81</v>
      </c>
      <c r="SXH66">
        <v>0.70541501045227051</v>
      </c>
      <c r="SXI66" t="s">
        <v>65</v>
      </c>
      <c r="SXJ66" t="s">
        <v>82</v>
      </c>
      <c r="SXM66" s="2" t="s">
        <v>555</v>
      </c>
      <c r="SXN66" s="3" t="s">
        <v>81</v>
      </c>
      <c r="SXO66" s="3">
        <v>0.70541500999999995</v>
      </c>
      <c r="SXP66" s="2" t="s">
        <v>65</v>
      </c>
      <c r="SXQ66" s="3">
        <v>0.14201153350000001</v>
      </c>
      <c r="SXR66" s="3">
        <f t="shared" ref="SXR66" si="846">SXO66*SXQ66</f>
        <v>0.10017706732401783</v>
      </c>
      <c r="SXS66" s="5"/>
      <c r="SXT66" s="18" t="s">
        <v>189</v>
      </c>
      <c r="SXU66" t="s">
        <v>554</v>
      </c>
      <c r="SXV66" t="s">
        <v>555</v>
      </c>
      <c r="SXW66" t="s">
        <v>81</v>
      </c>
      <c r="SXX66">
        <v>0.70541501045227051</v>
      </c>
      <c r="SXY66" t="s">
        <v>65</v>
      </c>
      <c r="SXZ66" t="s">
        <v>82</v>
      </c>
      <c r="SYC66" s="2" t="s">
        <v>555</v>
      </c>
      <c r="SYD66" s="3" t="s">
        <v>81</v>
      </c>
      <c r="SYE66" s="3">
        <v>0.70541500999999995</v>
      </c>
      <c r="SYF66" s="2" t="s">
        <v>65</v>
      </c>
      <c r="SYG66" s="3">
        <v>0.14201153350000001</v>
      </c>
      <c r="SYH66" s="3">
        <f t="shared" ref="SYH66" si="847">SYE66*SYG66</f>
        <v>0.10017706732401783</v>
      </c>
      <c r="SYI66" s="5"/>
      <c r="SYJ66" s="18" t="s">
        <v>189</v>
      </c>
      <c r="SYK66" t="s">
        <v>554</v>
      </c>
      <c r="SYL66" t="s">
        <v>555</v>
      </c>
      <c r="SYM66" t="s">
        <v>81</v>
      </c>
      <c r="SYN66">
        <v>0.70541501045227051</v>
      </c>
      <c r="SYO66" t="s">
        <v>65</v>
      </c>
      <c r="SYP66" t="s">
        <v>82</v>
      </c>
      <c r="SYS66" s="2" t="s">
        <v>555</v>
      </c>
      <c r="SYT66" s="3" t="s">
        <v>81</v>
      </c>
      <c r="SYU66" s="3">
        <v>0.70541500999999995</v>
      </c>
      <c r="SYV66" s="2" t="s">
        <v>65</v>
      </c>
      <c r="SYW66" s="3">
        <v>0.14201153350000001</v>
      </c>
      <c r="SYX66" s="3">
        <f t="shared" ref="SYX66" si="848">SYU66*SYW66</f>
        <v>0.10017706732401783</v>
      </c>
      <c r="SYY66" s="5"/>
      <c r="SYZ66" s="18" t="s">
        <v>189</v>
      </c>
      <c r="SZA66" t="s">
        <v>554</v>
      </c>
      <c r="SZB66" t="s">
        <v>555</v>
      </c>
      <c r="SZC66" t="s">
        <v>81</v>
      </c>
      <c r="SZD66">
        <v>0.70541501045227051</v>
      </c>
      <c r="SZE66" t="s">
        <v>65</v>
      </c>
      <c r="SZF66" t="s">
        <v>82</v>
      </c>
      <c r="SZI66" s="2" t="s">
        <v>555</v>
      </c>
      <c r="SZJ66" s="3" t="s">
        <v>81</v>
      </c>
      <c r="SZK66" s="3">
        <v>0.70541500999999995</v>
      </c>
      <c r="SZL66" s="2" t="s">
        <v>65</v>
      </c>
      <c r="SZM66" s="3">
        <v>0.14201153350000001</v>
      </c>
      <c r="SZN66" s="3">
        <f t="shared" ref="SZN66" si="849">SZK66*SZM66</f>
        <v>0.10017706732401783</v>
      </c>
      <c r="SZO66" s="5"/>
      <c r="SZP66" s="18" t="s">
        <v>189</v>
      </c>
      <c r="SZQ66" t="s">
        <v>554</v>
      </c>
      <c r="SZR66" t="s">
        <v>555</v>
      </c>
      <c r="SZS66" t="s">
        <v>81</v>
      </c>
      <c r="SZT66">
        <v>0.70541501045227051</v>
      </c>
      <c r="SZU66" t="s">
        <v>65</v>
      </c>
      <c r="SZV66" t="s">
        <v>82</v>
      </c>
      <c r="SZY66" s="2" t="s">
        <v>555</v>
      </c>
      <c r="SZZ66" s="3" t="s">
        <v>81</v>
      </c>
      <c r="TAA66" s="3">
        <v>0.70541500999999995</v>
      </c>
      <c r="TAB66" s="2" t="s">
        <v>65</v>
      </c>
      <c r="TAC66" s="3">
        <v>0.14201153350000001</v>
      </c>
      <c r="TAD66" s="3">
        <f t="shared" ref="TAD66" si="850">TAA66*TAC66</f>
        <v>0.10017706732401783</v>
      </c>
      <c r="TAE66" s="5"/>
      <c r="TAF66" s="18" t="s">
        <v>189</v>
      </c>
      <c r="TAG66" t="s">
        <v>554</v>
      </c>
      <c r="TAH66" t="s">
        <v>555</v>
      </c>
      <c r="TAI66" t="s">
        <v>81</v>
      </c>
      <c r="TAJ66">
        <v>0.70541501045227051</v>
      </c>
      <c r="TAK66" t="s">
        <v>65</v>
      </c>
      <c r="TAL66" t="s">
        <v>82</v>
      </c>
      <c r="TAO66" s="2" t="s">
        <v>555</v>
      </c>
      <c r="TAP66" s="3" t="s">
        <v>81</v>
      </c>
      <c r="TAQ66" s="3">
        <v>0.70541500999999995</v>
      </c>
      <c r="TAR66" s="2" t="s">
        <v>65</v>
      </c>
      <c r="TAS66" s="3">
        <v>0.14201153350000001</v>
      </c>
      <c r="TAT66" s="3">
        <f t="shared" ref="TAT66" si="851">TAQ66*TAS66</f>
        <v>0.10017706732401783</v>
      </c>
      <c r="TAU66" s="5"/>
      <c r="TAV66" s="18" t="s">
        <v>189</v>
      </c>
      <c r="TAW66" t="s">
        <v>554</v>
      </c>
      <c r="TAX66" t="s">
        <v>555</v>
      </c>
      <c r="TAY66" t="s">
        <v>81</v>
      </c>
      <c r="TAZ66">
        <v>0.70541501045227051</v>
      </c>
      <c r="TBA66" t="s">
        <v>65</v>
      </c>
      <c r="TBB66" t="s">
        <v>82</v>
      </c>
      <c r="TBE66" s="2" t="s">
        <v>555</v>
      </c>
      <c r="TBF66" s="3" t="s">
        <v>81</v>
      </c>
      <c r="TBG66" s="3">
        <v>0.70541500999999995</v>
      </c>
      <c r="TBH66" s="2" t="s">
        <v>65</v>
      </c>
      <c r="TBI66" s="3">
        <v>0.14201153350000001</v>
      </c>
      <c r="TBJ66" s="3">
        <f t="shared" ref="TBJ66" si="852">TBG66*TBI66</f>
        <v>0.10017706732401783</v>
      </c>
      <c r="TBK66" s="5"/>
      <c r="TBL66" s="18" t="s">
        <v>189</v>
      </c>
      <c r="TBM66" t="s">
        <v>554</v>
      </c>
      <c r="TBN66" t="s">
        <v>555</v>
      </c>
      <c r="TBO66" t="s">
        <v>81</v>
      </c>
      <c r="TBP66">
        <v>0.70541501045227051</v>
      </c>
      <c r="TBQ66" t="s">
        <v>65</v>
      </c>
      <c r="TBR66" t="s">
        <v>82</v>
      </c>
      <c r="TBU66" s="2" t="s">
        <v>555</v>
      </c>
      <c r="TBV66" s="3" t="s">
        <v>81</v>
      </c>
      <c r="TBW66" s="3">
        <v>0.70541500999999995</v>
      </c>
      <c r="TBX66" s="2" t="s">
        <v>65</v>
      </c>
      <c r="TBY66" s="3">
        <v>0.14201153350000001</v>
      </c>
      <c r="TBZ66" s="3">
        <f t="shared" ref="TBZ66" si="853">TBW66*TBY66</f>
        <v>0.10017706732401783</v>
      </c>
      <c r="TCA66" s="5"/>
      <c r="TCB66" s="18" t="s">
        <v>189</v>
      </c>
      <c r="TCC66" t="s">
        <v>554</v>
      </c>
      <c r="TCD66" t="s">
        <v>555</v>
      </c>
      <c r="TCE66" t="s">
        <v>81</v>
      </c>
      <c r="TCF66">
        <v>0.70541501045227051</v>
      </c>
      <c r="TCG66" t="s">
        <v>65</v>
      </c>
      <c r="TCH66" t="s">
        <v>82</v>
      </c>
      <c r="TCK66" s="2" t="s">
        <v>555</v>
      </c>
      <c r="TCL66" s="3" t="s">
        <v>81</v>
      </c>
      <c r="TCM66" s="3">
        <v>0.70541500999999995</v>
      </c>
      <c r="TCN66" s="2" t="s">
        <v>65</v>
      </c>
      <c r="TCO66" s="3">
        <v>0.14201153350000001</v>
      </c>
      <c r="TCP66" s="3">
        <f t="shared" ref="TCP66" si="854">TCM66*TCO66</f>
        <v>0.10017706732401783</v>
      </c>
      <c r="TCQ66" s="5"/>
      <c r="TCR66" s="18" t="s">
        <v>189</v>
      </c>
      <c r="TCS66" t="s">
        <v>554</v>
      </c>
      <c r="TCT66" t="s">
        <v>555</v>
      </c>
      <c r="TCU66" t="s">
        <v>81</v>
      </c>
      <c r="TCV66">
        <v>0.70541501045227051</v>
      </c>
      <c r="TCW66" t="s">
        <v>65</v>
      </c>
      <c r="TCX66" t="s">
        <v>82</v>
      </c>
      <c r="TDA66" s="2" t="s">
        <v>555</v>
      </c>
      <c r="TDB66" s="3" t="s">
        <v>81</v>
      </c>
      <c r="TDC66" s="3">
        <v>0.70541500999999995</v>
      </c>
      <c r="TDD66" s="2" t="s">
        <v>65</v>
      </c>
      <c r="TDE66" s="3">
        <v>0.14201153350000001</v>
      </c>
      <c r="TDF66" s="3">
        <f t="shared" ref="TDF66" si="855">TDC66*TDE66</f>
        <v>0.10017706732401783</v>
      </c>
      <c r="TDG66" s="5"/>
      <c r="TDH66" s="18" t="s">
        <v>189</v>
      </c>
      <c r="TDI66" t="s">
        <v>554</v>
      </c>
      <c r="TDJ66" t="s">
        <v>555</v>
      </c>
      <c r="TDK66" t="s">
        <v>81</v>
      </c>
      <c r="TDL66">
        <v>0.70541501045227051</v>
      </c>
      <c r="TDM66" t="s">
        <v>65</v>
      </c>
      <c r="TDN66" t="s">
        <v>82</v>
      </c>
      <c r="TDQ66" s="2" t="s">
        <v>555</v>
      </c>
      <c r="TDR66" s="3" t="s">
        <v>81</v>
      </c>
      <c r="TDS66" s="3">
        <v>0.70541500999999995</v>
      </c>
      <c r="TDT66" s="2" t="s">
        <v>65</v>
      </c>
      <c r="TDU66" s="3">
        <v>0.14201153350000001</v>
      </c>
      <c r="TDV66" s="3">
        <f t="shared" ref="TDV66" si="856">TDS66*TDU66</f>
        <v>0.10017706732401783</v>
      </c>
      <c r="TDW66" s="5"/>
      <c r="TDX66" s="18" t="s">
        <v>189</v>
      </c>
      <c r="TDY66" t="s">
        <v>554</v>
      </c>
      <c r="TDZ66" t="s">
        <v>555</v>
      </c>
      <c r="TEA66" t="s">
        <v>81</v>
      </c>
      <c r="TEB66">
        <v>0.70541501045227051</v>
      </c>
      <c r="TEC66" t="s">
        <v>65</v>
      </c>
      <c r="TED66" t="s">
        <v>82</v>
      </c>
      <c r="TEG66" s="2" t="s">
        <v>555</v>
      </c>
      <c r="TEH66" s="3" t="s">
        <v>81</v>
      </c>
      <c r="TEI66" s="3">
        <v>0.70541500999999995</v>
      </c>
      <c r="TEJ66" s="2" t="s">
        <v>65</v>
      </c>
      <c r="TEK66" s="3">
        <v>0.14201153350000001</v>
      </c>
      <c r="TEL66" s="3">
        <f t="shared" ref="TEL66" si="857">TEI66*TEK66</f>
        <v>0.10017706732401783</v>
      </c>
      <c r="TEM66" s="5"/>
      <c r="TEN66" s="18" t="s">
        <v>189</v>
      </c>
      <c r="TEO66" t="s">
        <v>554</v>
      </c>
      <c r="TEP66" t="s">
        <v>555</v>
      </c>
      <c r="TEQ66" t="s">
        <v>81</v>
      </c>
      <c r="TER66">
        <v>0.70541501045227051</v>
      </c>
      <c r="TES66" t="s">
        <v>65</v>
      </c>
      <c r="TET66" t="s">
        <v>82</v>
      </c>
      <c r="TEW66" s="2" t="s">
        <v>555</v>
      </c>
      <c r="TEX66" s="3" t="s">
        <v>81</v>
      </c>
      <c r="TEY66" s="3">
        <v>0.70541500999999995</v>
      </c>
      <c r="TEZ66" s="2" t="s">
        <v>65</v>
      </c>
      <c r="TFA66" s="3">
        <v>0.14201153350000001</v>
      </c>
      <c r="TFB66" s="3">
        <f t="shared" ref="TFB66" si="858">TEY66*TFA66</f>
        <v>0.10017706732401783</v>
      </c>
      <c r="TFC66" s="5"/>
      <c r="TFD66" s="18" t="s">
        <v>189</v>
      </c>
      <c r="TFE66" t="s">
        <v>554</v>
      </c>
      <c r="TFF66" t="s">
        <v>555</v>
      </c>
      <c r="TFG66" t="s">
        <v>81</v>
      </c>
      <c r="TFH66">
        <v>0.70541501045227051</v>
      </c>
      <c r="TFI66" t="s">
        <v>65</v>
      </c>
      <c r="TFJ66" t="s">
        <v>82</v>
      </c>
      <c r="TFM66" s="2" t="s">
        <v>555</v>
      </c>
      <c r="TFN66" s="3" t="s">
        <v>81</v>
      </c>
      <c r="TFO66" s="3">
        <v>0.70541500999999995</v>
      </c>
      <c r="TFP66" s="2" t="s">
        <v>65</v>
      </c>
      <c r="TFQ66" s="3">
        <v>0.14201153350000001</v>
      </c>
      <c r="TFR66" s="3">
        <f t="shared" ref="TFR66" si="859">TFO66*TFQ66</f>
        <v>0.10017706732401783</v>
      </c>
      <c r="TFS66" s="5"/>
      <c r="TFT66" s="18" t="s">
        <v>189</v>
      </c>
      <c r="TFU66" t="s">
        <v>554</v>
      </c>
      <c r="TFV66" t="s">
        <v>555</v>
      </c>
      <c r="TFW66" t="s">
        <v>81</v>
      </c>
      <c r="TFX66">
        <v>0.70541501045227051</v>
      </c>
      <c r="TFY66" t="s">
        <v>65</v>
      </c>
      <c r="TFZ66" t="s">
        <v>82</v>
      </c>
      <c r="TGC66" s="2" t="s">
        <v>555</v>
      </c>
      <c r="TGD66" s="3" t="s">
        <v>81</v>
      </c>
      <c r="TGE66" s="3">
        <v>0.70541500999999995</v>
      </c>
      <c r="TGF66" s="2" t="s">
        <v>65</v>
      </c>
      <c r="TGG66" s="3">
        <v>0.14201153350000001</v>
      </c>
      <c r="TGH66" s="3">
        <f t="shared" ref="TGH66" si="860">TGE66*TGG66</f>
        <v>0.10017706732401783</v>
      </c>
      <c r="TGI66" s="5"/>
      <c r="TGJ66" s="18" t="s">
        <v>189</v>
      </c>
      <c r="TGK66" t="s">
        <v>554</v>
      </c>
      <c r="TGL66" t="s">
        <v>555</v>
      </c>
      <c r="TGM66" t="s">
        <v>81</v>
      </c>
      <c r="TGN66">
        <v>0.70541501045227051</v>
      </c>
      <c r="TGO66" t="s">
        <v>65</v>
      </c>
      <c r="TGP66" t="s">
        <v>82</v>
      </c>
      <c r="TGS66" s="2" t="s">
        <v>555</v>
      </c>
      <c r="TGT66" s="3" t="s">
        <v>81</v>
      </c>
      <c r="TGU66" s="3">
        <v>0.70541500999999995</v>
      </c>
      <c r="TGV66" s="2" t="s">
        <v>65</v>
      </c>
      <c r="TGW66" s="3">
        <v>0.14201153350000001</v>
      </c>
      <c r="TGX66" s="3">
        <f t="shared" ref="TGX66" si="861">TGU66*TGW66</f>
        <v>0.10017706732401783</v>
      </c>
      <c r="TGY66" s="5"/>
      <c r="TGZ66" s="18" t="s">
        <v>189</v>
      </c>
      <c r="THA66" t="s">
        <v>554</v>
      </c>
      <c r="THB66" t="s">
        <v>555</v>
      </c>
      <c r="THC66" t="s">
        <v>81</v>
      </c>
      <c r="THD66">
        <v>0.70541501045227051</v>
      </c>
      <c r="THE66" t="s">
        <v>65</v>
      </c>
      <c r="THF66" t="s">
        <v>82</v>
      </c>
      <c r="THI66" s="2" t="s">
        <v>555</v>
      </c>
      <c r="THJ66" s="3" t="s">
        <v>81</v>
      </c>
      <c r="THK66" s="3">
        <v>0.70541500999999995</v>
      </c>
      <c r="THL66" s="2" t="s">
        <v>65</v>
      </c>
      <c r="THM66" s="3">
        <v>0.14201153350000001</v>
      </c>
      <c r="THN66" s="3">
        <f t="shared" ref="THN66" si="862">THK66*THM66</f>
        <v>0.10017706732401783</v>
      </c>
      <c r="THO66" s="5"/>
      <c r="THP66" s="18" t="s">
        <v>189</v>
      </c>
      <c r="THQ66" t="s">
        <v>554</v>
      </c>
      <c r="THR66" t="s">
        <v>555</v>
      </c>
      <c r="THS66" t="s">
        <v>81</v>
      </c>
      <c r="THT66">
        <v>0.70541501045227051</v>
      </c>
      <c r="THU66" t="s">
        <v>65</v>
      </c>
      <c r="THV66" t="s">
        <v>82</v>
      </c>
      <c r="THY66" s="2" t="s">
        <v>555</v>
      </c>
      <c r="THZ66" s="3" t="s">
        <v>81</v>
      </c>
      <c r="TIA66" s="3">
        <v>0.70541500999999995</v>
      </c>
      <c r="TIB66" s="2" t="s">
        <v>65</v>
      </c>
      <c r="TIC66" s="3">
        <v>0.14201153350000001</v>
      </c>
      <c r="TID66" s="3">
        <f t="shared" ref="TID66" si="863">TIA66*TIC66</f>
        <v>0.10017706732401783</v>
      </c>
      <c r="TIE66" s="5"/>
      <c r="TIF66" s="18" t="s">
        <v>189</v>
      </c>
      <c r="TIG66" t="s">
        <v>554</v>
      </c>
      <c r="TIH66" t="s">
        <v>555</v>
      </c>
      <c r="TII66" t="s">
        <v>81</v>
      </c>
      <c r="TIJ66">
        <v>0.70541501045227051</v>
      </c>
      <c r="TIK66" t="s">
        <v>65</v>
      </c>
      <c r="TIL66" t="s">
        <v>82</v>
      </c>
      <c r="TIO66" s="2" t="s">
        <v>555</v>
      </c>
      <c r="TIP66" s="3" t="s">
        <v>81</v>
      </c>
      <c r="TIQ66" s="3">
        <v>0.70541500999999995</v>
      </c>
      <c r="TIR66" s="2" t="s">
        <v>65</v>
      </c>
      <c r="TIS66" s="3">
        <v>0.14201153350000001</v>
      </c>
      <c r="TIT66" s="3">
        <f t="shared" ref="TIT66" si="864">TIQ66*TIS66</f>
        <v>0.10017706732401783</v>
      </c>
      <c r="TIU66" s="5"/>
      <c r="TIV66" s="18" t="s">
        <v>189</v>
      </c>
      <c r="TIW66" t="s">
        <v>554</v>
      </c>
      <c r="TIX66" t="s">
        <v>555</v>
      </c>
      <c r="TIY66" t="s">
        <v>81</v>
      </c>
      <c r="TIZ66">
        <v>0.70541501045227051</v>
      </c>
      <c r="TJA66" t="s">
        <v>65</v>
      </c>
      <c r="TJB66" t="s">
        <v>82</v>
      </c>
      <c r="TJE66" s="2" t="s">
        <v>555</v>
      </c>
      <c r="TJF66" s="3" t="s">
        <v>81</v>
      </c>
      <c r="TJG66" s="3">
        <v>0.70541500999999995</v>
      </c>
      <c r="TJH66" s="2" t="s">
        <v>65</v>
      </c>
      <c r="TJI66" s="3">
        <v>0.14201153350000001</v>
      </c>
      <c r="TJJ66" s="3">
        <f t="shared" ref="TJJ66" si="865">TJG66*TJI66</f>
        <v>0.10017706732401783</v>
      </c>
      <c r="TJK66" s="5"/>
      <c r="TJL66" s="18" t="s">
        <v>189</v>
      </c>
      <c r="TJM66" t="s">
        <v>554</v>
      </c>
      <c r="TJN66" t="s">
        <v>555</v>
      </c>
      <c r="TJO66" t="s">
        <v>81</v>
      </c>
      <c r="TJP66">
        <v>0.70541501045227051</v>
      </c>
      <c r="TJQ66" t="s">
        <v>65</v>
      </c>
      <c r="TJR66" t="s">
        <v>82</v>
      </c>
      <c r="TJU66" s="2" t="s">
        <v>555</v>
      </c>
      <c r="TJV66" s="3" t="s">
        <v>81</v>
      </c>
      <c r="TJW66" s="3">
        <v>0.70541500999999995</v>
      </c>
      <c r="TJX66" s="2" t="s">
        <v>65</v>
      </c>
      <c r="TJY66" s="3">
        <v>0.14201153350000001</v>
      </c>
      <c r="TJZ66" s="3">
        <f t="shared" ref="TJZ66" si="866">TJW66*TJY66</f>
        <v>0.10017706732401783</v>
      </c>
      <c r="TKA66" s="5"/>
      <c r="TKB66" s="18" t="s">
        <v>189</v>
      </c>
      <c r="TKC66" t="s">
        <v>554</v>
      </c>
      <c r="TKD66" t="s">
        <v>555</v>
      </c>
      <c r="TKE66" t="s">
        <v>81</v>
      </c>
      <c r="TKF66">
        <v>0.70541501045227051</v>
      </c>
      <c r="TKG66" t="s">
        <v>65</v>
      </c>
      <c r="TKH66" t="s">
        <v>82</v>
      </c>
      <c r="TKK66" s="2" t="s">
        <v>555</v>
      </c>
      <c r="TKL66" s="3" t="s">
        <v>81</v>
      </c>
      <c r="TKM66" s="3">
        <v>0.70541500999999995</v>
      </c>
      <c r="TKN66" s="2" t="s">
        <v>65</v>
      </c>
      <c r="TKO66" s="3">
        <v>0.14201153350000001</v>
      </c>
      <c r="TKP66" s="3">
        <f t="shared" ref="TKP66" si="867">TKM66*TKO66</f>
        <v>0.10017706732401783</v>
      </c>
      <c r="TKQ66" s="5"/>
      <c r="TKR66" s="18" t="s">
        <v>189</v>
      </c>
      <c r="TKS66" t="s">
        <v>554</v>
      </c>
      <c r="TKT66" t="s">
        <v>555</v>
      </c>
      <c r="TKU66" t="s">
        <v>81</v>
      </c>
      <c r="TKV66">
        <v>0.70541501045227051</v>
      </c>
      <c r="TKW66" t="s">
        <v>65</v>
      </c>
      <c r="TKX66" t="s">
        <v>82</v>
      </c>
      <c r="TLA66" s="2" t="s">
        <v>555</v>
      </c>
      <c r="TLB66" s="3" t="s">
        <v>81</v>
      </c>
      <c r="TLC66" s="3">
        <v>0.70541500999999995</v>
      </c>
      <c r="TLD66" s="2" t="s">
        <v>65</v>
      </c>
      <c r="TLE66" s="3">
        <v>0.14201153350000001</v>
      </c>
      <c r="TLF66" s="3">
        <f t="shared" ref="TLF66" si="868">TLC66*TLE66</f>
        <v>0.10017706732401783</v>
      </c>
      <c r="TLG66" s="5"/>
      <c r="TLH66" s="18" t="s">
        <v>189</v>
      </c>
      <c r="TLI66" t="s">
        <v>554</v>
      </c>
      <c r="TLJ66" t="s">
        <v>555</v>
      </c>
      <c r="TLK66" t="s">
        <v>81</v>
      </c>
      <c r="TLL66">
        <v>0.70541501045227051</v>
      </c>
      <c r="TLM66" t="s">
        <v>65</v>
      </c>
      <c r="TLN66" t="s">
        <v>82</v>
      </c>
      <c r="TLQ66" s="2" t="s">
        <v>555</v>
      </c>
      <c r="TLR66" s="3" t="s">
        <v>81</v>
      </c>
      <c r="TLS66" s="3">
        <v>0.70541500999999995</v>
      </c>
      <c r="TLT66" s="2" t="s">
        <v>65</v>
      </c>
      <c r="TLU66" s="3">
        <v>0.14201153350000001</v>
      </c>
      <c r="TLV66" s="3">
        <f t="shared" ref="TLV66" si="869">TLS66*TLU66</f>
        <v>0.10017706732401783</v>
      </c>
      <c r="TLW66" s="5"/>
      <c r="TLX66" s="18" t="s">
        <v>189</v>
      </c>
      <c r="TLY66" t="s">
        <v>554</v>
      </c>
      <c r="TLZ66" t="s">
        <v>555</v>
      </c>
      <c r="TMA66" t="s">
        <v>81</v>
      </c>
      <c r="TMB66">
        <v>0.70541501045227051</v>
      </c>
      <c r="TMC66" t="s">
        <v>65</v>
      </c>
      <c r="TMD66" t="s">
        <v>82</v>
      </c>
      <c r="TMG66" s="2" t="s">
        <v>555</v>
      </c>
      <c r="TMH66" s="3" t="s">
        <v>81</v>
      </c>
      <c r="TMI66" s="3">
        <v>0.70541500999999995</v>
      </c>
      <c r="TMJ66" s="2" t="s">
        <v>65</v>
      </c>
      <c r="TMK66" s="3">
        <v>0.14201153350000001</v>
      </c>
      <c r="TML66" s="3">
        <f t="shared" ref="TML66" si="870">TMI66*TMK66</f>
        <v>0.10017706732401783</v>
      </c>
      <c r="TMM66" s="5"/>
      <c r="TMN66" s="18" t="s">
        <v>189</v>
      </c>
      <c r="TMO66" t="s">
        <v>554</v>
      </c>
      <c r="TMP66" t="s">
        <v>555</v>
      </c>
      <c r="TMQ66" t="s">
        <v>81</v>
      </c>
      <c r="TMR66">
        <v>0.70541501045227051</v>
      </c>
      <c r="TMS66" t="s">
        <v>65</v>
      </c>
      <c r="TMT66" t="s">
        <v>82</v>
      </c>
      <c r="TMW66" s="2" t="s">
        <v>555</v>
      </c>
      <c r="TMX66" s="3" t="s">
        <v>81</v>
      </c>
      <c r="TMY66" s="3">
        <v>0.70541500999999995</v>
      </c>
      <c r="TMZ66" s="2" t="s">
        <v>65</v>
      </c>
      <c r="TNA66" s="3">
        <v>0.14201153350000001</v>
      </c>
      <c r="TNB66" s="3">
        <f t="shared" ref="TNB66" si="871">TMY66*TNA66</f>
        <v>0.10017706732401783</v>
      </c>
      <c r="TNC66" s="5"/>
      <c r="TND66" s="18" t="s">
        <v>189</v>
      </c>
      <c r="TNE66" t="s">
        <v>554</v>
      </c>
      <c r="TNF66" t="s">
        <v>555</v>
      </c>
      <c r="TNG66" t="s">
        <v>81</v>
      </c>
      <c r="TNH66">
        <v>0.70541501045227051</v>
      </c>
      <c r="TNI66" t="s">
        <v>65</v>
      </c>
      <c r="TNJ66" t="s">
        <v>82</v>
      </c>
      <c r="TNM66" s="2" t="s">
        <v>555</v>
      </c>
      <c r="TNN66" s="3" t="s">
        <v>81</v>
      </c>
      <c r="TNO66" s="3">
        <v>0.70541500999999995</v>
      </c>
      <c r="TNP66" s="2" t="s">
        <v>65</v>
      </c>
      <c r="TNQ66" s="3">
        <v>0.14201153350000001</v>
      </c>
      <c r="TNR66" s="3">
        <f t="shared" ref="TNR66" si="872">TNO66*TNQ66</f>
        <v>0.10017706732401783</v>
      </c>
      <c r="TNS66" s="5"/>
      <c r="TNT66" s="18" t="s">
        <v>189</v>
      </c>
      <c r="TNU66" t="s">
        <v>554</v>
      </c>
      <c r="TNV66" t="s">
        <v>555</v>
      </c>
      <c r="TNW66" t="s">
        <v>81</v>
      </c>
      <c r="TNX66">
        <v>0.70541501045227051</v>
      </c>
      <c r="TNY66" t="s">
        <v>65</v>
      </c>
      <c r="TNZ66" t="s">
        <v>82</v>
      </c>
      <c r="TOC66" s="2" t="s">
        <v>555</v>
      </c>
      <c r="TOD66" s="3" t="s">
        <v>81</v>
      </c>
      <c r="TOE66" s="3">
        <v>0.70541500999999995</v>
      </c>
      <c r="TOF66" s="2" t="s">
        <v>65</v>
      </c>
      <c r="TOG66" s="3">
        <v>0.14201153350000001</v>
      </c>
      <c r="TOH66" s="3">
        <f t="shared" ref="TOH66" si="873">TOE66*TOG66</f>
        <v>0.10017706732401783</v>
      </c>
      <c r="TOI66" s="5"/>
      <c r="TOJ66" s="18" t="s">
        <v>189</v>
      </c>
      <c r="TOK66" t="s">
        <v>554</v>
      </c>
      <c r="TOL66" t="s">
        <v>555</v>
      </c>
      <c r="TOM66" t="s">
        <v>81</v>
      </c>
      <c r="TON66">
        <v>0.70541501045227051</v>
      </c>
      <c r="TOO66" t="s">
        <v>65</v>
      </c>
      <c r="TOP66" t="s">
        <v>82</v>
      </c>
      <c r="TOS66" s="2" t="s">
        <v>555</v>
      </c>
      <c r="TOT66" s="3" t="s">
        <v>81</v>
      </c>
      <c r="TOU66" s="3">
        <v>0.70541500999999995</v>
      </c>
      <c r="TOV66" s="2" t="s">
        <v>65</v>
      </c>
      <c r="TOW66" s="3">
        <v>0.14201153350000001</v>
      </c>
      <c r="TOX66" s="3">
        <f t="shared" ref="TOX66" si="874">TOU66*TOW66</f>
        <v>0.10017706732401783</v>
      </c>
      <c r="TOY66" s="5"/>
      <c r="TOZ66" s="18" t="s">
        <v>189</v>
      </c>
      <c r="TPA66" t="s">
        <v>554</v>
      </c>
      <c r="TPB66" t="s">
        <v>555</v>
      </c>
      <c r="TPC66" t="s">
        <v>81</v>
      </c>
      <c r="TPD66">
        <v>0.70541501045227051</v>
      </c>
      <c r="TPE66" t="s">
        <v>65</v>
      </c>
      <c r="TPF66" t="s">
        <v>82</v>
      </c>
      <c r="TPI66" s="2" t="s">
        <v>555</v>
      </c>
      <c r="TPJ66" s="3" t="s">
        <v>81</v>
      </c>
      <c r="TPK66" s="3">
        <v>0.70541500999999995</v>
      </c>
      <c r="TPL66" s="2" t="s">
        <v>65</v>
      </c>
      <c r="TPM66" s="3">
        <v>0.14201153350000001</v>
      </c>
      <c r="TPN66" s="3">
        <f t="shared" ref="TPN66" si="875">TPK66*TPM66</f>
        <v>0.10017706732401783</v>
      </c>
      <c r="TPO66" s="5"/>
      <c r="TPP66" s="18" t="s">
        <v>189</v>
      </c>
      <c r="TPQ66" t="s">
        <v>554</v>
      </c>
      <c r="TPR66" t="s">
        <v>555</v>
      </c>
      <c r="TPS66" t="s">
        <v>81</v>
      </c>
      <c r="TPT66">
        <v>0.70541501045227051</v>
      </c>
      <c r="TPU66" t="s">
        <v>65</v>
      </c>
      <c r="TPV66" t="s">
        <v>82</v>
      </c>
      <c r="TPY66" s="2" t="s">
        <v>555</v>
      </c>
      <c r="TPZ66" s="3" t="s">
        <v>81</v>
      </c>
      <c r="TQA66" s="3">
        <v>0.70541500999999995</v>
      </c>
      <c r="TQB66" s="2" t="s">
        <v>65</v>
      </c>
      <c r="TQC66" s="3">
        <v>0.14201153350000001</v>
      </c>
      <c r="TQD66" s="3">
        <f t="shared" ref="TQD66" si="876">TQA66*TQC66</f>
        <v>0.10017706732401783</v>
      </c>
      <c r="TQE66" s="5"/>
      <c r="TQF66" s="18" t="s">
        <v>189</v>
      </c>
      <c r="TQG66" t="s">
        <v>554</v>
      </c>
      <c r="TQH66" t="s">
        <v>555</v>
      </c>
      <c r="TQI66" t="s">
        <v>81</v>
      </c>
      <c r="TQJ66">
        <v>0.70541501045227051</v>
      </c>
      <c r="TQK66" t="s">
        <v>65</v>
      </c>
      <c r="TQL66" t="s">
        <v>82</v>
      </c>
      <c r="TQO66" s="2" t="s">
        <v>555</v>
      </c>
      <c r="TQP66" s="3" t="s">
        <v>81</v>
      </c>
      <c r="TQQ66" s="3">
        <v>0.70541500999999995</v>
      </c>
      <c r="TQR66" s="2" t="s">
        <v>65</v>
      </c>
      <c r="TQS66" s="3">
        <v>0.14201153350000001</v>
      </c>
      <c r="TQT66" s="3">
        <f t="shared" ref="TQT66" si="877">TQQ66*TQS66</f>
        <v>0.10017706732401783</v>
      </c>
      <c r="TQU66" s="5"/>
      <c r="TQV66" s="18" t="s">
        <v>189</v>
      </c>
      <c r="TQW66" t="s">
        <v>554</v>
      </c>
      <c r="TQX66" t="s">
        <v>555</v>
      </c>
      <c r="TQY66" t="s">
        <v>81</v>
      </c>
      <c r="TQZ66">
        <v>0.70541501045227051</v>
      </c>
      <c r="TRA66" t="s">
        <v>65</v>
      </c>
      <c r="TRB66" t="s">
        <v>82</v>
      </c>
      <c r="TRE66" s="2" t="s">
        <v>555</v>
      </c>
      <c r="TRF66" s="3" t="s">
        <v>81</v>
      </c>
      <c r="TRG66" s="3">
        <v>0.70541500999999995</v>
      </c>
      <c r="TRH66" s="2" t="s">
        <v>65</v>
      </c>
      <c r="TRI66" s="3">
        <v>0.14201153350000001</v>
      </c>
      <c r="TRJ66" s="3">
        <f t="shared" ref="TRJ66" si="878">TRG66*TRI66</f>
        <v>0.10017706732401783</v>
      </c>
      <c r="TRK66" s="5"/>
      <c r="TRL66" s="18" t="s">
        <v>189</v>
      </c>
      <c r="TRM66" t="s">
        <v>554</v>
      </c>
      <c r="TRN66" t="s">
        <v>555</v>
      </c>
      <c r="TRO66" t="s">
        <v>81</v>
      </c>
      <c r="TRP66">
        <v>0.70541501045227051</v>
      </c>
      <c r="TRQ66" t="s">
        <v>65</v>
      </c>
      <c r="TRR66" t="s">
        <v>82</v>
      </c>
      <c r="TRU66" s="2" t="s">
        <v>555</v>
      </c>
      <c r="TRV66" s="3" t="s">
        <v>81</v>
      </c>
      <c r="TRW66" s="3">
        <v>0.70541500999999995</v>
      </c>
      <c r="TRX66" s="2" t="s">
        <v>65</v>
      </c>
      <c r="TRY66" s="3">
        <v>0.14201153350000001</v>
      </c>
      <c r="TRZ66" s="3">
        <f t="shared" ref="TRZ66" si="879">TRW66*TRY66</f>
        <v>0.10017706732401783</v>
      </c>
      <c r="TSA66" s="5"/>
      <c r="TSB66" s="18" t="s">
        <v>189</v>
      </c>
      <c r="TSC66" t="s">
        <v>554</v>
      </c>
      <c r="TSD66" t="s">
        <v>555</v>
      </c>
      <c r="TSE66" t="s">
        <v>81</v>
      </c>
      <c r="TSF66">
        <v>0.70541501045227051</v>
      </c>
      <c r="TSG66" t="s">
        <v>65</v>
      </c>
      <c r="TSH66" t="s">
        <v>82</v>
      </c>
      <c r="TSK66" s="2" t="s">
        <v>555</v>
      </c>
      <c r="TSL66" s="3" t="s">
        <v>81</v>
      </c>
      <c r="TSM66" s="3">
        <v>0.70541500999999995</v>
      </c>
      <c r="TSN66" s="2" t="s">
        <v>65</v>
      </c>
      <c r="TSO66" s="3">
        <v>0.14201153350000001</v>
      </c>
      <c r="TSP66" s="3">
        <f t="shared" ref="TSP66" si="880">TSM66*TSO66</f>
        <v>0.10017706732401783</v>
      </c>
      <c r="TSQ66" s="5"/>
      <c r="TSR66" s="18" t="s">
        <v>189</v>
      </c>
      <c r="TSS66" t="s">
        <v>554</v>
      </c>
      <c r="TST66" t="s">
        <v>555</v>
      </c>
      <c r="TSU66" t="s">
        <v>81</v>
      </c>
      <c r="TSV66">
        <v>0.70541501045227051</v>
      </c>
      <c r="TSW66" t="s">
        <v>65</v>
      </c>
      <c r="TSX66" t="s">
        <v>82</v>
      </c>
      <c r="TTA66" s="2" t="s">
        <v>555</v>
      </c>
      <c r="TTB66" s="3" t="s">
        <v>81</v>
      </c>
      <c r="TTC66" s="3">
        <v>0.70541500999999995</v>
      </c>
      <c r="TTD66" s="2" t="s">
        <v>65</v>
      </c>
      <c r="TTE66" s="3">
        <v>0.14201153350000001</v>
      </c>
      <c r="TTF66" s="3">
        <f t="shared" ref="TTF66" si="881">TTC66*TTE66</f>
        <v>0.10017706732401783</v>
      </c>
      <c r="TTG66" s="5"/>
      <c r="TTH66" s="18" t="s">
        <v>189</v>
      </c>
      <c r="TTI66" t="s">
        <v>554</v>
      </c>
      <c r="TTJ66" t="s">
        <v>555</v>
      </c>
      <c r="TTK66" t="s">
        <v>81</v>
      </c>
      <c r="TTL66">
        <v>0.70541501045227051</v>
      </c>
      <c r="TTM66" t="s">
        <v>65</v>
      </c>
      <c r="TTN66" t="s">
        <v>82</v>
      </c>
      <c r="TTQ66" s="2" t="s">
        <v>555</v>
      </c>
      <c r="TTR66" s="3" t="s">
        <v>81</v>
      </c>
      <c r="TTS66" s="3">
        <v>0.70541500999999995</v>
      </c>
      <c r="TTT66" s="2" t="s">
        <v>65</v>
      </c>
      <c r="TTU66" s="3">
        <v>0.14201153350000001</v>
      </c>
      <c r="TTV66" s="3">
        <f t="shared" ref="TTV66" si="882">TTS66*TTU66</f>
        <v>0.10017706732401783</v>
      </c>
      <c r="TTW66" s="5"/>
      <c r="TTX66" s="18" t="s">
        <v>189</v>
      </c>
      <c r="TTY66" t="s">
        <v>554</v>
      </c>
      <c r="TTZ66" t="s">
        <v>555</v>
      </c>
      <c r="TUA66" t="s">
        <v>81</v>
      </c>
      <c r="TUB66">
        <v>0.70541501045227051</v>
      </c>
      <c r="TUC66" t="s">
        <v>65</v>
      </c>
      <c r="TUD66" t="s">
        <v>82</v>
      </c>
      <c r="TUG66" s="2" t="s">
        <v>555</v>
      </c>
      <c r="TUH66" s="3" t="s">
        <v>81</v>
      </c>
      <c r="TUI66" s="3">
        <v>0.70541500999999995</v>
      </c>
      <c r="TUJ66" s="2" t="s">
        <v>65</v>
      </c>
      <c r="TUK66" s="3">
        <v>0.14201153350000001</v>
      </c>
      <c r="TUL66" s="3">
        <f t="shared" ref="TUL66" si="883">TUI66*TUK66</f>
        <v>0.10017706732401783</v>
      </c>
      <c r="TUM66" s="5"/>
      <c r="TUN66" s="18" t="s">
        <v>189</v>
      </c>
      <c r="TUO66" t="s">
        <v>554</v>
      </c>
      <c r="TUP66" t="s">
        <v>555</v>
      </c>
      <c r="TUQ66" t="s">
        <v>81</v>
      </c>
      <c r="TUR66">
        <v>0.70541501045227051</v>
      </c>
      <c r="TUS66" t="s">
        <v>65</v>
      </c>
      <c r="TUT66" t="s">
        <v>82</v>
      </c>
      <c r="TUW66" s="2" t="s">
        <v>555</v>
      </c>
      <c r="TUX66" s="3" t="s">
        <v>81</v>
      </c>
      <c r="TUY66" s="3">
        <v>0.70541500999999995</v>
      </c>
      <c r="TUZ66" s="2" t="s">
        <v>65</v>
      </c>
      <c r="TVA66" s="3">
        <v>0.14201153350000001</v>
      </c>
      <c r="TVB66" s="3">
        <f t="shared" ref="TVB66" si="884">TUY66*TVA66</f>
        <v>0.10017706732401783</v>
      </c>
      <c r="TVC66" s="5"/>
      <c r="TVD66" s="18" t="s">
        <v>189</v>
      </c>
      <c r="TVE66" t="s">
        <v>554</v>
      </c>
      <c r="TVF66" t="s">
        <v>555</v>
      </c>
      <c r="TVG66" t="s">
        <v>81</v>
      </c>
      <c r="TVH66">
        <v>0.70541501045227051</v>
      </c>
      <c r="TVI66" t="s">
        <v>65</v>
      </c>
      <c r="TVJ66" t="s">
        <v>82</v>
      </c>
      <c r="TVM66" s="2" t="s">
        <v>555</v>
      </c>
      <c r="TVN66" s="3" t="s">
        <v>81</v>
      </c>
      <c r="TVO66" s="3">
        <v>0.70541500999999995</v>
      </c>
      <c r="TVP66" s="2" t="s">
        <v>65</v>
      </c>
      <c r="TVQ66" s="3">
        <v>0.14201153350000001</v>
      </c>
      <c r="TVR66" s="3">
        <f t="shared" ref="TVR66" si="885">TVO66*TVQ66</f>
        <v>0.10017706732401783</v>
      </c>
      <c r="TVS66" s="5"/>
      <c r="TVT66" s="18" t="s">
        <v>189</v>
      </c>
      <c r="TVU66" t="s">
        <v>554</v>
      </c>
      <c r="TVV66" t="s">
        <v>555</v>
      </c>
      <c r="TVW66" t="s">
        <v>81</v>
      </c>
      <c r="TVX66">
        <v>0.70541501045227051</v>
      </c>
      <c r="TVY66" t="s">
        <v>65</v>
      </c>
      <c r="TVZ66" t="s">
        <v>82</v>
      </c>
      <c r="TWC66" s="2" t="s">
        <v>555</v>
      </c>
      <c r="TWD66" s="3" t="s">
        <v>81</v>
      </c>
      <c r="TWE66" s="3">
        <v>0.70541500999999995</v>
      </c>
      <c r="TWF66" s="2" t="s">
        <v>65</v>
      </c>
      <c r="TWG66" s="3">
        <v>0.14201153350000001</v>
      </c>
      <c r="TWH66" s="3">
        <f t="shared" ref="TWH66" si="886">TWE66*TWG66</f>
        <v>0.10017706732401783</v>
      </c>
      <c r="TWI66" s="5"/>
      <c r="TWJ66" s="18" t="s">
        <v>189</v>
      </c>
      <c r="TWK66" t="s">
        <v>554</v>
      </c>
      <c r="TWL66" t="s">
        <v>555</v>
      </c>
      <c r="TWM66" t="s">
        <v>81</v>
      </c>
      <c r="TWN66">
        <v>0.70541501045227051</v>
      </c>
      <c r="TWO66" t="s">
        <v>65</v>
      </c>
      <c r="TWP66" t="s">
        <v>82</v>
      </c>
      <c r="TWS66" s="2" t="s">
        <v>555</v>
      </c>
      <c r="TWT66" s="3" t="s">
        <v>81</v>
      </c>
      <c r="TWU66" s="3">
        <v>0.70541500999999995</v>
      </c>
      <c r="TWV66" s="2" t="s">
        <v>65</v>
      </c>
      <c r="TWW66" s="3">
        <v>0.14201153350000001</v>
      </c>
      <c r="TWX66" s="3">
        <f t="shared" ref="TWX66" si="887">TWU66*TWW66</f>
        <v>0.10017706732401783</v>
      </c>
      <c r="TWY66" s="5"/>
      <c r="TWZ66" s="18" t="s">
        <v>189</v>
      </c>
      <c r="TXA66" t="s">
        <v>554</v>
      </c>
      <c r="TXB66" t="s">
        <v>555</v>
      </c>
      <c r="TXC66" t="s">
        <v>81</v>
      </c>
      <c r="TXD66">
        <v>0.70541501045227051</v>
      </c>
      <c r="TXE66" t="s">
        <v>65</v>
      </c>
      <c r="TXF66" t="s">
        <v>82</v>
      </c>
      <c r="TXI66" s="2" t="s">
        <v>555</v>
      </c>
      <c r="TXJ66" s="3" t="s">
        <v>81</v>
      </c>
      <c r="TXK66" s="3">
        <v>0.70541500999999995</v>
      </c>
      <c r="TXL66" s="2" t="s">
        <v>65</v>
      </c>
      <c r="TXM66" s="3">
        <v>0.14201153350000001</v>
      </c>
      <c r="TXN66" s="3">
        <f t="shared" ref="TXN66" si="888">TXK66*TXM66</f>
        <v>0.10017706732401783</v>
      </c>
      <c r="TXO66" s="5"/>
      <c r="TXP66" s="18" t="s">
        <v>189</v>
      </c>
      <c r="TXQ66" t="s">
        <v>554</v>
      </c>
      <c r="TXR66" t="s">
        <v>555</v>
      </c>
      <c r="TXS66" t="s">
        <v>81</v>
      </c>
      <c r="TXT66">
        <v>0.70541501045227051</v>
      </c>
      <c r="TXU66" t="s">
        <v>65</v>
      </c>
      <c r="TXV66" t="s">
        <v>82</v>
      </c>
      <c r="TXY66" s="2" t="s">
        <v>555</v>
      </c>
      <c r="TXZ66" s="3" t="s">
        <v>81</v>
      </c>
      <c r="TYA66" s="3">
        <v>0.70541500999999995</v>
      </c>
      <c r="TYB66" s="2" t="s">
        <v>65</v>
      </c>
      <c r="TYC66" s="3">
        <v>0.14201153350000001</v>
      </c>
      <c r="TYD66" s="3">
        <f t="shared" ref="TYD66" si="889">TYA66*TYC66</f>
        <v>0.10017706732401783</v>
      </c>
      <c r="TYE66" s="5"/>
      <c r="TYF66" s="18" t="s">
        <v>189</v>
      </c>
      <c r="TYG66" t="s">
        <v>554</v>
      </c>
      <c r="TYH66" t="s">
        <v>555</v>
      </c>
      <c r="TYI66" t="s">
        <v>81</v>
      </c>
      <c r="TYJ66">
        <v>0.70541501045227051</v>
      </c>
      <c r="TYK66" t="s">
        <v>65</v>
      </c>
      <c r="TYL66" t="s">
        <v>82</v>
      </c>
      <c r="TYO66" s="2" t="s">
        <v>555</v>
      </c>
      <c r="TYP66" s="3" t="s">
        <v>81</v>
      </c>
      <c r="TYQ66" s="3">
        <v>0.70541500999999995</v>
      </c>
      <c r="TYR66" s="2" t="s">
        <v>65</v>
      </c>
      <c r="TYS66" s="3">
        <v>0.14201153350000001</v>
      </c>
      <c r="TYT66" s="3">
        <f t="shared" ref="TYT66" si="890">TYQ66*TYS66</f>
        <v>0.10017706732401783</v>
      </c>
      <c r="TYU66" s="5"/>
      <c r="TYV66" s="18" t="s">
        <v>189</v>
      </c>
      <c r="TYW66" t="s">
        <v>554</v>
      </c>
      <c r="TYX66" t="s">
        <v>555</v>
      </c>
      <c r="TYY66" t="s">
        <v>81</v>
      </c>
      <c r="TYZ66">
        <v>0.70541501045227051</v>
      </c>
      <c r="TZA66" t="s">
        <v>65</v>
      </c>
      <c r="TZB66" t="s">
        <v>82</v>
      </c>
      <c r="TZE66" s="2" t="s">
        <v>555</v>
      </c>
      <c r="TZF66" s="3" t="s">
        <v>81</v>
      </c>
      <c r="TZG66" s="3">
        <v>0.70541500999999995</v>
      </c>
      <c r="TZH66" s="2" t="s">
        <v>65</v>
      </c>
      <c r="TZI66" s="3">
        <v>0.14201153350000001</v>
      </c>
      <c r="TZJ66" s="3">
        <f t="shared" ref="TZJ66" si="891">TZG66*TZI66</f>
        <v>0.10017706732401783</v>
      </c>
      <c r="TZK66" s="5"/>
      <c r="TZL66" s="18" t="s">
        <v>189</v>
      </c>
      <c r="TZM66" t="s">
        <v>554</v>
      </c>
      <c r="TZN66" t="s">
        <v>555</v>
      </c>
      <c r="TZO66" t="s">
        <v>81</v>
      </c>
      <c r="TZP66">
        <v>0.70541501045227051</v>
      </c>
      <c r="TZQ66" t="s">
        <v>65</v>
      </c>
      <c r="TZR66" t="s">
        <v>82</v>
      </c>
      <c r="TZU66" s="2" t="s">
        <v>555</v>
      </c>
      <c r="TZV66" s="3" t="s">
        <v>81</v>
      </c>
      <c r="TZW66" s="3">
        <v>0.70541500999999995</v>
      </c>
      <c r="TZX66" s="2" t="s">
        <v>65</v>
      </c>
      <c r="TZY66" s="3">
        <v>0.14201153350000001</v>
      </c>
      <c r="TZZ66" s="3">
        <f t="shared" ref="TZZ66" si="892">TZW66*TZY66</f>
        <v>0.10017706732401783</v>
      </c>
      <c r="UAA66" s="5"/>
      <c r="UAB66" s="18" t="s">
        <v>189</v>
      </c>
      <c r="UAC66" t="s">
        <v>554</v>
      </c>
      <c r="UAD66" t="s">
        <v>555</v>
      </c>
      <c r="UAE66" t="s">
        <v>81</v>
      </c>
      <c r="UAF66">
        <v>0.70541501045227051</v>
      </c>
      <c r="UAG66" t="s">
        <v>65</v>
      </c>
      <c r="UAH66" t="s">
        <v>82</v>
      </c>
      <c r="UAK66" s="2" t="s">
        <v>555</v>
      </c>
      <c r="UAL66" s="3" t="s">
        <v>81</v>
      </c>
      <c r="UAM66" s="3">
        <v>0.70541500999999995</v>
      </c>
      <c r="UAN66" s="2" t="s">
        <v>65</v>
      </c>
      <c r="UAO66" s="3">
        <v>0.14201153350000001</v>
      </c>
      <c r="UAP66" s="3">
        <f t="shared" ref="UAP66" si="893">UAM66*UAO66</f>
        <v>0.10017706732401783</v>
      </c>
      <c r="UAQ66" s="5"/>
      <c r="UAR66" s="18" t="s">
        <v>189</v>
      </c>
      <c r="UAS66" t="s">
        <v>554</v>
      </c>
      <c r="UAT66" t="s">
        <v>555</v>
      </c>
      <c r="UAU66" t="s">
        <v>81</v>
      </c>
      <c r="UAV66">
        <v>0.70541501045227051</v>
      </c>
      <c r="UAW66" t="s">
        <v>65</v>
      </c>
      <c r="UAX66" t="s">
        <v>82</v>
      </c>
      <c r="UBA66" s="2" t="s">
        <v>555</v>
      </c>
      <c r="UBB66" s="3" t="s">
        <v>81</v>
      </c>
      <c r="UBC66" s="3">
        <v>0.70541500999999995</v>
      </c>
      <c r="UBD66" s="2" t="s">
        <v>65</v>
      </c>
      <c r="UBE66" s="3">
        <v>0.14201153350000001</v>
      </c>
      <c r="UBF66" s="3">
        <f t="shared" ref="UBF66" si="894">UBC66*UBE66</f>
        <v>0.10017706732401783</v>
      </c>
      <c r="UBG66" s="5"/>
      <c r="UBH66" s="18" t="s">
        <v>189</v>
      </c>
      <c r="UBI66" t="s">
        <v>554</v>
      </c>
      <c r="UBJ66" t="s">
        <v>555</v>
      </c>
      <c r="UBK66" t="s">
        <v>81</v>
      </c>
      <c r="UBL66">
        <v>0.70541501045227051</v>
      </c>
      <c r="UBM66" t="s">
        <v>65</v>
      </c>
      <c r="UBN66" t="s">
        <v>82</v>
      </c>
      <c r="UBQ66" s="2" t="s">
        <v>555</v>
      </c>
      <c r="UBR66" s="3" t="s">
        <v>81</v>
      </c>
      <c r="UBS66" s="3">
        <v>0.70541500999999995</v>
      </c>
      <c r="UBT66" s="2" t="s">
        <v>65</v>
      </c>
      <c r="UBU66" s="3">
        <v>0.14201153350000001</v>
      </c>
      <c r="UBV66" s="3">
        <f t="shared" ref="UBV66" si="895">UBS66*UBU66</f>
        <v>0.10017706732401783</v>
      </c>
      <c r="UBW66" s="5"/>
      <c r="UBX66" s="18" t="s">
        <v>189</v>
      </c>
      <c r="UBY66" t="s">
        <v>554</v>
      </c>
      <c r="UBZ66" t="s">
        <v>555</v>
      </c>
      <c r="UCA66" t="s">
        <v>81</v>
      </c>
      <c r="UCB66">
        <v>0.70541501045227051</v>
      </c>
      <c r="UCC66" t="s">
        <v>65</v>
      </c>
      <c r="UCD66" t="s">
        <v>82</v>
      </c>
      <c r="UCG66" s="2" t="s">
        <v>555</v>
      </c>
      <c r="UCH66" s="3" t="s">
        <v>81</v>
      </c>
      <c r="UCI66" s="3">
        <v>0.70541500999999995</v>
      </c>
      <c r="UCJ66" s="2" t="s">
        <v>65</v>
      </c>
      <c r="UCK66" s="3">
        <v>0.14201153350000001</v>
      </c>
      <c r="UCL66" s="3">
        <f t="shared" ref="UCL66" si="896">UCI66*UCK66</f>
        <v>0.10017706732401783</v>
      </c>
      <c r="UCM66" s="5"/>
      <c r="UCN66" s="18" t="s">
        <v>189</v>
      </c>
      <c r="UCO66" t="s">
        <v>554</v>
      </c>
      <c r="UCP66" t="s">
        <v>555</v>
      </c>
      <c r="UCQ66" t="s">
        <v>81</v>
      </c>
      <c r="UCR66">
        <v>0.70541501045227051</v>
      </c>
      <c r="UCS66" t="s">
        <v>65</v>
      </c>
      <c r="UCT66" t="s">
        <v>82</v>
      </c>
      <c r="UCW66" s="2" t="s">
        <v>555</v>
      </c>
      <c r="UCX66" s="3" t="s">
        <v>81</v>
      </c>
      <c r="UCY66" s="3">
        <v>0.70541500999999995</v>
      </c>
      <c r="UCZ66" s="2" t="s">
        <v>65</v>
      </c>
      <c r="UDA66" s="3">
        <v>0.14201153350000001</v>
      </c>
      <c r="UDB66" s="3">
        <f t="shared" ref="UDB66" si="897">UCY66*UDA66</f>
        <v>0.10017706732401783</v>
      </c>
      <c r="UDC66" s="5"/>
      <c r="UDD66" s="18" t="s">
        <v>189</v>
      </c>
      <c r="UDE66" t="s">
        <v>554</v>
      </c>
      <c r="UDF66" t="s">
        <v>555</v>
      </c>
      <c r="UDG66" t="s">
        <v>81</v>
      </c>
      <c r="UDH66">
        <v>0.70541501045227051</v>
      </c>
      <c r="UDI66" t="s">
        <v>65</v>
      </c>
      <c r="UDJ66" t="s">
        <v>82</v>
      </c>
      <c r="UDM66" s="2" t="s">
        <v>555</v>
      </c>
      <c r="UDN66" s="3" t="s">
        <v>81</v>
      </c>
      <c r="UDO66" s="3">
        <v>0.70541500999999995</v>
      </c>
      <c r="UDP66" s="2" t="s">
        <v>65</v>
      </c>
      <c r="UDQ66" s="3">
        <v>0.14201153350000001</v>
      </c>
      <c r="UDR66" s="3">
        <f t="shared" ref="UDR66" si="898">UDO66*UDQ66</f>
        <v>0.10017706732401783</v>
      </c>
      <c r="UDS66" s="5"/>
      <c r="UDT66" s="18" t="s">
        <v>189</v>
      </c>
      <c r="UDU66" t="s">
        <v>554</v>
      </c>
      <c r="UDV66" t="s">
        <v>555</v>
      </c>
      <c r="UDW66" t="s">
        <v>81</v>
      </c>
      <c r="UDX66">
        <v>0.70541501045227051</v>
      </c>
      <c r="UDY66" t="s">
        <v>65</v>
      </c>
      <c r="UDZ66" t="s">
        <v>82</v>
      </c>
      <c r="UEC66" s="2" t="s">
        <v>555</v>
      </c>
      <c r="UED66" s="3" t="s">
        <v>81</v>
      </c>
      <c r="UEE66" s="3">
        <v>0.70541500999999995</v>
      </c>
      <c r="UEF66" s="2" t="s">
        <v>65</v>
      </c>
      <c r="UEG66" s="3">
        <v>0.14201153350000001</v>
      </c>
      <c r="UEH66" s="3">
        <f t="shared" ref="UEH66" si="899">UEE66*UEG66</f>
        <v>0.10017706732401783</v>
      </c>
      <c r="UEI66" s="5"/>
      <c r="UEJ66" s="18" t="s">
        <v>189</v>
      </c>
      <c r="UEK66" t="s">
        <v>554</v>
      </c>
      <c r="UEL66" t="s">
        <v>555</v>
      </c>
      <c r="UEM66" t="s">
        <v>81</v>
      </c>
      <c r="UEN66">
        <v>0.70541501045227051</v>
      </c>
      <c r="UEO66" t="s">
        <v>65</v>
      </c>
      <c r="UEP66" t="s">
        <v>82</v>
      </c>
      <c r="UES66" s="2" t="s">
        <v>555</v>
      </c>
      <c r="UET66" s="3" t="s">
        <v>81</v>
      </c>
      <c r="UEU66" s="3">
        <v>0.70541500999999995</v>
      </c>
      <c r="UEV66" s="2" t="s">
        <v>65</v>
      </c>
      <c r="UEW66" s="3">
        <v>0.14201153350000001</v>
      </c>
      <c r="UEX66" s="3">
        <f t="shared" ref="UEX66" si="900">UEU66*UEW66</f>
        <v>0.10017706732401783</v>
      </c>
      <c r="UEY66" s="5"/>
      <c r="UEZ66" s="18" t="s">
        <v>189</v>
      </c>
      <c r="UFA66" t="s">
        <v>554</v>
      </c>
      <c r="UFB66" t="s">
        <v>555</v>
      </c>
      <c r="UFC66" t="s">
        <v>81</v>
      </c>
      <c r="UFD66">
        <v>0.70541501045227051</v>
      </c>
      <c r="UFE66" t="s">
        <v>65</v>
      </c>
      <c r="UFF66" t="s">
        <v>82</v>
      </c>
      <c r="UFI66" s="2" t="s">
        <v>555</v>
      </c>
      <c r="UFJ66" s="3" t="s">
        <v>81</v>
      </c>
      <c r="UFK66" s="3">
        <v>0.70541500999999995</v>
      </c>
      <c r="UFL66" s="2" t="s">
        <v>65</v>
      </c>
      <c r="UFM66" s="3">
        <v>0.14201153350000001</v>
      </c>
      <c r="UFN66" s="3">
        <f t="shared" ref="UFN66" si="901">UFK66*UFM66</f>
        <v>0.10017706732401783</v>
      </c>
      <c r="UFO66" s="5"/>
      <c r="UFP66" s="18" t="s">
        <v>189</v>
      </c>
      <c r="UFQ66" t="s">
        <v>554</v>
      </c>
      <c r="UFR66" t="s">
        <v>555</v>
      </c>
      <c r="UFS66" t="s">
        <v>81</v>
      </c>
      <c r="UFT66">
        <v>0.70541501045227051</v>
      </c>
      <c r="UFU66" t="s">
        <v>65</v>
      </c>
      <c r="UFV66" t="s">
        <v>82</v>
      </c>
      <c r="UFY66" s="2" t="s">
        <v>555</v>
      </c>
      <c r="UFZ66" s="3" t="s">
        <v>81</v>
      </c>
      <c r="UGA66" s="3">
        <v>0.70541500999999995</v>
      </c>
      <c r="UGB66" s="2" t="s">
        <v>65</v>
      </c>
      <c r="UGC66" s="3">
        <v>0.14201153350000001</v>
      </c>
      <c r="UGD66" s="3">
        <f t="shared" ref="UGD66" si="902">UGA66*UGC66</f>
        <v>0.10017706732401783</v>
      </c>
      <c r="UGE66" s="5"/>
      <c r="UGF66" s="18" t="s">
        <v>189</v>
      </c>
      <c r="UGG66" t="s">
        <v>554</v>
      </c>
      <c r="UGH66" t="s">
        <v>555</v>
      </c>
      <c r="UGI66" t="s">
        <v>81</v>
      </c>
      <c r="UGJ66">
        <v>0.70541501045227051</v>
      </c>
      <c r="UGK66" t="s">
        <v>65</v>
      </c>
      <c r="UGL66" t="s">
        <v>82</v>
      </c>
      <c r="UGO66" s="2" t="s">
        <v>555</v>
      </c>
      <c r="UGP66" s="3" t="s">
        <v>81</v>
      </c>
      <c r="UGQ66" s="3">
        <v>0.70541500999999995</v>
      </c>
      <c r="UGR66" s="2" t="s">
        <v>65</v>
      </c>
      <c r="UGS66" s="3">
        <v>0.14201153350000001</v>
      </c>
      <c r="UGT66" s="3">
        <f t="shared" ref="UGT66" si="903">UGQ66*UGS66</f>
        <v>0.10017706732401783</v>
      </c>
      <c r="UGU66" s="5"/>
      <c r="UGV66" s="18" t="s">
        <v>189</v>
      </c>
      <c r="UGW66" t="s">
        <v>554</v>
      </c>
      <c r="UGX66" t="s">
        <v>555</v>
      </c>
      <c r="UGY66" t="s">
        <v>81</v>
      </c>
      <c r="UGZ66">
        <v>0.70541501045227051</v>
      </c>
      <c r="UHA66" t="s">
        <v>65</v>
      </c>
      <c r="UHB66" t="s">
        <v>82</v>
      </c>
      <c r="UHE66" s="2" t="s">
        <v>555</v>
      </c>
      <c r="UHF66" s="3" t="s">
        <v>81</v>
      </c>
      <c r="UHG66" s="3">
        <v>0.70541500999999995</v>
      </c>
      <c r="UHH66" s="2" t="s">
        <v>65</v>
      </c>
      <c r="UHI66" s="3">
        <v>0.14201153350000001</v>
      </c>
      <c r="UHJ66" s="3">
        <f t="shared" ref="UHJ66" si="904">UHG66*UHI66</f>
        <v>0.10017706732401783</v>
      </c>
      <c r="UHK66" s="5"/>
      <c r="UHL66" s="18" t="s">
        <v>189</v>
      </c>
      <c r="UHM66" t="s">
        <v>554</v>
      </c>
      <c r="UHN66" t="s">
        <v>555</v>
      </c>
      <c r="UHO66" t="s">
        <v>81</v>
      </c>
      <c r="UHP66">
        <v>0.70541501045227051</v>
      </c>
      <c r="UHQ66" t="s">
        <v>65</v>
      </c>
      <c r="UHR66" t="s">
        <v>82</v>
      </c>
      <c r="UHU66" s="2" t="s">
        <v>555</v>
      </c>
      <c r="UHV66" s="3" t="s">
        <v>81</v>
      </c>
      <c r="UHW66" s="3">
        <v>0.70541500999999995</v>
      </c>
      <c r="UHX66" s="2" t="s">
        <v>65</v>
      </c>
      <c r="UHY66" s="3">
        <v>0.14201153350000001</v>
      </c>
      <c r="UHZ66" s="3">
        <f t="shared" ref="UHZ66" si="905">UHW66*UHY66</f>
        <v>0.10017706732401783</v>
      </c>
      <c r="UIA66" s="5"/>
      <c r="UIB66" s="18" t="s">
        <v>189</v>
      </c>
      <c r="UIC66" t="s">
        <v>554</v>
      </c>
      <c r="UID66" t="s">
        <v>555</v>
      </c>
      <c r="UIE66" t="s">
        <v>81</v>
      </c>
      <c r="UIF66">
        <v>0.70541501045227051</v>
      </c>
      <c r="UIG66" t="s">
        <v>65</v>
      </c>
      <c r="UIH66" t="s">
        <v>82</v>
      </c>
      <c r="UIK66" s="2" t="s">
        <v>555</v>
      </c>
      <c r="UIL66" s="3" t="s">
        <v>81</v>
      </c>
      <c r="UIM66" s="3">
        <v>0.70541500999999995</v>
      </c>
      <c r="UIN66" s="2" t="s">
        <v>65</v>
      </c>
      <c r="UIO66" s="3">
        <v>0.14201153350000001</v>
      </c>
      <c r="UIP66" s="3">
        <f t="shared" ref="UIP66" si="906">UIM66*UIO66</f>
        <v>0.10017706732401783</v>
      </c>
      <c r="UIQ66" s="5"/>
      <c r="UIR66" s="18" t="s">
        <v>189</v>
      </c>
      <c r="UIS66" t="s">
        <v>554</v>
      </c>
      <c r="UIT66" t="s">
        <v>555</v>
      </c>
      <c r="UIU66" t="s">
        <v>81</v>
      </c>
      <c r="UIV66">
        <v>0.70541501045227051</v>
      </c>
      <c r="UIW66" t="s">
        <v>65</v>
      </c>
      <c r="UIX66" t="s">
        <v>82</v>
      </c>
      <c r="UJA66" s="2" t="s">
        <v>555</v>
      </c>
      <c r="UJB66" s="3" t="s">
        <v>81</v>
      </c>
      <c r="UJC66" s="3">
        <v>0.70541500999999995</v>
      </c>
      <c r="UJD66" s="2" t="s">
        <v>65</v>
      </c>
      <c r="UJE66" s="3">
        <v>0.14201153350000001</v>
      </c>
      <c r="UJF66" s="3">
        <f t="shared" ref="UJF66" si="907">UJC66*UJE66</f>
        <v>0.10017706732401783</v>
      </c>
      <c r="UJG66" s="5"/>
      <c r="UJH66" s="18" t="s">
        <v>189</v>
      </c>
      <c r="UJI66" t="s">
        <v>554</v>
      </c>
      <c r="UJJ66" t="s">
        <v>555</v>
      </c>
      <c r="UJK66" t="s">
        <v>81</v>
      </c>
      <c r="UJL66">
        <v>0.70541501045227051</v>
      </c>
      <c r="UJM66" t="s">
        <v>65</v>
      </c>
      <c r="UJN66" t="s">
        <v>82</v>
      </c>
      <c r="UJQ66" s="2" t="s">
        <v>555</v>
      </c>
      <c r="UJR66" s="3" t="s">
        <v>81</v>
      </c>
      <c r="UJS66" s="3">
        <v>0.70541500999999995</v>
      </c>
      <c r="UJT66" s="2" t="s">
        <v>65</v>
      </c>
      <c r="UJU66" s="3">
        <v>0.14201153350000001</v>
      </c>
      <c r="UJV66" s="3">
        <f t="shared" ref="UJV66" si="908">UJS66*UJU66</f>
        <v>0.10017706732401783</v>
      </c>
      <c r="UJW66" s="5"/>
      <c r="UJX66" s="18" t="s">
        <v>189</v>
      </c>
      <c r="UJY66" t="s">
        <v>554</v>
      </c>
      <c r="UJZ66" t="s">
        <v>555</v>
      </c>
      <c r="UKA66" t="s">
        <v>81</v>
      </c>
      <c r="UKB66">
        <v>0.70541501045227051</v>
      </c>
      <c r="UKC66" t="s">
        <v>65</v>
      </c>
      <c r="UKD66" t="s">
        <v>82</v>
      </c>
      <c r="UKG66" s="2" t="s">
        <v>555</v>
      </c>
      <c r="UKH66" s="3" t="s">
        <v>81</v>
      </c>
      <c r="UKI66" s="3">
        <v>0.70541500999999995</v>
      </c>
      <c r="UKJ66" s="2" t="s">
        <v>65</v>
      </c>
      <c r="UKK66" s="3">
        <v>0.14201153350000001</v>
      </c>
      <c r="UKL66" s="3">
        <f t="shared" ref="UKL66" si="909">UKI66*UKK66</f>
        <v>0.10017706732401783</v>
      </c>
      <c r="UKM66" s="5"/>
      <c r="UKN66" s="18" t="s">
        <v>189</v>
      </c>
      <c r="UKO66" t="s">
        <v>554</v>
      </c>
      <c r="UKP66" t="s">
        <v>555</v>
      </c>
      <c r="UKQ66" t="s">
        <v>81</v>
      </c>
      <c r="UKR66">
        <v>0.70541501045227051</v>
      </c>
      <c r="UKS66" t="s">
        <v>65</v>
      </c>
      <c r="UKT66" t="s">
        <v>82</v>
      </c>
      <c r="UKW66" s="2" t="s">
        <v>555</v>
      </c>
      <c r="UKX66" s="3" t="s">
        <v>81</v>
      </c>
      <c r="UKY66" s="3">
        <v>0.70541500999999995</v>
      </c>
      <c r="UKZ66" s="2" t="s">
        <v>65</v>
      </c>
      <c r="ULA66" s="3">
        <v>0.14201153350000001</v>
      </c>
      <c r="ULB66" s="3">
        <f t="shared" ref="ULB66" si="910">UKY66*ULA66</f>
        <v>0.10017706732401783</v>
      </c>
      <c r="ULC66" s="5"/>
      <c r="ULD66" s="18" t="s">
        <v>189</v>
      </c>
      <c r="ULE66" t="s">
        <v>554</v>
      </c>
      <c r="ULF66" t="s">
        <v>555</v>
      </c>
      <c r="ULG66" t="s">
        <v>81</v>
      </c>
      <c r="ULH66">
        <v>0.70541501045227051</v>
      </c>
      <c r="ULI66" t="s">
        <v>65</v>
      </c>
      <c r="ULJ66" t="s">
        <v>82</v>
      </c>
      <c r="ULM66" s="2" t="s">
        <v>555</v>
      </c>
      <c r="ULN66" s="3" t="s">
        <v>81</v>
      </c>
      <c r="ULO66" s="3">
        <v>0.70541500999999995</v>
      </c>
      <c r="ULP66" s="2" t="s">
        <v>65</v>
      </c>
      <c r="ULQ66" s="3">
        <v>0.14201153350000001</v>
      </c>
      <c r="ULR66" s="3">
        <f t="shared" ref="ULR66" si="911">ULO66*ULQ66</f>
        <v>0.10017706732401783</v>
      </c>
      <c r="ULS66" s="5"/>
      <c r="ULT66" s="18" t="s">
        <v>189</v>
      </c>
      <c r="ULU66" t="s">
        <v>554</v>
      </c>
      <c r="ULV66" t="s">
        <v>555</v>
      </c>
      <c r="ULW66" t="s">
        <v>81</v>
      </c>
      <c r="ULX66">
        <v>0.70541501045227051</v>
      </c>
      <c r="ULY66" t="s">
        <v>65</v>
      </c>
      <c r="ULZ66" t="s">
        <v>82</v>
      </c>
      <c r="UMC66" s="2" t="s">
        <v>555</v>
      </c>
      <c r="UMD66" s="3" t="s">
        <v>81</v>
      </c>
      <c r="UME66" s="3">
        <v>0.70541500999999995</v>
      </c>
      <c r="UMF66" s="2" t="s">
        <v>65</v>
      </c>
      <c r="UMG66" s="3">
        <v>0.14201153350000001</v>
      </c>
      <c r="UMH66" s="3">
        <f t="shared" ref="UMH66" si="912">UME66*UMG66</f>
        <v>0.10017706732401783</v>
      </c>
      <c r="UMI66" s="5"/>
      <c r="UMJ66" s="18" t="s">
        <v>189</v>
      </c>
      <c r="UMK66" t="s">
        <v>554</v>
      </c>
      <c r="UML66" t="s">
        <v>555</v>
      </c>
      <c r="UMM66" t="s">
        <v>81</v>
      </c>
      <c r="UMN66">
        <v>0.70541501045227051</v>
      </c>
      <c r="UMO66" t="s">
        <v>65</v>
      </c>
      <c r="UMP66" t="s">
        <v>82</v>
      </c>
      <c r="UMS66" s="2" t="s">
        <v>555</v>
      </c>
      <c r="UMT66" s="3" t="s">
        <v>81</v>
      </c>
      <c r="UMU66" s="3">
        <v>0.70541500999999995</v>
      </c>
      <c r="UMV66" s="2" t="s">
        <v>65</v>
      </c>
      <c r="UMW66" s="3">
        <v>0.14201153350000001</v>
      </c>
      <c r="UMX66" s="3">
        <f t="shared" ref="UMX66" si="913">UMU66*UMW66</f>
        <v>0.10017706732401783</v>
      </c>
      <c r="UMY66" s="5"/>
      <c r="UMZ66" s="18" t="s">
        <v>189</v>
      </c>
      <c r="UNA66" t="s">
        <v>554</v>
      </c>
      <c r="UNB66" t="s">
        <v>555</v>
      </c>
      <c r="UNC66" t="s">
        <v>81</v>
      </c>
      <c r="UND66">
        <v>0.70541501045227051</v>
      </c>
      <c r="UNE66" t="s">
        <v>65</v>
      </c>
      <c r="UNF66" t="s">
        <v>82</v>
      </c>
      <c r="UNI66" s="2" t="s">
        <v>555</v>
      </c>
      <c r="UNJ66" s="3" t="s">
        <v>81</v>
      </c>
      <c r="UNK66" s="3">
        <v>0.70541500999999995</v>
      </c>
      <c r="UNL66" s="2" t="s">
        <v>65</v>
      </c>
      <c r="UNM66" s="3">
        <v>0.14201153350000001</v>
      </c>
      <c r="UNN66" s="3">
        <f t="shared" ref="UNN66" si="914">UNK66*UNM66</f>
        <v>0.10017706732401783</v>
      </c>
      <c r="UNO66" s="5"/>
      <c r="UNP66" s="18" t="s">
        <v>189</v>
      </c>
      <c r="UNQ66" t="s">
        <v>554</v>
      </c>
      <c r="UNR66" t="s">
        <v>555</v>
      </c>
      <c r="UNS66" t="s">
        <v>81</v>
      </c>
      <c r="UNT66">
        <v>0.70541501045227051</v>
      </c>
      <c r="UNU66" t="s">
        <v>65</v>
      </c>
      <c r="UNV66" t="s">
        <v>82</v>
      </c>
      <c r="UNY66" s="2" t="s">
        <v>555</v>
      </c>
      <c r="UNZ66" s="3" t="s">
        <v>81</v>
      </c>
      <c r="UOA66" s="3">
        <v>0.70541500999999995</v>
      </c>
      <c r="UOB66" s="2" t="s">
        <v>65</v>
      </c>
      <c r="UOC66" s="3">
        <v>0.14201153350000001</v>
      </c>
      <c r="UOD66" s="3">
        <f t="shared" ref="UOD66" si="915">UOA66*UOC66</f>
        <v>0.10017706732401783</v>
      </c>
      <c r="UOE66" s="5"/>
      <c r="UOF66" s="18" t="s">
        <v>189</v>
      </c>
      <c r="UOG66" t="s">
        <v>554</v>
      </c>
      <c r="UOH66" t="s">
        <v>555</v>
      </c>
      <c r="UOI66" t="s">
        <v>81</v>
      </c>
      <c r="UOJ66">
        <v>0.70541501045227051</v>
      </c>
      <c r="UOK66" t="s">
        <v>65</v>
      </c>
      <c r="UOL66" t="s">
        <v>82</v>
      </c>
      <c r="UOO66" s="2" t="s">
        <v>555</v>
      </c>
      <c r="UOP66" s="3" t="s">
        <v>81</v>
      </c>
      <c r="UOQ66" s="3">
        <v>0.70541500999999995</v>
      </c>
      <c r="UOR66" s="2" t="s">
        <v>65</v>
      </c>
      <c r="UOS66" s="3">
        <v>0.14201153350000001</v>
      </c>
      <c r="UOT66" s="3">
        <f t="shared" ref="UOT66" si="916">UOQ66*UOS66</f>
        <v>0.10017706732401783</v>
      </c>
      <c r="UOU66" s="5"/>
      <c r="UOV66" s="18" t="s">
        <v>189</v>
      </c>
      <c r="UOW66" t="s">
        <v>554</v>
      </c>
      <c r="UOX66" t="s">
        <v>555</v>
      </c>
      <c r="UOY66" t="s">
        <v>81</v>
      </c>
      <c r="UOZ66">
        <v>0.70541501045227051</v>
      </c>
      <c r="UPA66" t="s">
        <v>65</v>
      </c>
      <c r="UPB66" t="s">
        <v>82</v>
      </c>
      <c r="UPE66" s="2" t="s">
        <v>555</v>
      </c>
      <c r="UPF66" s="3" t="s">
        <v>81</v>
      </c>
      <c r="UPG66" s="3">
        <v>0.70541500999999995</v>
      </c>
      <c r="UPH66" s="2" t="s">
        <v>65</v>
      </c>
      <c r="UPI66" s="3">
        <v>0.14201153350000001</v>
      </c>
      <c r="UPJ66" s="3">
        <f t="shared" ref="UPJ66" si="917">UPG66*UPI66</f>
        <v>0.10017706732401783</v>
      </c>
      <c r="UPK66" s="5"/>
      <c r="UPL66" s="18" t="s">
        <v>189</v>
      </c>
      <c r="UPM66" t="s">
        <v>554</v>
      </c>
      <c r="UPN66" t="s">
        <v>555</v>
      </c>
      <c r="UPO66" t="s">
        <v>81</v>
      </c>
      <c r="UPP66">
        <v>0.70541501045227051</v>
      </c>
      <c r="UPQ66" t="s">
        <v>65</v>
      </c>
      <c r="UPR66" t="s">
        <v>82</v>
      </c>
      <c r="UPU66" s="2" t="s">
        <v>555</v>
      </c>
      <c r="UPV66" s="3" t="s">
        <v>81</v>
      </c>
      <c r="UPW66" s="3">
        <v>0.70541500999999995</v>
      </c>
      <c r="UPX66" s="2" t="s">
        <v>65</v>
      </c>
      <c r="UPY66" s="3">
        <v>0.14201153350000001</v>
      </c>
      <c r="UPZ66" s="3">
        <f t="shared" ref="UPZ66" si="918">UPW66*UPY66</f>
        <v>0.10017706732401783</v>
      </c>
      <c r="UQA66" s="5"/>
      <c r="UQB66" s="18" t="s">
        <v>189</v>
      </c>
      <c r="UQC66" t="s">
        <v>554</v>
      </c>
      <c r="UQD66" t="s">
        <v>555</v>
      </c>
      <c r="UQE66" t="s">
        <v>81</v>
      </c>
      <c r="UQF66">
        <v>0.70541501045227051</v>
      </c>
      <c r="UQG66" t="s">
        <v>65</v>
      </c>
      <c r="UQH66" t="s">
        <v>82</v>
      </c>
      <c r="UQK66" s="2" t="s">
        <v>555</v>
      </c>
      <c r="UQL66" s="3" t="s">
        <v>81</v>
      </c>
      <c r="UQM66" s="3">
        <v>0.70541500999999995</v>
      </c>
      <c r="UQN66" s="2" t="s">
        <v>65</v>
      </c>
      <c r="UQO66" s="3">
        <v>0.14201153350000001</v>
      </c>
      <c r="UQP66" s="3">
        <f t="shared" ref="UQP66" si="919">UQM66*UQO66</f>
        <v>0.10017706732401783</v>
      </c>
      <c r="UQQ66" s="5"/>
      <c r="UQR66" s="18" t="s">
        <v>189</v>
      </c>
      <c r="UQS66" t="s">
        <v>554</v>
      </c>
      <c r="UQT66" t="s">
        <v>555</v>
      </c>
      <c r="UQU66" t="s">
        <v>81</v>
      </c>
      <c r="UQV66">
        <v>0.70541501045227051</v>
      </c>
      <c r="UQW66" t="s">
        <v>65</v>
      </c>
      <c r="UQX66" t="s">
        <v>82</v>
      </c>
      <c r="URA66" s="2" t="s">
        <v>555</v>
      </c>
      <c r="URB66" s="3" t="s">
        <v>81</v>
      </c>
      <c r="URC66" s="3">
        <v>0.70541500999999995</v>
      </c>
      <c r="URD66" s="2" t="s">
        <v>65</v>
      </c>
      <c r="URE66" s="3">
        <v>0.14201153350000001</v>
      </c>
      <c r="URF66" s="3">
        <f t="shared" ref="URF66" si="920">URC66*URE66</f>
        <v>0.10017706732401783</v>
      </c>
      <c r="URG66" s="5"/>
      <c r="URH66" s="18" t="s">
        <v>189</v>
      </c>
      <c r="URI66" t="s">
        <v>554</v>
      </c>
      <c r="URJ66" t="s">
        <v>555</v>
      </c>
      <c r="URK66" t="s">
        <v>81</v>
      </c>
      <c r="URL66">
        <v>0.70541501045227051</v>
      </c>
      <c r="URM66" t="s">
        <v>65</v>
      </c>
      <c r="URN66" t="s">
        <v>82</v>
      </c>
      <c r="URQ66" s="2" t="s">
        <v>555</v>
      </c>
      <c r="URR66" s="3" t="s">
        <v>81</v>
      </c>
      <c r="URS66" s="3">
        <v>0.70541500999999995</v>
      </c>
      <c r="URT66" s="2" t="s">
        <v>65</v>
      </c>
      <c r="URU66" s="3">
        <v>0.14201153350000001</v>
      </c>
      <c r="URV66" s="3">
        <f t="shared" ref="URV66" si="921">URS66*URU66</f>
        <v>0.10017706732401783</v>
      </c>
      <c r="URW66" s="5"/>
      <c r="URX66" s="18" t="s">
        <v>189</v>
      </c>
      <c r="URY66" t="s">
        <v>554</v>
      </c>
      <c r="URZ66" t="s">
        <v>555</v>
      </c>
      <c r="USA66" t="s">
        <v>81</v>
      </c>
      <c r="USB66">
        <v>0.70541501045227051</v>
      </c>
      <c r="USC66" t="s">
        <v>65</v>
      </c>
      <c r="USD66" t="s">
        <v>82</v>
      </c>
      <c r="USG66" s="2" t="s">
        <v>555</v>
      </c>
      <c r="USH66" s="3" t="s">
        <v>81</v>
      </c>
      <c r="USI66" s="3">
        <v>0.70541500999999995</v>
      </c>
      <c r="USJ66" s="2" t="s">
        <v>65</v>
      </c>
      <c r="USK66" s="3">
        <v>0.14201153350000001</v>
      </c>
      <c r="USL66" s="3">
        <f t="shared" ref="USL66" si="922">USI66*USK66</f>
        <v>0.10017706732401783</v>
      </c>
      <c r="USM66" s="5"/>
      <c r="USN66" s="18" t="s">
        <v>189</v>
      </c>
      <c r="USO66" t="s">
        <v>554</v>
      </c>
      <c r="USP66" t="s">
        <v>555</v>
      </c>
      <c r="USQ66" t="s">
        <v>81</v>
      </c>
      <c r="USR66">
        <v>0.70541501045227051</v>
      </c>
      <c r="USS66" t="s">
        <v>65</v>
      </c>
      <c r="UST66" t="s">
        <v>82</v>
      </c>
      <c r="USW66" s="2" t="s">
        <v>555</v>
      </c>
      <c r="USX66" s="3" t="s">
        <v>81</v>
      </c>
      <c r="USY66" s="3">
        <v>0.70541500999999995</v>
      </c>
      <c r="USZ66" s="2" t="s">
        <v>65</v>
      </c>
      <c r="UTA66" s="3">
        <v>0.14201153350000001</v>
      </c>
      <c r="UTB66" s="3">
        <f t="shared" ref="UTB66" si="923">USY66*UTA66</f>
        <v>0.10017706732401783</v>
      </c>
      <c r="UTC66" s="5"/>
      <c r="UTD66" s="18" t="s">
        <v>189</v>
      </c>
      <c r="UTE66" t="s">
        <v>554</v>
      </c>
      <c r="UTF66" t="s">
        <v>555</v>
      </c>
      <c r="UTG66" t="s">
        <v>81</v>
      </c>
      <c r="UTH66">
        <v>0.70541501045227051</v>
      </c>
      <c r="UTI66" t="s">
        <v>65</v>
      </c>
      <c r="UTJ66" t="s">
        <v>82</v>
      </c>
      <c r="UTM66" s="2" t="s">
        <v>555</v>
      </c>
      <c r="UTN66" s="3" t="s">
        <v>81</v>
      </c>
      <c r="UTO66" s="3">
        <v>0.70541500999999995</v>
      </c>
      <c r="UTP66" s="2" t="s">
        <v>65</v>
      </c>
      <c r="UTQ66" s="3">
        <v>0.14201153350000001</v>
      </c>
      <c r="UTR66" s="3">
        <f t="shared" ref="UTR66" si="924">UTO66*UTQ66</f>
        <v>0.10017706732401783</v>
      </c>
      <c r="UTS66" s="5"/>
      <c r="UTT66" s="18" t="s">
        <v>189</v>
      </c>
      <c r="UTU66" t="s">
        <v>554</v>
      </c>
      <c r="UTV66" t="s">
        <v>555</v>
      </c>
      <c r="UTW66" t="s">
        <v>81</v>
      </c>
      <c r="UTX66">
        <v>0.70541501045227051</v>
      </c>
      <c r="UTY66" t="s">
        <v>65</v>
      </c>
      <c r="UTZ66" t="s">
        <v>82</v>
      </c>
      <c r="UUC66" s="2" t="s">
        <v>555</v>
      </c>
      <c r="UUD66" s="3" t="s">
        <v>81</v>
      </c>
      <c r="UUE66" s="3">
        <v>0.70541500999999995</v>
      </c>
      <c r="UUF66" s="2" t="s">
        <v>65</v>
      </c>
      <c r="UUG66" s="3">
        <v>0.14201153350000001</v>
      </c>
      <c r="UUH66" s="3">
        <f t="shared" ref="UUH66" si="925">UUE66*UUG66</f>
        <v>0.10017706732401783</v>
      </c>
      <c r="UUI66" s="5"/>
      <c r="UUJ66" s="18" t="s">
        <v>189</v>
      </c>
      <c r="UUK66" t="s">
        <v>554</v>
      </c>
      <c r="UUL66" t="s">
        <v>555</v>
      </c>
      <c r="UUM66" t="s">
        <v>81</v>
      </c>
      <c r="UUN66">
        <v>0.70541501045227051</v>
      </c>
      <c r="UUO66" t="s">
        <v>65</v>
      </c>
      <c r="UUP66" t="s">
        <v>82</v>
      </c>
      <c r="UUS66" s="2" t="s">
        <v>555</v>
      </c>
      <c r="UUT66" s="3" t="s">
        <v>81</v>
      </c>
      <c r="UUU66" s="3">
        <v>0.70541500999999995</v>
      </c>
      <c r="UUV66" s="2" t="s">
        <v>65</v>
      </c>
      <c r="UUW66" s="3">
        <v>0.14201153350000001</v>
      </c>
      <c r="UUX66" s="3">
        <f t="shared" ref="UUX66" si="926">UUU66*UUW66</f>
        <v>0.10017706732401783</v>
      </c>
      <c r="UUY66" s="5"/>
      <c r="UUZ66" s="18" t="s">
        <v>189</v>
      </c>
      <c r="UVA66" t="s">
        <v>554</v>
      </c>
      <c r="UVB66" t="s">
        <v>555</v>
      </c>
      <c r="UVC66" t="s">
        <v>81</v>
      </c>
      <c r="UVD66">
        <v>0.70541501045227051</v>
      </c>
      <c r="UVE66" t="s">
        <v>65</v>
      </c>
      <c r="UVF66" t="s">
        <v>82</v>
      </c>
      <c r="UVI66" s="2" t="s">
        <v>555</v>
      </c>
      <c r="UVJ66" s="3" t="s">
        <v>81</v>
      </c>
      <c r="UVK66" s="3">
        <v>0.70541500999999995</v>
      </c>
      <c r="UVL66" s="2" t="s">
        <v>65</v>
      </c>
      <c r="UVM66" s="3">
        <v>0.14201153350000001</v>
      </c>
      <c r="UVN66" s="3">
        <f t="shared" ref="UVN66" si="927">UVK66*UVM66</f>
        <v>0.10017706732401783</v>
      </c>
      <c r="UVO66" s="5"/>
      <c r="UVP66" s="18" t="s">
        <v>189</v>
      </c>
      <c r="UVQ66" t="s">
        <v>554</v>
      </c>
      <c r="UVR66" t="s">
        <v>555</v>
      </c>
      <c r="UVS66" t="s">
        <v>81</v>
      </c>
      <c r="UVT66">
        <v>0.70541501045227051</v>
      </c>
      <c r="UVU66" t="s">
        <v>65</v>
      </c>
      <c r="UVV66" t="s">
        <v>82</v>
      </c>
      <c r="UVY66" s="2" t="s">
        <v>555</v>
      </c>
      <c r="UVZ66" s="3" t="s">
        <v>81</v>
      </c>
      <c r="UWA66" s="3">
        <v>0.70541500999999995</v>
      </c>
      <c r="UWB66" s="2" t="s">
        <v>65</v>
      </c>
      <c r="UWC66" s="3">
        <v>0.14201153350000001</v>
      </c>
      <c r="UWD66" s="3">
        <f t="shared" ref="UWD66" si="928">UWA66*UWC66</f>
        <v>0.10017706732401783</v>
      </c>
      <c r="UWE66" s="5"/>
      <c r="UWF66" s="18" t="s">
        <v>189</v>
      </c>
      <c r="UWG66" t="s">
        <v>554</v>
      </c>
      <c r="UWH66" t="s">
        <v>555</v>
      </c>
      <c r="UWI66" t="s">
        <v>81</v>
      </c>
      <c r="UWJ66">
        <v>0.70541501045227051</v>
      </c>
      <c r="UWK66" t="s">
        <v>65</v>
      </c>
      <c r="UWL66" t="s">
        <v>82</v>
      </c>
      <c r="UWO66" s="2" t="s">
        <v>555</v>
      </c>
      <c r="UWP66" s="3" t="s">
        <v>81</v>
      </c>
      <c r="UWQ66" s="3">
        <v>0.70541500999999995</v>
      </c>
      <c r="UWR66" s="2" t="s">
        <v>65</v>
      </c>
      <c r="UWS66" s="3">
        <v>0.14201153350000001</v>
      </c>
      <c r="UWT66" s="3">
        <f t="shared" ref="UWT66" si="929">UWQ66*UWS66</f>
        <v>0.10017706732401783</v>
      </c>
      <c r="UWU66" s="5"/>
      <c r="UWV66" s="18" t="s">
        <v>189</v>
      </c>
      <c r="UWW66" t="s">
        <v>554</v>
      </c>
      <c r="UWX66" t="s">
        <v>555</v>
      </c>
      <c r="UWY66" t="s">
        <v>81</v>
      </c>
      <c r="UWZ66">
        <v>0.70541501045227051</v>
      </c>
      <c r="UXA66" t="s">
        <v>65</v>
      </c>
      <c r="UXB66" t="s">
        <v>82</v>
      </c>
      <c r="UXE66" s="2" t="s">
        <v>555</v>
      </c>
      <c r="UXF66" s="3" t="s">
        <v>81</v>
      </c>
      <c r="UXG66" s="3">
        <v>0.70541500999999995</v>
      </c>
      <c r="UXH66" s="2" t="s">
        <v>65</v>
      </c>
      <c r="UXI66" s="3">
        <v>0.14201153350000001</v>
      </c>
      <c r="UXJ66" s="3">
        <f t="shared" ref="UXJ66" si="930">UXG66*UXI66</f>
        <v>0.10017706732401783</v>
      </c>
      <c r="UXK66" s="5"/>
      <c r="UXL66" s="18" t="s">
        <v>189</v>
      </c>
      <c r="UXM66" t="s">
        <v>554</v>
      </c>
      <c r="UXN66" t="s">
        <v>555</v>
      </c>
      <c r="UXO66" t="s">
        <v>81</v>
      </c>
      <c r="UXP66">
        <v>0.70541501045227051</v>
      </c>
      <c r="UXQ66" t="s">
        <v>65</v>
      </c>
      <c r="UXR66" t="s">
        <v>82</v>
      </c>
      <c r="UXU66" s="2" t="s">
        <v>555</v>
      </c>
      <c r="UXV66" s="3" t="s">
        <v>81</v>
      </c>
      <c r="UXW66" s="3">
        <v>0.70541500999999995</v>
      </c>
      <c r="UXX66" s="2" t="s">
        <v>65</v>
      </c>
      <c r="UXY66" s="3">
        <v>0.14201153350000001</v>
      </c>
      <c r="UXZ66" s="3">
        <f t="shared" ref="UXZ66" si="931">UXW66*UXY66</f>
        <v>0.10017706732401783</v>
      </c>
      <c r="UYA66" s="5"/>
      <c r="UYB66" s="18" t="s">
        <v>189</v>
      </c>
      <c r="UYC66" t="s">
        <v>554</v>
      </c>
      <c r="UYD66" t="s">
        <v>555</v>
      </c>
      <c r="UYE66" t="s">
        <v>81</v>
      </c>
      <c r="UYF66">
        <v>0.70541501045227051</v>
      </c>
      <c r="UYG66" t="s">
        <v>65</v>
      </c>
      <c r="UYH66" t="s">
        <v>82</v>
      </c>
      <c r="UYK66" s="2" t="s">
        <v>555</v>
      </c>
      <c r="UYL66" s="3" t="s">
        <v>81</v>
      </c>
      <c r="UYM66" s="3">
        <v>0.70541500999999995</v>
      </c>
      <c r="UYN66" s="2" t="s">
        <v>65</v>
      </c>
      <c r="UYO66" s="3">
        <v>0.14201153350000001</v>
      </c>
      <c r="UYP66" s="3">
        <f t="shared" ref="UYP66" si="932">UYM66*UYO66</f>
        <v>0.10017706732401783</v>
      </c>
      <c r="UYQ66" s="5"/>
      <c r="UYR66" s="18" t="s">
        <v>189</v>
      </c>
      <c r="UYS66" t="s">
        <v>554</v>
      </c>
      <c r="UYT66" t="s">
        <v>555</v>
      </c>
      <c r="UYU66" t="s">
        <v>81</v>
      </c>
      <c r="UYV66">
        <v>0.70541501045227051</v>
      </c>
      <c r="UYW66" t="s">
        <v>65</v>
      </c>
      <c r="UYX66" t="s">
        <v>82</v>
      </c>
      <c r="UZA66" s="2" t="s">
        <v>555</v>
      </c>
      <c r="UZB66" s="3" t="s">
        <v>81</v>
      </c>
      <c r="UZC66" s="3">
        <v>0.70541500999999995</v>
      </c>
      <c r="UZD66" s="2" t="s">
        <v>65</v>
      </c>
      <c r="UZE66" s="3">
        <v>0.14201153350000001</v>
      </c>
      <c r="UZF66" s="3">
        <f t="shared" ref="UZF66" si="933">UZC66*UZE66</f>
        <v>0.10017706732401783</v>
      </c>
      <c r="UZG66" s="5"/>
      <c r="UZH66" s="18" t="s">
        <v>189</v>
      </c>
      <c r="UZI66" t="s">
        <v>554</v>
      </c>
      <c r="UZJ66" t="s">
        <v>555</v>
      </c>
      <c r="UZK66" t="s">
        <v>81</v>
      </c>
      <c r="UZL66">
        <v>0.70541501045227051</v>
      </c>
      <c r="UZM66" t="s">
        <v>65</v>
      </c>
      <c r="UZN66" t="s">
        <v>82</v>
      </c>
      <c r="UZQ66" s="2" t="s">
        <v>555</v>
      </c>
      <c r="UZR66" s="3" t="s">
        <v>81</v>
      </c>
      <c r="UZS66" s="3">
        <v>0.70541500999999995</v>
      </c>
      <c r="UZT66" s="2" t="s">
        <v>65</v>
      </c>
      <c r="UZU66" s="3">
        <v>0.14201153350000001</v>
      </c>
      <c r="UZV66" s="3">
        <f t="shared" ref="UZV66" si="934">UZS66*UZU66</f>
        <v>0.10017706732401783</v>
      </c>
      <c r="UZW66" s="5"/>
      <c r="UZX66" s="18" t="s">
        <v>189</v>
      </c>
      <c r="UZY66" t="s">
        <v>554</v>
      </c>
      <c r="UZZ66" t="s">
        <v>555</v>
      </c>
      <c r="VAA66" t="s">
        <v>81</v>
      </c>
      <c r="VAB66">
        <v>0.70541501045227051</v>
      </c>
      <c r="VAC66" t="s">
        <v>65</v>
      </c>
      <c r="VAD66" t="s">
        <v>82</v>
      </c>
      <c r="VAG66" s="2" t="s">
        <v>555</v>
      </c>
      <c r="VAH66" s="3" t="s">
        <v>81</v>
      </c>
      <c r="VAI66" s="3">
        <v>0.70541500999999995</v>
      </c>
      <c r="VAJ66" s="2" t="s">
        <v>65</v>
      </c>
      <c r="VAK66" s="3">
        <v>0.14201153350000001</v>
      </c>
      <c r="VAL66" s="3">
        <f t="shared" ref="VAL66" si="935">VAI66*VAK66</f>
        <v>0.10017706732401783</v>
      </c>
      <c r="VAM66" s="5"/>
      <c r="VAN66" s="18" t="s">
        <v>189</v>
      </c>
      <c r="VAO66" t="s">
        <v>554</v>
      </c>
      <c r="VAP66" t="s">
        <v>555</v>
      </c>
      <c r="VAQ66" t="s">
        <v>81</v>
      </c>
      <c r="VAR66">
        <v>0.70541501045227051</v>
      </c>
      <c r="VAS66" t="s">
        <v>65</v>
      </c>
      <c r="VAT66" t="s">
        <v>82</v>
      </c>
      <c r="VAW66" s="2" t="s">
        <v>555</v>
      </c>
      <c r="VAX66" s="3" t="s">
        <v>81</v>
      </c>
      <c r="VAY66" s="3">
        <v>0.70541500999999995</v>
      </c>
      <c r="VAZ66" s="2" t="s">
        <v>65</v>
      </c>
      <c r="VBA66" s="3">
        <v>0.14201153350000001</v>
      </c>
      <c r="VBB66" s="3">
        <f t="shared" ref="VBB66" si="936">VAY66*VBA66</f>
        <v>0.10017706732401783</v>
      </c>
      <c r="VBC66" s="5"/>
      <c r="VBD66" s="18" t="s">
        <v>189</v>
      </c>
      <c r="VBE66" t="s">
        <v>554</v>
      </c>
      <c r="VBF66" t="s">
        <v>555</v>
      </c>
      <c r="VBG66" t="s">
        <v>81</v>
      </c>
      <c r="VBH66">
        <v>0.70541501045227051</v>
      </c>
      <c r="VBI66" t="s">
        <v>65</v>
      </c>
      <c r="VBJ66" t="s">
        <v>82</v>
      </c>
      <c r="VBM66" s="2" t="s">
        <v>555</v>
      </c>
      <c r="VBN66" s="3" t="s">
        <v>81</v>
      </c>
      <c r="VBO66" s="3">
        <v>0.70541500999999995</v>
      </c>
      <c r="VBP66" s="2" t="s">
        <v>65</v>
      </c>
      <c r="VBQ66" s="3">
        <v>0.14201153350000001</v>
      </c>
      <c r="VBR66" s="3">
        <f t="shared" ref="VBR66" si="937">VBO66*VBQ66</f>
        <v>0.10017706732401783</v>
      </c>
      <c r="VBS66" s="5"/>
      <c r="VBT66" s="18" t="s">
        <v>189</v>
      </c>
      <c r="VBU66" t="s">
        <v>554</v>
      </c>
      <c r="VBV66" t="s">
        <v>555</v>
      </c>
      <c r="VBW66" t="s">
        <v>81</v>
      </c>
      <c r="VBX66">
        <v>0.70541501045227051</v>
      </c>
      <c r="VBY66" t="s">
        <v>65</v>
      </c>
      <c r="VBZ66" t="s">
        <v>82</v>
      </c>
      <c r="VCC66" s="2" t="s">
        <v>555</v>
      </c>
      <c r="VCD66" s="3" t="s">
        <v>81</v>
      </c>
      <c r="VCE66" s="3">
        <v>0.70541500999999995</v>
      </c>
      <c r="VCF66" s="2" t="s">
        <v>65</v>
      </c>
      <c r="VCG66" s="3">
        <v>0.14201153350000001</v>
      </c>
      <c r="VCH66" s="3">
        <f t="shared" ref="VCH66" si="938">VCE66*VCG66</f>
        <v>0.10017706732401783</v>
      </c>
      <c r="VCI66" s="5"/>
      <c r="VCJ66" s="18" t="s">
        <v>189</v>
      </c>
      <c r="VCK66" t="s">
        <v>554</v>
      </c>
      <c r="VCL66" t="s">
        <v>555</v>
      </c>
      <c r="VCM66" t="s">
        <v>81</v>
      </c>
      <c r="VCN66">
        <v>0.70541501045227051</v>
      </c>
      <c r="VCO66" t="s">
        <v>65</v>
      </c>
      <c r="VCP66" t="s">
        <v>82</v>
      </c>
      <c r="VCS66" s="2" t="s">
        <v>555</v>
      </c>
      <c r="VCT66" s="3" t="s">
        <v>81</v>
      </c>
      <c r="VCU66" s="3">
        <v>0.70541500999999995</v>
      </c>
      <c r="VCV66" s="2" t="s">
        <v>65</v>
      </c>
      <c r="VCW66" s="3">
        <v>0.14201153350000001</v>
      </c>
      <c r="VCX66" s="3">
        <f t="shared" ref="VCX66" si="939">VCU66*VCW66</f>
        <v>0.10017706732401783</v>
      </c>
      <c r="VCY66" s="5"/>
      <c r="VCZ66" s="18" t="s">
        <v>189</v>
      </c>
      <c r="VDA66" t="s">
        <v>554</v>
      </c>
      <c r="VDB66" t="s">
        <v>555</v>
      </c>
      <c r="VDC66" t="s">
        <v>81</v>
      </c>
      <c r="VDD66">
        <v>0.70541501045227051</v>
      </c>
      <c r="VDE66" t="s">
        <v>65</v>
      </c>
      <c r="VDF66" t="s">
        <v>82</v>
      </c>
      <c r="VDI66" s="2" t="s">
        <v>555</v>
      </c>
      <c r="VDJ66" s="3" t="s">
        <v>81</v>
      </c>
      <c r="VDK66" s="3">
        <v>0.70541500999999995</v>
      </c>
      <c r="VDL66" s="2" t="s">
        <v>65</v>
      </c>
      <c r="VDM66" s="3">
        <v>0.14201153350000001</v>
      </c>
      <c r="VDN66" s="3">
        <f t="shared" ref="VDN66" si="940">VDK66*VDM66</f>
        <v>0.10017706732401783</v>
      </c>
      <c r="VDO66" s="5"/>
      <c r="VDP66" s="18" t="s">
        <v>189</v>
      </c>
      <c r="VDQ66" t="s">
        <v>554</v>
      </c>
      <c r="VDR66" t="s">
        <v>555</v>
      </c>
      <c r="VDS66" t="s">
        <v>81</v>
      </c>
      <c r="VDT66">
        <v>0.70541501045227051</v>
      </c>
      <c r="VDU66" t="s">
        <v>65</v>
      </c>
      <c r="VDV66" t="s">
        <v>82</v>
      </c>
      <c r="VDY66" s="2" t="s">
        <v>555</v>
      </c>
      <c r="VDZ66" s="3" t="s">
        <v>81</v>
      </c>
      <c r="VEA66" s="3">
        <v>0.70541500999999995</v>
      </c>
      <c r="VEB66" s="2" t="s">
        <v>65</v>
      </c>
      <c r="VEC66" s="3">
        <v>0.14201153350000001</v>
      </c>
      <c r="VED66" s="3">
        <f t="shared" ref="VED66" si="941">VEA66*VEC66</f>
        <v>0.10017706732401783</v>
      </c>
      <c r="VEE66" s="5"/>
      <c r="VEF66" s="18" t="s">
        <v>189</v>
      </c>
      <c r="VEG66" t="s">
        <v>554</v>
      </c>
      <c r="VEH66" t="s">
        <v>555</v>
      </c>
      <c r="VEI66" t="s">
        <v>81</v>
      </c>
      <c r="VEJ66">
        <v>0.70541501045227051</v>
      </c>
      <c r="VEK66" t="s">
        <v>65</v>
      </c>
      <c r="VEL66" t="s">
        <v>82</v>
      </c>
      <c r="VEO66" s="2" t="s">
        <v>555</v>
      </c>
      <c r="VEP66" s="3" t="s">
        <v>81</v>
      </c>
      <c r="VEQ66" s="3">
        <v>0.70541500999999995</v>
      </c>
      <c r="VER66" s="2" t="s">
        <v>65</v>
      </c>
      <c r="VES66" s="3">
        <v>0.14201153350000001</v>
      </c>
      <c r="VET66" s="3">
        <f t="shared" ref="VET66" si="942">VEQ66*VES66</f>
        <v>0.10017706732401783</v>
      </c>
      <c r="VEU66" s="5"/>
      <c r="VEV66" s="18" t="s">
        <v>189</v>
      </c>
      <c r="VEW66" t="s">
        <v>554</v>
      </c>
      <c r="VEX66" t="s">
        <v>555</v>
      </c>
      <c r="VEY66" t="s">
        <v>81</v>
      </c>
      <c r="VEZ66">
        <v>0.70541501045227051</v>
      </c>
      <c r="VFA66" t="s">
        <v>65</v>
      </c>
      <c r="VFB66" t="s">
        <v>82</v>
      </c>
      <c r="VFE66" s="2" t="s">
        <v>555</v>
      </c>
      <c r="VFF66" s="3" t="s">
        <v>81</v>
      </c>
      <c r="VFG66" s="3">
        <v>0.70541500999999995</v>
      </c>
      <c r="VFH66" s="2" t="s">
        <v>65</v>
      </c>
      <c r="VFI66" s="3">
        <v>0.14201153350000001</v>
      </c>
      <c r="VFJ66" s="3">
        <f t="shared" ref="VFJ66" si="943">VFG66*VFI66</f>
        <v>0.10017706732401783</v>
      </c>
      <c r="VFK66" s="5"/>
      <c r="VFL66" s="18" t="s">
        <v>189</v>
      </c>
      <c r="VFM66" t="s">
        <v>554</v>
      </c>
      <c r="VFN66" t="s">
        <v>555</v>
      </c>
      <c r="VFO66" t="s">
        <v>81</v>
      </c>
      <c r="VFP66">
        <v>0.70541501045227051</v>
      </c>
      <c r="VFQ66" t="s">
        <v>65</v>
      </c>
      <c r="VFR66" t="s">
        <v>82</v>
      </c>
      <c r="VFU66" s="2" t="s">
        <v>555</v>
      </c>
      <c r="VFV66" s="3" t="s">
        <v>81</v>
      </c>
      <c r="VFW66" s="3">
        <v>0.70541500999999995</v>
      </c>
      <c r="VFX66" s="2" t="s">
        <v>65</v>
      </c>
      <c r="VFY66" s="3">
        <v>0.14201153350000001</v>
      </c>
      <c r="VFZ66" s="3">
        <f t="shared" ref="VFZ66" si="944">VFW66*VFY66</f>
        <v>0.10017706732401783</v>
      </c>
      <c r="VGA66" s="5"/>
      <c r="VGB66" s="18" t="s">
        <v>189</v>
      </c>
      <c r="VGC66" t="s">
        <v>554</v>
      </c>
      <c r="VGD66" t="s">
        <v>555</v>
      </c>
      <c r="VGE66" t="s">
        <v>81</v>
      </c>
      <c r="VGF66">
        <v>0.70541501045227051</v>
      </c>
      <c r="VGG66" t="s">
        <v>65</v>
      </c>
      <c r="VGH66" t="s">
        <v>82</v>
      </c>
      <c r="VGK66" s="2" t="s">
        <v>555</v>
      </c>
      <c r="VGL66" s="3" t="s">
        <v>81</v>
      </c>
      <c r="VGM66" s="3">
        <v>0.70541500999999995</v>
      </c>
      <c r="VGN66" s="2" t="s">
        <v>65</v>
      </c>
      <c r="VGO66" s="3">
        <v>0.14201153350000001</v>
      </c>
      <c r="VGP66" s="3">
        <f t="shared" ref="VGP66" si="945">VGM66*VGO66</f>
        <v>0.10017706732401783</v>
      </c>
      <c r="VGQ66" s="5"/>
      <c r="VGR66" s="18" t="s">
        <v>189</v>
      </c>
      <c r="VGS66" t="s">
        <v>554</v>
      </c>
      <c r="VGT66" t="s">
        <v>555</v>
      </c>
      <c r="VGU66" t="s">
        <v>81</v>
      </c>
      <c r="VGV66">
        <v>0.70541501045227051</v>
      </c>
      <c r="VGW66" t="s">
        <v>65</v>
      </c>
      <c r="VGX66" t="s">
        <v>82</v>
      </c>
      <c r="VHA66" s="2" t="s">
        <v>555</v>
      </c>
      <c r="VHB66" s="3" t="s">
        <v>81</v>
      </c>
      <c r="VHC66" s="3">
        <v>0.70541500999999995</v>
      </c>
      <c r="VHD66" s="2" t="s">
        <v>65</v>
      </c>
      <c r="VHE66" s="3">
        <v>0.14201153350000001</v>
      </c>
      <c r="VHF66" s="3">
        <f t="shared" ref="VHF66" si="946">VHC66*VHE66</f>
        <v>0.10017706732401783</v>
      </c>
      <c r="VHG66" s="5"/>
      <c r="VHH66" s="18" t="s">
        <v>189</v>
      </c>
      <c r="VHI66" t="s">
        <v>554</v>
      </c>
      <c r="VHJ66" t="s">
        <v>555</v>
      </c>
      <c r="VHK66" t="s">
        <v>81</v>
      </c>
      <c r="VHL66">
        <v>0.70541501045227051</v>
      </c>
      <c r="VHM66" t="s">
        <v>65</v>
      </c>
      <c r="VHN66" t="s">
        <v>82</v>
      </c>
      <c r="VHQ66" s="2" t="s">
        <v>555</v>
      </c>
      <c r="VHR66" s="3" t="s">
        <v>81</v>
      </c>
      <c r="VHS66" s="3">
        <v>0.70541500999999995</v>
      </c>
      <c r="VHT66" s="2" t="s">
        <v>65</v>
      </c>
      <c r="VHU66" s="3">
        <v>0.14201153350000001</v>
      </c>
      <c r="VHV66" s="3">
        <f t="shared" ref="VHV66" si="947">VHS66*VHU66</f>
        <v>0.10017706732401783</v>
      </c>
      <c r="VHW66" s="5"/>
      <c r="VHX66" s="18" t="s">
        <v>189</v>
      </c>
      <c r="VHY66" t="s">
        <v>554</v>
      </c>
      <c r="VHZ66" t="s">
        <v>555</v>
      </c>
      <c r="VIA66" t="s">
        <v>81</v>
      </c>
      <c r="VIB66">
        <v>0.70541501045227051</v>
      </c>
      <c r="VIC66" t="s">
        <v>65</v>
      </c>
      <c r="VID66" t="s">
        <v>82</v>
      </c>
      <c r="VIG66" s="2" t="s">
        <v>555</v>
      </c>
      <c r="VIH66" s="3" t="s">
        <v>81</v>
      </c>
      <c r="VII66" s="3">
        <v>0.70541500999999995</v>
      </c>
      <c r="VIJ66" s="2" t="s">
        <v>65</v>
      </c>
      <c r="VIK66" s="3">
        <v>0.14201153350000001</v>
      </c>
      <c r="VIL66" s="3">
        <f t="shared" ref="VIL66" si="948">VII66*VIK66</f>
        <v>0.10017706732401783</v>
      </c>
      <c r="VIM66" s="5"/>
      <c r="VIN66" s="18" t="s">
        <v>189</v>
      </c>
      <c r="VIO66" t="s">
        <v>554</v>
      </c>
      <c r="VIP66" t="s">
        <v>555</v>
      </c>
      <c r="VIQ66" t="s">
        <v>81</v>
      </c>
      <c r="VIR66">
        <v>0.70541501045227051</v>
      </c>
      <c r="VIS66" t="s">
        <v>65</v>
      </c>
      <c r="VIT66" t="s">
        <v>82</v>
      </c>
      <c r="VIW66" s="2" t="s">
        <v>555</v>
      </c>
      <c r="VIX66" s="3" t="s">
        <v>81</v>
      </c>
      <c r="VIY66" s="3">
        <v>0.70541500999999995</v>
      </c>
      <c r="VIZ66" s="2" t="s">
        <v>65</v>
      </c>
      <c r="VJA66" s="3">
        <v>0.14201153350000001</v>
      </c>
      <c r="VJB66" s="3">
        <f t="shared" ref="VJB66" si="949">VIY66*VJA66</f>
        <v>0.10017706732401783</v>
      </c>
      <c r="VJC66" s="5"/>
      <c r="VJD66" s="18" t="s">
        <v>189</v>
      </c>
      <c r="VJE66" t="s">
        <v>554</v>
      </c>
      <c r="VJF66" t="s">
        <v>555</v>
      </c>
      <c r="VJG66" t="s">
        <v>81</v>
      </c>
      <c r="VJH66">
        <v>0.70541501045227051</v>
      </c>
      <c r="VJI66" t="s">
        <v>65</v>
      </c>
      <c r="VJJ66" t="s">
        <v>82</v>
      </c>
      <c r="VJM66" s="2" t="s">
        <v>555</v>
      </c>
      <c r="VJN66" s="3" t="s">
        <v>81</v>
      </c>
      <c r="VJO66" s="3">
        <v>0.70541500999999995</v>
      </c>
      <c r="VJP66" s="2" t="s">
        <v>65</v>
      </c>
      <c r="VJQ66" s="3">
        <v>0.14201153350000001</v>
      </c>
      <c r="VJR66" s="3">
        <f t="shared" ref="VJR66" si="950">VJO66*VJQ66</f>
        <v>0.10017706732401783</v>
      </c>
      <c r="VJS66" s="5"/>
      <c r="VJT66" s="18" t="s">
        <v>189</v>
      </c>
      <c r="VJU66" t="s">
        <v>554</v>
      </c>
      <c r="VJV66" t="s">
        <v>555</v>
      </c>
      <c r="VJW66" t="s">
        <v>81</v>
      </c>
      <c r="VJX66">
        <v>0.70541501045227051</v>
      </c>
      <c r="VJY66" t="s">
        <v>65</v>
      </c>
      <c r="VJZ66" t="s">
        <v>82</v>
      </c>
      <c r="VKC66" s="2" t="s">
        <v>555</v>
      </c>
      <c r="VKD66" s="3" t="s">
        <v>81</v>
      </c>
      <c r="VKE66" s="3">
        <v>0.70541500999999995</v>
      </c>
      <c r="VKF66" s="2" t="s">
        <v>65</v>
      </c>
      <c r="VKG66" s="3">
        <v>0.14201153350000001</v>
      </c>
      <c r="VKH66" s="3">
        <f t="shared" ref="VKH66" si="951">VKE66*VKG66</f>
        <v>0.10017706732401783</v>
      </c>
      <c r="VKI66" s="5"/>
      <c r="VKJ66" s="18" t="s">
        <v>189</v>
      </c>
      <c r="VKK66" t="s">
        <v>554</v>
      </c>
      <c r="VKL66" t="s">
        <v>555</v>
      </c>
      <c r="VKM66" t="s">
        <v>81</v>
      </c>
      <c r="VKN66">
        <v>0.70541501045227051</v>
      </c>
      <c r="VKO66" t="s">
        <v>65</v>
      </c>
      <c r="VKP66" t="s">
        <v>82</v>
      </c>
      <c r="VKS66" s="2" t="s">
        <v>555</v>
      </c>
      <c r="VKT66" s="3" t="s">
        <v>81</v>
      </c>
      <c r="VKU66" s="3">
        <v>0.70541500999999995</v>
      </c>
      <c r="VKV66" s="2" t="s">
        <v>65</v>
      </c>
      <c r="VKW66" s="3">
        <v>0.14201153350000001</v>
      </c>
      <c r="VKX66" s="3">
        <f t="shared" ref="VKX66" si="952">VKU66*VKW66</f>
        <v>0.10017706732401783</v>
      </c>
      <c r="VKY66" s="5"/>
      <c r="VKZ66" s="18" t="s">
        <v>189</v>
      </c>
      <c r="VLA66" t="s">
        <v>554</v>
      </c>
      <c r="VLB66" t="s">
        <v>555</v>
      </c>
      <c r="VLC66" t="s">
        <v>81</v>
      </c>
      <c r="VLD66">
        <v>0.70541501045227051</v>
      </c>
      <c r="VLE66" t="s">
        <v>65</v>
      </c>
      <c r="VLF66" t="s">
        <v>82</v>
      </c>
      <c r="VLI66" s="2" t="s">
        <v>555</v>
      </c>
      <c r="VLJ66" s="3" t="s">
        <v>81</v>
      </c>
      <c r="VLK66" s="3">
        <v>0.70541500999999995</v>
      </c>
      <c r="VLL66" s="2" t="s">
        <v>65</v>
      </c>
      <c r="VLM66" s="3">
        <v>0.14201153350000001</v>
      </c>
      <c r="VLN66" s="3">
        <f t="shared" ref="VLN66" si="953">VLK66*VLM66</f>
        <v>0.10017706732401783</v>
      </c>
      <c r="VLO66" s="5"/>
      <c r="VLP66" s="18" t="s">
        <v>189</v>
      </c>
      <c r="VLQ66" t="s">
        <v>554</v>
      </c>
      <c r="VLR66" t="s">
        <v>555</v>
      </c>
      <c r="VLS66" t="s">
        <v>81</v>
      </c>
      <c r="VLT66">
        <v>0.70541501045227051</v>
      </c>
      <c r="VLU66" t="s">
        <v>65</v>
      </c>
      <c r="VLV66" t="s">
        <v>82</v>
      </c>
      <c r="VLY66" s="2" t="s">
        <v>555</v>
      </c>
      <c r="VLZ66" s="3" t="s">
        <v>81</v>
      </c>
      <c r="VMA66" s="3">
        <v>0.70541500999999995</v>
      </c>
      <c r="VMB66" s="2" t="s">
        <v>65</v>
      </c>
      <c r="VMC66" s="3">
        <v>0.14201153350000001</v>
      </c>
      <c r="VMD66" s="3">
        <f t="shared" ref="VMD66" si="954">VMA66*VMC66</f>
        <v>0.10017706732401783</v>
      </c>
      <c r="VME66" s="5"/>
      <c r="VMF66" s="18" t="s">
        <v>189</v>
      </c>
      <c r="VMG66" t="s">
        <v>554</v>
      </c>
      <c r="VMH66" t="s">
        <v>555</v>
      </c>
      <c r="VMI66" t="s">
        <v>81</v>
      </c>
      <c r="VMJ66">
        <v>0.70541501045227051</v>
      </c>
      <c r="VMK66" t="s">
        <v>65</v>
      </c>
      <c r="VML66" t="s">
        <v>82</v>
      </c>
      <c r="VMO66" s="2" t="s">
        <v>555</v>
      </c>
      <c r="VMP66" s="3" t="s">
        <v>81</v>
      </c>
      <c r="VMQ66" s="3">
        <v>0.70541500999999995</v>
      </c>
      <c r="VMR66" s="2" t="s">
        <v>65</v>
      </c>
      <c r="VMS66" s="3">
        <v>0.14201153350000001</v>
      </c>
      <c r="VMT66" s="3">
        <f t="shared" ref="VMT66" si="955">VMQ66*VMS66</f>
        <v>0.10017706732401783</v>
      </c>
      <c r="VMU66" s="5"/>
      <c r="VMV66" s="18" t="s">
        <v>189</v>
      </c>
      <c r="VMW66" t="s">
        <v>554</v>
      </c>
      <c r="VMX66" t="s">
        <v>555</v>
      </c>
      <c r="VMY66" t="s">
        <v>81</v>
      </c>
      <c r="VMZ66">
        <v>0.70541501045227051</v>
      </c>
      <c r="VNA66" t="s">
        <v>65</v>
      </c>
      <c r="VNB66" t="s">
        <v>82</v>
      </c>
      <c r="VNE66" s="2" t="s">
        <v>555</v>
      </c>
      <c r="VNF66" s="3" t="s">
        <v>81</v>
      </c>
      <c r="VNG66" s="3">
        <v>0.70541500999999995</v>
      </c>
      <c r="VNH66" s="2" t="s">
        <v>65</v>
      </c>
      <c r="VNI66" s="3">
        <v>0.14201153350000001</v>
      </c>
      <c r="VNJ66" s="3">
        <f t="shared" ref="VNJ66" si="956">VNG66*VNI66</f>
        <v>0.10017706732401783</v>
      </c>
      <c r="VNK66" s="5"/>
      <c r="VNL66" s="18" t="s">
        <v>189</v>
      </c>
      <c r="VNM66" t="s">
        <v>554</v>
      </c>
      <c r="VNN66" t="s">
        <v>555</v>
      </c>
      <c r="VNO66" t="s">
        <v>81</v>
      </c>
      <c r="VNP66">
        <v>0.70541501045227051</v>
      </c>
      <c r="VNQ66" t="s">
        <v>65</v>
      </c>
      <c r="VNR66" t="s">
        <v>82</v>
      </c>
      <c r="VNU66" s="2" t="s">
        <v>555</v>
      </c>
      <c r="VNV66" s="3" t="s">
        <v>81</v>
      </c>
      <c r="VNW66" s="3">
        <v>0.70541500999999995</v>
      </c>
      <c r="VNX66" s="2" t="s">
        <v>65</v>
      </c>
      <c r="VNY66" s="3">
        <v>0.14201153350000001</v>
      </c>
      <c r="VNZ66" s="3">
        <f t="shared" ref="VNZ66" si="957">VNW66*VNY66</f>
        <v>0.10017706732401783</v>
      </c>
      <c r="VOA66" s="5"/>
      <c r="VOB66" s="18" t="s">
        <v>189</v>
      </c>
      <c r="VOC66" t="s">
        <v>554</v>
      </c>
      <c r="VOD66" t="s">
        <v>555</v>
      </c>
      <c r="VOE66" t="s">
        <v>81</v>
      </c>
      <c r="VOF66">
        <v>0.70541501045227051</v>
      </c>
      <c r="VOG66" t="s">
        <v>65</v>
      </c>
      <c r="VOH66" t="s">
        <v>82</v>
      </c>
      <c r="VOK66" s="2" t="s">
        <v>555</v>
      </c>
      <c r="VOL66" s="3" t="s">
        <v>81</v>
      </c>
      <c r="VOM66" s="3">
        <v>0.70541500999999995</v>
      </c>
      <c r="VON66" s="2" t="s">
        <v>65</v>
      </c>
      <c r="VOO66" s="3">
        <v>0.14201153350000001</v>
      </c>
      <c r="VOP66" s="3">
        <f t="shared" ref="VOP66" si="958">VOM66*VOO66</f>
        <v>0.10017706732401783</v>
      </c>
      <c r="VOQ66" s="5"/>
      <c r="VOR66" s="18" t="s">
        <v>189</v>
      </c>
      <c r="VOS66" t="s">
        <v>554</v>
      </c>
      <c r="VOT66" t="s">
        <v>555</v>
      </c>
      <c r="VOU66" t="s">
        <v>81</v>
      </c>
      <c r="VOV66">
        <v>0.70541501045227051</v>
      </c>
      <c r="VOW66" t="s">
        <v>65</v>
      </c>
      <c r="VOX66" t="s">
        <v>82</v>
      </c>
      <c r="VPA66" s="2" t="s">
        <v>555</v>
      </c>
      <c r="VPB66" s="3" t="s">
        <v>81</v>
      </c>
      <c r="VPC66" s="3">
        <v>0.70541500999999995</v>
      </c>
      <c r="VPD66" s="2" t="s">
        <v>65</v>
      </c>
      <c r="VPE66" s="3">
        <v>0.14201153350000001</v>
      </c>
      <c r="VPF66" s="3">
        <f t="shared" ref="VPF66" si="959">VPC66*VPE66</f>
        <v>0.10017706732401783</v>
      </c>
      <c r="VPG66" s="5"/>
      <c r="VPH66" s="18" t="s">
        <v>189</v>
      </c>
      <c r="VPI66" t="s">
        <v>554</v>
      </c>
      <c r="VPJ66" t="s">
        <v>555</v>
      </c>
      <c r="VPK66" t="s">
        <v>81</v>
      </c>
      <c r="VPL66">
        <v>0.70541501045227051</v>
      </c>
      <c r="VPM66" t="s">
        <v>65</v>
      </c>
      <c r="VPN66" t="s">
        <v>82</v>
      </c>
      <c r="VPQ66" s="2" t="s">
        <v>555</v>
      </c>
      <c r="VPR66" s="3" t="s">
        <v>81</v>
      </c>
      <c r="VPS66" s="3">
        <v>0.70541500999999995</v>
      </c>
      <c r="VPT66" s="2" t="s">
        <v>65</v>
      </c>
      <c r="VPU66" s="3">
        <v>0.14201153350000001</v>
      </c>
      <c r="VPV66" s="3">
        <f t="shared" ref="VPV66" si="960">VPS66*VPU66</f>
        <v>0.10017706732401783</v>
      </c>
      <c r="VPW66" s="5"/>
      <c r="VPX66" s="18" t="s">
        <v>189</v>
      </c>
      <c r="VPY66" t="s">
        <v>554</v>
      </c>
      <c r="VPZ66" t="s">
        <v>555</v>
      </c>
      <c r="VQA66" t="s">
        <v>81</v>
      </c>
      <c r="VQB66">
        <v>0.70541501045227051</v>
      </c>
      <c r="VQC66" t="s">
        <v>65</v>
      </c>
      <c r="VQD66" t="s">
        <v>82</v>
      </c>
      <c r="VQG66" s="2" t="s">
        <v>555</v>
      </c>
      <c r="VQH66" s="3" t="s">
        <v>81</v>
      </c>
      <c r="VQI66" s="3">
        <v>0.70541500999999995</v>
      </c>
      <c r="VQJ66" s="2" t="s">
        <v>65</v>
      </c>
      <c r="VQK66" s="3">
        <v>0.14201153350000001</v>
      </c>
      <c r="VQL66" s="3">
        <f t="shared" ref="VQL66" si="961">VQI66*VQK66</f>
        <v>0.10017706732401783</v>
      </c>
      <c r="VQM66" s="5"/>
      <c r="VQN66" s="18" t="s">
        <v>189</v>
      </c>
      <c r="VQO66" t="s">
        <v>554</v>
      </c>
      <c r="VQP66" t="s">
        <v>555</v>
      </c>
      <c r="VQQ66" t="s">
        <v>81</v>
      </c>
      <c r="VQR66">
        <v>0.70541501045227051</v>
      </c>
      <c r="VQS66" t="s">
        <v>65</v>
      </c>
      <c r="VQT66" t="s">
        <v>82</v>
      </c>
      <c r="VQW66" s="2" t="s">
        <v>555</v>
      </c>
      <c r="VQX66" s="3" t="s">
        <v>81</v>
      </c>
      <c r="VQY66" s="3">
        <v>0.70541500999999995</v>
      </c>
      <c r="VQZ66" s="2" t="s">
        <v>65</v>
      </c>
      <c r="VRA66" s="3">
        <v>0.14201153350000001</v>
      </c>
      <c r="VRB66" s="3">
        <f t="shared" ref="VRB66" si="962">VQY66*VRA66</f>
        <v>0.10017706732401783</v>
      </c>
      <c r="VRC66" s="5"/>
      <c r="VRD66" s="18" t="s">
        <v>189</v>
      </c>
      <c r="VRE66" t="s">
        <v>554</v>
      </c>
      <c r="VRF66" t="s">
        <v>555</v>
      </c>
      <c r="VRG66" t="s">
        <v>81</v>
      </c>
      <c r="VRH66">
        <v>0.70541501045227051</v>
      </c>
      <c r="VRI66" t="s">
        <v>65</v>
      </c>
      <c r="VRJ66" t="s">
        <v>82</v>
      </c>
      <c r="VRM66" s="2" t="s">
        <v>555</v>
      </c>
      <c r="VRN66" s="3" t="s">
        <v>81</v>
      </c>
      <c r="VRO66" s="3">
        <v>0.70541500999999995</v>
      </c>
      <c r="VRP66" s="2" t="s">
        <v>65</v>
      </c>
      <c r="VRQ66" s="3">
        <v>0.14201153350000001</v>
      </c>
      <c r="VRR66" s="3">
        <f t="shared" ref="VRR66" si="963">VRO66*VRQ66</f>
        <v>0.10017706732401783</v>
      </c>
      <c r="VRS66" s="5"/>
      <c r="VRT66" s="18" t="s">
        <v>189</v>
      </c>
      <c r="VRU66" t="s">
        <v>554</v>
      </c>
      <c r="VRV66" t="s">
        <v>555</v>
      </c>
      <c r="VRW66" t="s">
        <v>81</v>
      </c>
      <c r="VRX66">
        <v>0.70541501045227051</v>
      </c>
      <c r="VRY66" t="s">
        <v>65</v>
      </c>
      <c r="VRZ66" t="s">
        <v>82</v>
      </c>
      <c r="VSC66" s="2" t="s">
        <v>555</v>
      </c>
      <c r="VSD66" s="3" t="s">
        <v>81</v>
      </c>
      <c r="VSE66" s="3">
        <v>0.70541500999999995</v>
      </c>
      <c r="VSF66" s="2" t="s">
        <v>65</v>
      </c>
      <c r="VSG66" s="3">
        <v>0.14201153350000001</v>
      </c>
      <c r="VSH66" s="3">
        <f t="shared" ref="VSH66" si="964">VSE66*VSG66</f>
        <v>0.10017706732401783</v>
      </c>
      <c r="VSI66" s="5"/>
      <c r="VSJ66" s="18" t="s">
        <v>189</v>
      </c>
      <c r="VSK66" t="s">
        <v>554</v>
      </c>
      <c r="VSL66" t="s">
        <v>555</v>
      </c>
      <c r="VSM66" t="s">
        <v>81</v>
      </c>
      <c r="VSN66">
        <v>0.70541501045227051</v>
      </c>
      <c r="VSO66" t="s">
        <v>65</v>
      </c>
      <c r="VSP66" t="s">
        <v>82</v>
      </c>
      <c r="VSS66" s="2" t="s">
        <v>555</v>
      </c>
      <c r="VST66" s="3" t="s">
        <v>81</v>
      </c>
      <c r="VSU66" s="3">
        <v>0.70541500999999995</v>
      </c>
      <c r="VSV66" s="2" t="s">
        <v>65</v>
      </c>
      <c r="VSW66" s="3">
        <v>0.14201153350000001</v>
      </c>
      <c r="VSX66" s="3">
        <f t="shared" ref="VSX66" si="965">VSU66*VSW66</f>
        <v>0.10017706732401783</v>
      </c>
      <c r="VSY66" s="5"/>
      <c r="VSZ66" s="18" t="s">
        <v>189</v>
      </c>
      <c r="VTA66" t="s">
        <v>554</v>
      </c>
      <c r="VTB66" t="s">
        <v>555</v>
      </c>
      <c r="VTC66" t="s">
        <v>81</v>
      </c>
      <c r="VTD66">
        <v>0.70541501045227051</v>
      </c>
      <c r="VTE66" t="s">
        <v>65</v>
      </c>
      <c r="VTF66" t="s">
        <v>82</v>
      </c>
      <c r="VTI66" s="2" t="s">
        <v>555</v>
      </c>
      <c r="VTJ66" s="3" t="s">
        <v>81</v>
      </c>
      <c r="VTK66" s="3">
        <v>0.70541500999999995</v>
      </c>
      <c r="VTL66" s="2" t="s">
        <v>65</v>
      </c>
      <c r="VTM66" s="3">
        <v>0.14201153350000001</v>
      </c>
      <c r="VTN66" s="3">
        <f t="shared" ref="VTN66" si="966">VTK66*VTM66</f>
        <v>0.10017706732401783</v>
      </c>
      <c r="VTO66" s="5"/>
      <c r="VTP66" s="18" t="s">
        <v>189</v>
      </c>
      <c r="VTQ66" t="s">
        <v>554</v>
      </c>
      <c r="VTR66" t="s">
        <v>555</v>
      </c>
      <c r="VTS66" t="s">
        <v>81</v>
      </c>
      <c r="VTT66">
        <v>0.70541501045227051</v>
      </c>
      <c r="VTU66" t="s">
        <v>65</v>
      </c>
      <c r="VTV66" t="s">
        <v>82</v>
      </c>
      <c r="VTY66" s="2" t="s">
        <v>555</v>
      </c>
      <c r="VTZ66" s="3" t="s">
        <v>81</v>
      </c>
      <c r="VUA66" s="3">
        <v>0.70541500999999995</v>
      </c>
      <c r="VUB66" s="2" t="s">
        <v>65</v>
      </c>
      <c r="VUC66" s="3">
        <v>0.14201153350000001</v>
      </c>
      <c r="VUD66" s="3">
        <f t="shared" ref="VUD66" si="967">VUA66*VUC66</f>
        <v>0.10017706732401783</v>
      </c>
      <c r="VUE66" s="5"/>
      <c r="VUF66" s="18" t="s">
        <v>189</v>
      </c>
      <c r="VUG66" t="s">
        <v>554</v>
      </c>
      <c r="VUH66" t="s">
        <v>555</v>
      </c>
      <c r="VUI66" t="s">
        <v>81</v>
      </c>
      <c r="VUJ66">
        <v>0.70541501045227051</v>
      </c>
      <c r="VUK66" t="s">
        <v>65</v>
      </c>
      <c r="VUL66" t="s">
        <v>82</v>
      </c>
      <c r="VUO66" s="2" t="s">
        <v>555</v>
      </c>
      <c r="VUP66" s="3" t="s">
        <v>81</v>
      </c>
      <c r="VUQ66" s="3">
        <v>0.70541500999999995</v>
      </c>
      <c r="VUR66" s="2" t="s">
        <v>65</v>
      </c>
      <c r="VUS66" s="3">
        <v>0.14201153350000001</v>
      </c>
      <c r="VUT66" s="3">
        <f t="shared" ref="VUT66" si="968">VUQ66*VUS66</f>
        <v>0.10017706732401783</v>
      </c>
      <c r="VUU66" s="5"/>
      <c r="VUV66" s="18" t="s">
        <v>189</v>
      </c>
      <c r="VUW66" t="s">
        <v>554</v>
      </c>
      <c r="VUX66" t="s">
        <v>555</v>
      </c>
      <c r="VUY66" t="s">
        <v>81</v>
      </c>
      <c r="VUZ66">
        <v>0.70541501045227051</v>
      </c>
      <c r="VVA66" t="s">
        <v>65</v>
      </c>
      <c r="VVB66" t="s">
        <v>82</v>
      </c>
      <c r="VVE66" s="2" t="s">
        <v>555</v>
      </c>
      <c r="VVF66" s="3" t="s">
        <v>81</v>
      </c>
      <c r="VVG66" s="3">
        <v>0.70541500999999995</v>
      </c>
      <c r="VVH66" s="2" t="s">
        <v>65</v>
      </c>
      <c r="VVI66" s="3">
        <v>0.14201153350000001</v>
      </c>
      <c r="VVJ66" s="3">
        <f t="shared" ref="VVJ66" si="969">VVG66*VVI66</f>
        <v>0.10017706732401783</v>
      </c>
      <c r="VVK66" s="5"/>
      <c r="VVL66" s="18" t="s">
        <v>189</v>
      </c>
      <c r="VVM66" t="s">
        <v>554</v>
      </c>
      <c r="VVN66" t="s">
        <v>555</v>
      </c>
      <c r="VVO66" t="s">
        <v>81</v>
      </c>
      <c r="VVP66">
        <v>0.70541501045227051</v>
      </c>
      <c r="VVQ66" t="s">
        <v>65</v>
      </c>
      <c r="VVR66" t="s">
        <v>82</v>
      </c>
      <c r="VVU66" s="2" t="s">
        <v>555</v>
      </c>
      <c r="VVV66" s="3" t="s">
        <v>81</v>
      </c>
      <c r="VVW66" s="3">
        <v>0.70541500999999995</v>
      </c>
      <c r="VVX66" s="2" t="s">
        <v>65</v>
      </c>
      <c r="VVY66" s="3">
        <v>0.14201153350000001</v>
      </c>
      <c r="VVZ66" s="3">
        <f t="shared" ref="VVZ66" si="970">VVW66*VVY66</f>
        <v>0.10017706732401783</v>
      </c>
      <c r="VWA66" s="5"/>
      <c r="VWB66" s="18" t="s">
        <v>189</v>
      </c>
      <c r="VWC66" t="s">
        <v>554</v>
      </c>
      <c r="VWD66" t="s">
        <v>555</v>
      </c>
      <c r="VWE66" t="s">
        <v>81</v>
      </c>
      <c r="VWF66">
        <v>0.70541501045227051</v>
      </c>
      <c r="VWG66" t="s">
        <v>65</v>
      </c>
      <c r="VWH66" t="s">
        <v>82</v>
      </c>
      <c r="VWK66" s="2" t="s">
        <v>555</v>
      </c>
      <c r="VWL66" s="3" t="s">
        <v>81</v>
      </c>
      <c r="VWM66" s="3">
        <v>0.70541500999999995</v>
      </c>
      <c r="VWN66" s="2" t="s">
        <v>65</v>
      </c>
      <c r="VWO66" s="3">
        <v>0.14201153350000001</v>
      </c>
      <c r="VWP66" s="3">
        <f t="shared" ref="VWP66" si="971">VWM66*VWO66</f>
        <v>0.10017706732401783</v>
      </c>
      <c r="VWQ66" s="5"/>
      <c r="VWR66" s="18" t="s">
        <v>189</v>
      </c>
      <c r="VWS66" t="s">
        <v>554</v>
      </c>
      <c r="VWT66" t="s">
        <v>555</v>
      </c>
      <c r="VWU66" t="s">
        <v>81</v>
      </c>
      <c r="VWV66">
        <v>0.70541501045227051</v>
      </c>
      <c r="VWW66" t="s">
        <v>65</v>
      </c>
      <c r="VWX66" t="s">
        <v>82</v>
      </c>
      <c r="VXA66" s="2" t="s">
        <v>555</v>
      </c>
      <c r="VXB66" s="3" t="s">
        <v>81</v>
      </c>
      <c r="VXC66" s="3">
        <v>0.70541500999999995</v>
      </c>
      <c r="VXD66" s="2" t="s">
        <v>65</v>
      </c>
      <c r="VXE66" s="3">
        <v>0.14201153350000001</v>
      </c>
      <c r="VXF66" s="3">
        <f t="shared" ref="VXF66" si="972">VXC66*VXE66</f>
        <v>0.10017706732401783</v>
      </c>
      <c r="VXG66" s="5"/>
      <c r="VXH66" s="18" t="s">
        <v>189</v>
      </c>
      <c r="VXI66" t="s">
        <v>554</v>
      </c>
      <c r="VXJ66" t="s">
        <v>555</v>
      </c>
      <c r="VXK66" t="s">
        <v>81</v>
      </c>
      <c r="VXL66">
        <v>0.70541501045227051</v>
      </c>
      <c r="VXM66" t="s">
        <v>65</v>
      </c>
      <c r="VXN66" t="s">
        <v>82</v>
      </c>
      <c r="VXQ66" s="2" t="s">
        <v>555</v>
      </c>
      <c r="VXR66" s="3" t="s">
        <v>81</v>
      </c>
      <c r="VXS66" s="3">
        <v>0.70541500999999995</v>
      </c>
      <c r="VXT66" s="2" t="s">
        <v>65</v>
      </c>
      <c r="VXU66" s="3">
        <v>0.14201153350000001</v>
      </c>
      <c r="VXV66" s="3">
        <f t="shared" ref="VXV66" si="973">VXS66*VXU66</f>
        <v>0.10017706732401783</v>
      </c>
      <c r="VXW66" s="5"/>
      <c r="VXX66" s="18" t="s">
        <v>189</v>
      </c>
      <c r="VXY66" t="s">
        <v>554</v>
      </c>
      <c r="VXZ66" t="s">
        <v>555</v>
      </c>
      <c r="VYA66" t="s">
        <v>81</v>
      </c>
      <c r="VYB66">
        <v>0.70541501045227051</v>
      </c>
      <c r="VYC66" t="s">
        <v>65</v>
      </c>
      <c r="VYD66" t="s">
        <v>82</v>
      </c>
      <c r="VYG66" s="2" t="s">
        <v>555</v>
      </c>
      <c r="VYH66" s="3" t="s">
        <v>81</v>
      </c>
      <c r="VYI66" s="3">
        <v>0.70541500999999995</v>
      </c>
      <c r="VYJ66" s="2" t="s">
        <v>65</v>
      </c>
      <c r="VYK66" s="3">
        <v>0.14201153350000001</v>
      </c>
      <c r="VYL66" s="3">
        <f t="shared" ref="VYL66" si="974">VYI66*VYK66</f>
        <v>0.10017706732401783</v>
      </c>
      <c r="VYM66" s="5"/>
      <c r="VYN66" s="18" t="s">
        <v>189</v>
      </c>
      <c r="VYO66" t="s">
        <v>554</v>
      </c>
      <c r="VYP66" t="s">
        <v>555</v>
      </c>
      <c r="VYQ66" t="s">
        <v>81</v>
      </c>
      <c r="VYR66">
        <v>0.70541501045227051</v>
      </c>
      <c r="VYS66" t="s">
        <v>65</v>
      </c>
      <c r="VYT66" t="s">
        <v>82</v>
      </c>
      <c r="VYW66" s="2" t="s">
        <v>555</v>
      </c>
      <c r="VYX66" s="3" t="s">
        <v>81</v>
      </c>
      <c r="VYY66" s="3">
        <v>0.70541500999999995</v>
      </c>
      <c r="VYZ66" s="2" t="s">
        <v>65</v>
      </c>
      <c r="VZA66" s="3">
        <v>0.14201153350000001</v>
      </c>
      <c r="VZB66" s="3">
        <f t="shared" ref="VZB66" si="975">VYY66*VZA66</f>
        <v>0.10017706732401783</v>
      </c>
      <c r="VZC66" s="5"/>
      <c r="VZD66" s="18" t="s">
        <v>189</v>
      </c>
      <c r="VZE66" t="s">
        <v>554</v>
      </c>
      <c r="VZF66" t="s">
        <v>555</v>
      </c>
      <c r="VZG66" t="s">
        <v>81</v>
      </c>
      <c r="VZH66">
        <v>0.70541501045227051</v>
      </c>
      <c r="VZI66" t="s">
        <v>65</v>
      </c>
      <c r="VZJ66" t="s">
        <v>82</v>
      </c>
      <c r="VZM66" s="2" t="s">
        <v>555</v>
      </c>
      <c r="VZN66" s="3" t="s">
        <v>81</v>
      </c>
      <c r="VZO66" s="3">
        <v>0.70541500999999995</v>
      </c>
      <c r="VZP66" s="2" t="s">
        <v>65</v>
      </c>
      <c r="VZQ66" s="3">
        <v>0.14201153350000001</v>
      </c>
      <c r="VZR66" s="3">
        <f t="shared" ref="VZR66" si="976">VZO66*VZQ66</f>
        <v>0.10017706732401783</v>
      </c>
      <c r="VZS66" s="5"/>
      <c r="VZT66" s="18" t="s">
        <v>189</v>
      </c>
      <c r="VZU66" t="s">
        <v>554</v>
      </c>
      <c r="VZV66" t="s">
        <v>555</v>
      </c>
      <c r="VZW66" t="s">
        <v>81</v>
      </c>
      <c r="VZX66">
        <v>0.70541501045227051</v>
      </c>
      <c r="VZY66" t="s">
        <v>65</v>
      </c>
      <c r="VZZ66" t="s">
        <v>82</v>
      </c>
      <c r="WAC66" s="2" t="s">
        <v>555</v>
      </c>
      <c r="WAD66" s="3" t="s">
        <v>81</v>
      </c>
      <c r="WAE66" s="3">
        <v>0.70541500999999995</v>
      </c>
      <c r="WAF66" s="2" t="s">
        <v>65</v>
      </c>
      <c r="WAG66" s="3">
        <v>0.14201153350000001</v>
      </c>
      <c r="WAH66" s="3">
        <f t="shared" ref="WAH66" si="977">WAE66*WAG66</f>
        <v>0.10017706732401783</v>
      </c>
      <c r="WAI66" s="5"/>
      <c r="WAJ66" s="18" t="s">
        <v>189</v>
      </c>
      <c r="WAK66" t="s">
        <v>554</v>
      </c>
      <c r="WAL66" t="s">
        <v>555</v>
      </c>
      <c r="WAM66" t="s">
        <v>81</v>
      </c>
      <c r="WAN66">
        <v>0.70541501045227051</v>
      </c>
      <c r="WAO66" t="s">
        <v>65</v>
      </c>
      <c r="WAP66" t="s">
        <v>82</v>
      </c>
      <c r="WAS66" s="2" t="s">
        <v>555</v>
      </c>
      <c r="WAT66" s="3" t="s">
        <v>81</v>
      </c>
      <c r="WAU66" s="3">
        <v>0.70541500999999995</v>
      </c>
      <c r="WAV66" s="2" t="s">
        <v>65</v>
      </c>
      <c r="WAW66" s="3">
        <v>0.14201153350000001</v>
      </c>
      <c r="WAX66" s="3">
        <f t="shared" ref="WAX66" si="978">WAU66*WAW66</f>
        <v>0.10017706732401783</v>
      </c>
      <c r="WAY66" s="5"/>
      <c r="WAZ66" s="18" t="s">
        <v>189</v>
      </c>
      <c r="WBA66" t="s">
        <v>554</v>
      </c>
      <c r="WBB66" t="s">
        <v>555</v>
      </c>
      <c r="WBC66" t="s">
        <v>81</v>
      </c>
      <c r="WBD66">
        <v>0.70541501045227051</v>
      </c>
      <c r="WBE66" t="s">
        <v>65</v>
      </c>
      <c r="WBF66" t="s">
        <v>82</v>
      </c>
      <c r="WBI66" s="2" t="s">
        <v>555</v>
      </c>
      <c r="WBJ66" s="3" t="s">
        <v>81</v>
      </c>
      <c r="WBK66" s="3">
        <v>0.70541500999999995</v>
      </c>
      <c r="WBL66" s="2" t="s">
        <v>65</v>
      </c>
      <c r="WBM66" s="3">
        <v>0.14201153350000001</v>
      </c>
      <c r="WBN66" s="3">
        <f t="shared" ref="WBN66" si="979">WBK66*WBM66</f>
        <v>0.10017706732401783</v>
      </c>
      <c r="WBO66" s="5"/>
      <c r="WBP66" s="18" t="s">
        <v>189</v>
      </c>
      <c r="WBQ66" t="s">
        <v>554</v>
      </c>
      <c r="WBR66" t="s">
        <v>555</v>
      </c>
      <c r="WBS66" t="s">
        <v>81</v>
      </c>
      <c r="WBT66">
        <v>0.70541501045227051</v>
      </c>
      <c r="WBU66" t="s">
        <v>65</v>
      </c>
      <c r="WBV66" t="s">
        <v>82</v>
      </c>
      <c r="WBY66" s="2" t="s">
        <v>555</v>
      </c>
      <c r="WBZ66" s="3" t="s">
        <v>81</v>
      </c>
      <c r="WCA66" s="3">
        <v>0.70541500999999995</v>
      </c>
      <c r="WCB66" s="2" t="s">
        <v>65</v>
      </c>
      <c r="WCC66" s="3">
        <v>0.14201153350000001</v>
      </c>
      <c r="WCD66" s="3">
        <f t="shared" ref="WCD66" si="980">WCA66*WCC66</f>
        <v>0.10017706732401783</v>
      </c>
      <c r="WCE66" s="5"/>
      <c r="WCF66" s="18" t="s">
        <v>189</v>
      </c>
      <c r="WCG66" t="s">
        <v>554</v>
      </c>
      <c r="WCH66" t="s">
        <v>555</v>
      </c>
      <c r="WCI66" t="s">
        <v>81</v>
      </c>
      <c r="WCJ66">
        <v>0.70541501045227051</v>
      </c>
      <c r="WCK66" t="s">
        <v>65</v>
      </c>
      <c r="WCL66" t="s">
        <v>82</v>
      </c>
      <c r="WCO66" s="2" t="s">
        <v>555</v>
      </c>
      <c r="WCP66" s="3" t="s">
        <v>81</v>
      </c>
      <c r="WCQ66" s="3">
        <v>0.70541500999999995</v>
      </c>
      <c r="WCR66" s="2" t="s">
        <v>65</v>
      </c>
      <c r="WCS66" s="3">
        <v>0.14201153350000001</v>
      </c>
      <c r="WCT66" s="3">
        <f t="shared" ref="WCT66" si="981">WCQ66*WCS66</f>
        <v>0.10017706732401783</v>
      </c>
      <c r="WCU66" s="5"/>
      <c r="WCV66" s="18" t="s">
        <v>189</v>
      </c>
      <c r="WCW66" t="s">
        <v>554</v>
      </c>
      <c r="WCX66" t="s">
        <v>555</v>
      </c>
      <c r="WCY66" t="s">
        <v>81</v>
      </c>
      <c r="WCZ66">
        <v>0.70541501045227051</v>
      </c>
      <c r="WDA66" t="s">
        <v>65</v>
      </c>
      <c r="WDB66" t="s">
        <v>82</v>
      </c>
      <c r="WDE66" s="2" t="s">
        <v>555</v>
      </c>
      <c r="WDF66" s="3" t="s">
        <v>81</v>
      </c>
      <c r="WDG66" s="3">
        <v>0.70541500999999995</v>
      </c>
      <c r="WDH66" s="2" t="s">
        <v>65</v>
      </c>
      <c r="WDI66" s="3">
        <v>0.14201153350000001</v>
      </c>
      <c r="WDJ66" s="3">
        <f t="shared" ref="WDJ66" si="982">WDG66*WDI66</f>
        <v>0.10017706732401783</v>
      </c>
      <c r="WDK66" s="5"/>
      <c r="WDL66" s="18" t="s">
        <v>189</v>
      </c>
      <c r="WDM66" t="s">
        <v>554</v>
      </c>
      <c r="WDN66" t="s">
        <v>555</v>
      </c>
      <c r="WDO66" t="s">
        <v>81</v>
      </c>
      <c r="WDP66">
        <v>0.70541501045227051</v>
      </c>
      <c r="WDQ66" t="s">
        <v>65</v>
      </c>
      <c r="WDR66" t="s">
        <v>82</v>
      </c>
      <c r="WDU66" s="2" t="s">
        <v>555</v>
      </c>
      <c r="WDV66" s="3" t="s">
        <v>81</v>
      </c>
      <c r="WDW66" s="3">
        <v>0.70541500999999995</v>
      </c>
      <c r="WDX66" s="2" t="s">
        <v>65</v>
      </c>
      <c r="WDY66" s="3">
        <v>0.14201153350000001</v>
      </c>
      <c r="WDZ66" s="3">
        <f t="shared" ref="WDZ66" si="983">WDW66*WDY66</f>
        <v>0.10017706732401783</v>
      </c>
      <c r="WEA66" s="5"/>
      <c r="WEB66" s="18" t="s">
        <v>189</v>
      </c>
      <c r="WEC66" t="s">
        <v>554</v>
      </c>
      <c r="WED66" t="s">
        <v>555</v>
      </c>
      <c r="WEE66" t="s">
        <v>81</v>
      </c>
      <c r="WEF66">
        <v>0.70541501045227051</v>
      </c>
      <c r="WEG66" t="s">
        <v>65</v>
      </c>
      <c r="WEH66" t="s">
        <v>82</v>
      </c>
      <c r="WEK66" s="2" t="s">
        <v>555</v>
      </c>
      <c r="WEL66" s="3" t="s">
        <v>81</v>
      </c>
      <c r="WEM66" s="3">
        <v>0.70541500999999995</v>
      </c>
      <c r="WEN66" s="2" t="s">
        <v>65</v>
      </c>
      <c r="WEO66" s="3">
        <v>0.14201153350000001</v>
      </c>
      <c r="WEP66" s="3">
        <f t="shared" ref="WEP66" si="984">WEM66*WEO66</f>
        <v>0.10017706732401783</v>
      </c>
      <c r="WEQ66" s="5"/>
      <c r="WER66" s="18" t="s">
        <v>189</v>
      </c>
      <c r="WES66" t="s">
        <v>554</v>
      </c>
      <c r="WET66" t="s">
        <v>555</v>
      </c>
      <c r="WEU66" t="s">
        <v>81</v>
      </c>
      <c r="WEV66">
        <v>0.70541501045227051</v>
      </c>
      <c r="WEW66" t="s">
        <v>65</v>
      </c>
      <c r="WEX66" t="s">
        <v>82</v>
      </c>
      <c r="WFA66" s="2" t="s">
        <v>555</v>
      </c>
      <c r="WFB66" s="3" t="s">
        <v>81</v>
      </c>
      <c r="WFC66" s="3">
        <v>0.70541500999999995</v>
      </c>
      <c r="WFD66" s="2" t="s">
        <v>65</v>
      </c>
      <c r="WFE66" s="3">
        <v>0.14201153350000001</v>
      </c>
      <c r="WFF66" s="3">
        <f t="shared" ref="WFF66" si="985">WFC66*WFE66</f>
        <v>0.10017706732401783</v>
      </c>
      <c r="WFG66" s="5"/>
      <c r="WFH66" s="18" t="s">
        <v>189</v>
      </c>
      <c r="WFI66" t="s">
        <v>554</v>
      </c>
      <c r="WFJ66" t="s">
        <v>555</v>
      </c>
      <c r="WFK66" t="s">
        <v>81</v>
      </c>
      <c r="WFL66">
        <v>0.70541501045227051</v>
      </c>
      <c r="WFM66" t="s">
        <v>65</v>
      </c>
      <c r="WFN66" t="s">
        <v>82</v>
      </c>
      <c r="WFQ66" s="2" t="s">
        <v>555</v>
      </c>
      <c r="WFR66" s="3" t="s">
        <v>81</v>
      </c>
      <c r="WFS66" s="3">
        <v>0.70541500999999995</v>
      </c>
      <c r="WFT66" s="2" t="s">
        <v>65</v>
      </c>
      <c r="WFU66" s="3">
        <v>0.14201153350000001</v>
      </c>
      <c r="WFV66" s="3">
        <f t="shared" ref="WFV66" si="986">WFS66*WFU66</f>
        <v>0.10017706732401783</v>
      </c>
      <c r="WFW66" s="5"/>
      <c r="WFX66" s="18" t="s">
        <v>189</v>
      </c>
      <c r="WFY66" t="s">
        <v>554</v>
      </c>
      <c r="WFZ66" t="s">
        <v>555</v>
      </c>
      <c r="WGA66" t="s">
        <v>81</v>
      </c>
      <c r="WGB66">
        <v>0.70541501045227051</v>
      </c>
      <c r="WGC66" t="s">
        <v>65</v>
      </c>
      <c r="WGD66" t="s">
        <v>82</v>
      </c>
      <c r="WGG66" s="2" t="s">
        <v>555</v>
      </c>
      <c r="WGH66" s="3" t="s">
        <v>81</v>
      </c>
      <c r="WGI66" s="3">
        <v>0.70541500999999995</v>
      </c>
      <c r="WGJ66" s="2" t="s">
        <v>65</v>
      </c>
      <c r="WGK66" s="3">
        <v>0.14201153350000001</v>
      </c>
      <c r="WGL66" s="3">
        <f t="shared" ref="WGL66" si="987">WGI66*WGK66</f>
        <v>0.10017706732401783</v>
      </c>
      <c r="WGM66" s="5"/>
      <c r="WGN66" s="18" t="s">
        <v>189</v>
      </c>
      <c r="WGO66" t="s">
        <v>554</v>
      </c>
      <c r="WGP66" t="s">
        <v>555</v>
      </c>
      <c r="WGQ66" t="s">
        <v>81</v>
      </c>
      <c r="WGR66">
        <v>0.70541501045227051</v>
      </c>
      <c r="WGS66" t="s">
        <v>65</v>
      </c>
      <c r="WGT66" t="s">
        <v>82</v>
      </c>
      <c r="WGW66" s="2" t="s">
        <v>555</v>
      </c>
      <c r="WGX66" s="3" t="s">
        <v>81</v>
      </c>
      <c r="WGY66" s="3">
        <v>0.70541500999999995</v>
      </c>
      <c r="WGZ66" s="2" t="s">
        <v>65</v>
      </c>
      <c r="WHA66" s="3">
        <v>0.14201153350000001</v>
      </c>
      <c r="WHB66" s="3">
        <f t="shared" ref="WHB66" si="988">WGY66*WHA66</f>
        <v>0.10017706732401783</v>
      </c>
      <c r="WHC66" s="5"/>
      <c r="WHD66" s="18" t="s">
        <v>189</v>
      </c>
      <c r="WHE66" t="s">
        <v>554</v>
      </c>
      <c r="WHF66" t="s">
        <v>555</v>
      </c>
      <c r="WHG66" t="s">
        <v>81</v>
      </c>
      <c r="WHH66">
        <v>0.70541501045227051</v>
      </c>
      <c r="WHI66" t="s">
        <v>65</v>
      </c>
      <c r="WHJ66" t="s">
        <v>82</v>
      </c>
      <c r="WHM66" s="2" t="s">
        <v>555</v>
      </c>
      <c r="WHN66" s="3" t="s">
        <v>81</v>
      </c>
      <c r="WHO66" s="3">
        <v>0.70541500999999995</v>
      </c>
      <c r="WHP66" s="2" t="s">
        <v>65</v>
      </c>
      <c r="WHQ66" s="3">
        <v>0.14201153350000001</v>
      </c>
      <c r="WHR66" s="3">
        <f t="shared" ref="WHR66" si="989">WHO66*WHQ66</f>
        <v>0.10017706732401783</v>
      </c>
      <c r="WHS66" s="5"/>
      <c r="WHT66" s="18" t="s">
        <v>189</v>
      </c>
      <c r="WHU66" t="s">
        <v>554</v>
      </c>
      <c r="WHV66" t="s">
        <v>555</v>
      </c>
      <c r="WHW66" t="s">
        <v>81</v>
      </c>
      <c r="WHX66">
        <v>0.70541501045227051</v>
      </c>
      <c r="WHY66" t="s">
        <v>65</v>
      </c>
      <c r="WHZ66" t="s">
        <v>82</v>
      </c>
      <c r="WIC66" s="2" t="s">
        <v>555</v>
      </c>
      <c r="WID66" s="3" t="s">
        <v>81</v>
      </c>
      <c r="WIE66" s="3">
        <v>0.70541500999999995</v>
      </c>
      <c r="WIF66" s="2" t="s">
        <v>65</v>
      </c>
      <c r="WIG66" s="3">
        <v>0.14201153350000001</v>
      </c>
      <c r="WIH66" s="3">
        <f t="shared" ref="WIH66" si="990">WIE66*WIG66</f>
        <v>0.10017706732401783</v>
      </c>
      <c r="WII66" s="5"/>
      <c r="WIJ66" s="18" t="s">
        <v>189</v>
      </c>
      <c r="WIK66" t="s">
        <v>554</v>
      </c>
      <c r="WIL66" t="s">
        <v>555</v>
      </c>
      <c r="WIM66" t="s">
        <v>81</v>
      </c>
      <c r="WIN66">
        <v>0.70541501045227051</v>
      </c>
      <c r="WIO66" t="s">
        <v>65</v>
      </c>
      <c r="WIP66" t="s">
        <v>82</v>
      </c>
      <c r="WIS66" s="2" t="s">
        <v>555</v>
      </c>
      <c r="WIT66" s="3" t="s">
        <v>81</v>
      </c>
      <c r="WIU66" s="3">
        <v>0.70541500999999995</v>
      </c>
      <c r="WIV66" s="2" t="s">
        <v>65</v>
      </c>
      <c r="WIW66" s="3">
        <v>0.14201153350000001</v>
      </c>
      <c r="WIX66" s="3">
        <f t="shared" ref="WIX66" si="991">WIU66*WIW66</f>
        <v>0.10017706732401783</v>
      </c>
      <c r="WIY66" s="5"/>
      <c r="WIZ66" s="18" t="s">
        <v>189</v>
      </c>
      <c r="WJA66" t="s">
        <v>554</v>
      </c>
      <c r="WJB66" t="s">
        <v>555</v>
      </c>
      <c r="WJC66" t="s">
        <v>81</v>
      </c>
      <c r="WJD66">
        <v>0.70541501045227051</v>
      </c>
      <c r="WJE66" t="s">
        <v>65</v>
      </c>
      <c r="WJF66" t="s">
        <v>82</v>
      </c>
      <c r="WJI66" s="2" t="s">
        <v>555</v>
      </c>
      <c r="WJJ66" s="3" t="s">
        <v>81</v>
      </c>
      <c r="WJK66" s="3">
        <v>0.70541500999999995</v>
      </c>
      <c r="WJL66" s="2" t="s">
        <v>65</v>
      </c>
      <c r="WJM66" s="3">
        <v>0.14201153350000001</v>
      </c>
      <c r="WJN66" s="3">
        <f t="shared" ref="WJN66" si="992">WJK66*WJM66</f>
        <v>0.10017706732401783</v>
      </c>
      <c r="WJO66" s="5"/>
      <c r="WJP66" s="18" t="s">
        <v>189</v>
      </c>
      <c r="WJQ66" t="s">
        <v>554</v>
      </c>
      <c r="WJR66" t="s">
        <v>555</v>
      </c>
      <c r="WJS66" t="s">
        <v>81</v>
      </c>
      <c r="WJT66">
        <v>0.70541501045227051</v>
      </c>
      <c r="WJU66" t="s">
        <v>65</v>
      </c>
      <c r="WJV66" t="s">
        <v>82</v>
      </c>
      <c r="WJY66" s="2" t="s">
        <v>555</v>
      </c>
      <c r="WJZ66" s="3" t="s">
        <v>81</v>
      </c>
      <c r="WKA66" s="3">
        <v>0.70541500999999995</v>
      </c>
      <c r="WKB66" s="2" t="s">
        <v>65</v>
      </c>
      <c r="WKC66" s="3">
        <v>0.14201153350000001</v>
      </c>
      <c r="WKD66" s="3">
        <f t="shared" ref="WKD66" si="993">WKA66*WKC66</f>
        <v>0.10017706732401783</v>
      </c>
      <c r="WKE66" s="5"/>
      <c r="WKF66" s="18" t="s">
        <v>189</v>
      </c>
      <c r="WKG66" t="s">
        <v>554</v>
      </c>
      <c r="WKH66" t="s">
        <v>555</v>
      </c>
      <c r="WKI66" t="s">
        <v>81</v>
      </c>
      <c r="WKJ66">
        <v>0.70541501045227051</v>
      </c>
      <c r="WKK66" t="s">
        <v>65</v>
      </c>
      <c r="WKL66" t="s">
        <v>82</v>
      </c>
      <c r="WKO66" s="2" t="s">
        <v>555</v>
      </c>
      <c r="WKP66" s="3" t="s">
        <v>81</v>
      </c>
      <c r="WKQ66" s="3">
        <v>0.70541500999999995</v>
      </c>
      <c r="WKR66" s="2" t="s">
        <v>65</v>
      </c>
      <c r="WKS66" s="3">
        <v>0.14201153350000001</v>
      </c>
      <c r="WKT66" s="3">
        <f t="shared" ref="WKT66" si="994">WKQ66*WKS66</f>
        <v>0.10017706732401783</v>
      </c>
      <c r="WKU66" s="5"/>
      <c r="WKV66" s="18" t="s">
        <v>189</v>
      </c>
      <c r="WKW66" t="s">
        <v>554</v>
      </c>
      <c r="WKX66" t="s">
        <v>555</v>
      </c>
      <c r="WKY66" t="s">
        <v>81</v>
      </c>
      <c r="WKZ66">
        <v>0.70541501045227051</v>
      </c>
      <c r="WLA66" t="s">
        <v>65</v>
      </c>
      <c r="WLB66" t="s">
        <v>82</v>
      </c>
      <c r="WLE66" s="2" t="s">
        <v>555</v>
      </c>
      <c r="WLF66" s="3" t="s">
        <v>81</v>
      </c>
      <c r="WLG66" s="3">
        <v>0.70541500999999995</v>
      </c>
      <c r="WLH66" s="2" t="s">
        <v>65</v>
      </c>
      <c r="WLI66" s="3">
        <v>0.14201153350000001</v>
      </c>
      <c r="WLJ66" s="3">
        <f t="shared" ref="WLJ66" si="995">WLG66*WLI66</f>
        <v>0.10017706732401783</v>
      </c>
      <c r="WLK66" s="5"/>
      <c r="WLL66" s="18" t="s">
        <v>189</v>
      </c>
      <c r="WLM66" t="s">
        <v>554</v>
      </c>
      <c r="WLN66" t="s">
        <v>555</v>
      </c>
      <c r="WLO66" t="s">
        <v>81</v>
      </c>
      <c r="WLP66">
        <v>0.70541501045227051</v>
      </c>
      <c r="WLQ66" t="s">
        <v>65</v>
      </c>
      <c r="WLR66" t="s">
        <v>82</v>
      </c>
      <c r="WLU66" s="2" t="s">
        <v>555</v>
      </c>
      <c r="WLV66" s="3" t="s">
        <v>81</v>
      </c>
      <c r="WLW66" s="3">
        <v>0.70541500999999995</v>
      </c>
      <c r="WLX66" s="2" t="s">
        <v>65</v>
      </c>
      <c r="WLY66" s="3">
        <v>0.14201153350000001</v>
      </c>
      <c r="WLZ66" s="3">
        <f t="shared" ref="WLZ66" si="996">WLW66*WLY66</f>
        <v>0.10017706732401783</v>
      </c>
      <c r="WMA66" s="5"/>
      <c r="WMB66" s="18" t="s">
        <v>189</v>
      </c>
      <c r="WMC66" t="s">
        <v>554</v>
      </c>
      <c r="WMD66" t="s">
        <v>555</v>
      </c>
      <c r="WME66" t="s">
        <v>81</v>
      </c>
      <c r="WMF66">
        <v>0.70541501045227051</v>
      </c>
      <c r="WMG66" t="s">
        <v>65</v>
      </c>
      <c r="WMH66" t="s">
        <v>82</v>
      </c>
      <c r="WMK66" s="2" t="s">
        <v>555</v>
      </c>
      <c r="WML66" s="3" t="s">
        <v>81</v>
      </c>
      <c r="WMM66" s="3">
        <v>0.70541500999999995</v>
      </c>
      <c r="WMN66" s="2" t="s">
        <v>65</v>
      </c>
      <c r="WMO66" s="3">
        <v>0.14201153350000001</v>
      </c>
      <c r="WMP66" s="3">
        <f t="shared" ref="WMP66" si="997">WMM66*WMO66</f>
        <v>0.10017706732401783</v>
      </c>
      <c r="WMQ66" s="5"/>
      <c r="WMR66" s="18" t="s">
        <v>189</v>
      </c>
      <c r="WMS66" t="s">
        <v>554</v>
      </c>
      <c r="WMT66" t="s">
        <v>555</v>
      </c>
      <c r="WMU66" t="s">
        <v>81</v>
      </c>
      <c r="WMV66">
        <v>0.70541501045227051</v>
      </c>
      <c r="WMW66" t="s">
        <v>65</v>
      </c>
      <c r="WMX66" t="s">
        <v>82</v>
      </c>
      <c r="WNA66" s="2" t="s">
        <v>555</v>
      </c>
      <c r="WNB66" s="3" t="s">
        <v>81</v>
      </c>
      <c r="WNC66" s="3">
        <v>0.70541500999999995</v>
      </c>
      <c r="WND66" s="2" t="s">
        <v>65</v>
      </c>
      <c r="WNE66" s="3">
        <v>0.14201153350000001</v>
      </c>
      <c r="WNF66" s="3">
        <f t="shared" ref="WNF66" si="998">WNC66*WNE66</f>
        <v>0.10017706732401783</v>
      </c>
      <c r="WNG66" s="5"/>
      <c r="WNH66" s="18" t="s">
        <v>189</v>
      </c>
      <c r="WNI66" t="s">
        <v>554</v>
      </c>
      <c r="WNJ66" t="s">
        <v>555</v>
      </c>
      <c r="WNK66" t="s">
        <v>81</v>
      </c>
      <c r="WNL66">
        <v>0.70541501045227051</v>
      </c>
      <c r="WNM66" t="s">
        <v>65</v>
      </c>
      <c r="WNN66" t="s">
        <v>82</v>
      </c>
      <c r="WNQ66" s="2" t="s">
        <v>555</v>
      </c>
      <c r="WNR66" s="3" t="s">
        <v>81</v>
      </c>
      <c r="WNS66" s="3">
        <v>0.70541500999999995</v>
      </c>
      <c r="WNT66" s="2" t="s">
        <v>65</v>
      </c>
      <c r="WNU66" s="3">
        <v>0.14201153350000001</v>
      </c>
      <c r="WNV66" s="3">
        <f t="shared" ref="WNV66" si="999">WNS66*WNU66</f>
        <v>0.10017706732401783</v>
      </c>
      <c r="WNW66" s="5"/>
      <c r="WNX66" s="18" t="s">
        <v>189</v>
      </c>
      <c r="WNY66" t="s">
        <v>554</v>
      </c>
      <c r="WNZ66" t="s">
        <v>555</v>
      </c>
      <c r="WOA66" t="s">
        <v>81</v>
      </c>
      <c r="WOB66">
        <v>0.70541501045227051</v>
      </c>
      <c r="WOC66" t="s">
        <v>65</v>
      </c>
      <c r="WOD66" t="s">
        <v>82</v>
      </c>
      <c r="WOG66" s="2" t="s">
        <v>555</v>
      </c>
      <c r="WOH66" s="3" t="s">
        <v>81</v>
      </c>
      <c r="WOI66" s="3">
        <v>0.70541500999999995</v>
      </c>
      <c r="WOJ66" s="2" t="s">
        <v>65</v>
      </c>
      <c r="WOK66" s="3">
        <v>0.14201153350000001</v>
      </c>
      <c r="WOL66" s="3">
        <f t="shared" ref="WOL66" si="1000">WOI66*WOK66</f>
        <v>0.10017706732401783</v>
      </c>
      <c r="WOM66" s="5"/>
      <c r="WON66" s="18" t="s">
        <v>189</v>
      </c>
      <c r="WOO66" t="s">
        <v>554</v>
      </c>
      <c r="WOP66" t="s">
        <v>555</v>
      </c>
      <c r="WOQ66" t="s">
        <v>81</v>
      </c>
      <c r="WOR66">
        <v>0.70541501045227051</v>
      </c>
      <c r="WOS66" t="s">
        <v>65</v>
      </c>
      <c r="WOT66" t="s">
        <v>82</v>
      </c>
      <c r="WOW66" s="2" t="s">
        <v>555</v>
      </c>
      <c r="WOX66" s="3" t="s">
        <v>81</v>
      </c>
      <c r="WOY66" s="3">
        <v>0.70541500999999995</v>
      </c>
      <c r="WOZ66" s="2" t="s">
        <v>65</v>
      </c>
      <c r="WPA66" s="3">
        <v>0.14201153350000001</v>
      </c>
      <c r="WPB66" s="3">
        <f t="shared" ref="WPB66" si="1001">WOY66*WPA66</f>
        <v>0.10017706732401783</v>
      </c>
      <c r="WPC66" s="5"/>
      <c r="WPD66" s="18" t="s">
        <v>189</v>
      </c>
      <c r="WPE66" t="s">
        <v>554</v>
      </c>
      <c r="WPF66" t="s">
        <v>555</v>
      </c>
      <c r="WPG66" t="s">
        <v>81</v>
      </c>
      <c r="WPH66">
        <v>0.70541501045227051</v>
      </c>
      <c r="WPI66" t="s">
        <v>65</v>
      </c>
      <c r="WPJ66" t="s">
        <v>82</v>
      </c>
      <c r="WPM66" s="2" t="s">
        <v>555</v>
      </c>
      <c r="WPN66" s="3" t="s">
        <v>81</v>
      </c>
      <c r="WPO66" s="3">
        <v>0.70541500999999995</v>
      </c>
      <c r="WPP66" s="2" t="s">
        <v>65</v>
      </c>
      <c r="WPQ66" s="3">
        <v>0.14201153350000001</v>
      </c>
      <c r="WPR66" s="3">
        <f t="shared" ref="WPR66" si="1002">WPO66*WPQ66</f>
        <v>0.10017706732401783</v>
      </c>
      <c r="WPS66" s="5"/>
      <c r="WPT66" s="18" t="s">
        <v>189</v>
      </c>
      <c r="WPU66" t="s">
        <v>554</v>
      </c>
      <c r="WPV66" t="s">
        <v>555</v>
      </c>
      <c r="WPW66" t="s">
        <v>81</v>
      </c>
      <c r="WPX66">
        <v>0.70541501045227051</v>
      </c>
      <c r="WPY66" t="s">
        <v>65</v>
      </c>
      <c r="WPZ66" t="s">
        <v>82</v>
      </c>
      <c r="WQC66" s="2" t="s">
        <v>555</v>
      </c>
      <c r="WQD66" s="3" t="s">
        <v>81</v>
      </c>
      <c r="WQE66" s="3">
        <v>0.70541500999999995</v>
      </c>
      <c r="WQF66" s="2" t="s">
        <v>65</v>
      </c>
      <c r="WQG66" s="3">
        <v>0.14201153350000001</v>
      </c>
      <c r="WQH66" s="3">
        <f t="shared" ref="WQH66" si="1003">WQE66*WQG66</f>
        <v>0.10017706732401783</v>
      </c>
      <c r="WQI66" s="5"/>
      <c r="WQJ66" s="18" t="s">
        <v>189</v>
      </c>
      <c r="WQK66" t="s">
        <v>554</v>
      </c>
      <c r="WQL66" t="s">
        <v>555</v>
      </c>
      <c r="WQM66" t="s">
        <v>81</v>
      </c>
      <c r="WQN66">
        <v>0.70541501045227051</v>
      </c>
      <c r="WQO66" t="s">
        <v>65</v>
      </c>
      <c r="WQP66" t="s">
        <v>82</v>
      </c>
      <c r="WQS66" s="2" t="s">
        <v>555</v>
      </c>
      <c r="WQT66" s="3" t="s">
        <v>81</v>
      </c>
      <c r="WQU66" s="3">
        <v>0.70541500999999995</v>
      </c>
      <c r="WQV66" s="2" t="s">
        <v>65</v>
      </c>
      <c r="WQW66" s="3">
        <v>0.14201153350000001</v>
      </c>
      <c r="WQX66" s="3">
        <f t="shared" ref="WQX66" si="1004">WQU66*WQW66</f>
        <v>0.10017706732401783</v>
      </c>
      <c r="WQY66" s="5"/>
      <c r="WQZ66" s="18" t="s">
        <v>189</v>
      </c>
      <c r="WRA66" t="s">
        <v>554</v>
      </c>
      <c r="WRB66" t="s">
        <v>555</v>
      </c>
      <c r="WRC66" t="s">
        <v>81</v>
      </c>
      <c r="WRD66">
        <v>0.70541501045227051</v>
      </c>
      <c r="WRE66" t="s">
        <v>65</v>
      </c>
      <c r="WRF66" t="s">
        <v>82</v>
      </c>
      <c r="WRI66" s="2" t="s">
        <v>555</v>
      </c>
      <c r="WRJ66" s="3" t="s">
        <v>81</v>
      </c>
      <c r="WRK66" s="3">
        <v>0.70541500999999995</v>
      </c>
      <c r="WRL66" s="2" t="s">
        <v>65</v>
      </c>
      <c r="WRM66" s="3">
        <v>0.14201153350000001</v>
      </c>
      <c r="WRN66" s="3">
        <f t="shared" ref="WRN66" si="1005">WRK66*WRM66</f>
        <v>0.10017706732401783</v>
      </c>
      <c r="WRO66" s="5"/>
      <c r="WRP66" s="18" t="s">
        <v>189</v>
      </c>
      <c r="WRQ66" t="s">
        <v>554</v>
      </c>
      <c r="WRR66" t="s">
        <v>555</v>
      </c>
      <c r="WRS66" t="s">
        <v>81</v>
      </c>
      <c r="WRT66">
        <v>0.70541501045227051</v>
      </c>
      <c r="WRU66" t="s">
        <v>65</v>
      </c>
      <c r="WRV66" t="s">
        <v>82</v>
      </c>
      <c r="WRY66" s="2" t="s">
        <v>555</v>
      </c>
      <c r="WRZ66" s="3" t="s">
        <v>81</v>
      </c>
      <c r="WSA66" s="3">
        <v>0.70541500999999995</v>
      </c>
      <c r="WSB66" s="2" t="s">
        <v>65</v>
      </c>
      <c r="WSC66" s="3">
        <v>0.14201153350000001</v>
      </c>
      <c r="WSD66" s="3">
        <f t="shared" ref="WSD66" si="1006">WSA66*WSC66</f>
        <v>0.10017706732401783</v>
      </c>
      <c r="WSE66" s="5"/>
      <c r="WSF66" s="18" t="s">
        <v>189</v>
      </c>
      <c r="WSG66" t="s">
        <v>554</v>
      </c>
      <c r="WSH66" t="s">
        <v>555</v>
      </c>
      <c r="WSI66" t="s">
        <v>81</v>
      </c>
      <c r="WSJ66">
        <v>0.70541501045227051</v>
      </c>
      <c r="WSK66" t="s">
        <v>65</v>
      </c>
      <c r="WSL66" t="s">
        <v>82</v>
      </c>
      <c r="WSO66" s="2" t="s">
        <v>555</v>
      </c>
      <c r="WSP66" s="3" t="s">
        <v>81</v>
      </c>
      <c r="WSQ66" s="3">
        <v>0.70541500999999995</v>
      </c>
      <c r="WSR66" s="2" t="s">
        <v>65</v>
      </c>
      <c r="WSS66" s="3">
        <v>0.14201153350000001</v>
      </c>
      <c r="WST66" s="3">
        <f t="shared" ref="WST66" si="1007">WSQ66*WSS66</f>
        <v>0.10017706732401783</v>
      </c>
      <c r="WSU66" s="5"/>
      <c r="WSV66" s="18" t="s">
        <v>189</v>
      </c>
      <c r="WSW66" t="s">
        <v>554</v>
      </c>
      <c r="WSX66" t="s">
        <v>555</v>
      </c>
      <c r="WSY66" t="s">
        <v>81</v>
      </c>
      <c r="WSZ66">
        <v>0.70541501045227051</v>
      </c>
      <c r="WTA66" t="s">
        <v>65</v>
      </c>
      <c r="WTB66" t="s">
        <v>82</v>
      </c>
      <c r="WTE66" s="2" t="s">
        <v>555</v>
      </c>
      <c r="WTF66" s="3" t="s">
        <v>81</v>
      </c>
      <c r="WTG66" s="3">
        <v>0.70541500999999995</v>
      </c>
      <c r="WTH66" s="2" t="s">
        <v>65</v>
      </c>
      <c r="WTI66" s="3">
        <v>0.14201153350000001</v>
      </c>
      <c r="WTJ66" s="3">
        <f t="shared" ref="WTJ66" si="1008">WTG66*WTI66</f>
        <v>0.10017706732401783</v>
      </c>
      <c r="WTK66" s="5"/>
      <c r="WTL66" s="18" t="s">
        <v>189</v>
      </c>
      <c r="WTM66" t="s">
        <v>554</v>
      </c>
      <c r="WTN66" t="s">
        <v>555</v>
      </c>
      <c r="WTO66" t="s">
        <v>81</v>
      </c>
      <c r="WTP66">
        <v>0.70541501045227051</v>
      </c>
      <c r="WTQ66" t="s">
        <v>65</v>
      </c>
      <c r="WTR66" t="s">
        <v>82</v>
      </c>
      <c r="WTU66" s="2" t="s">
        <v>555</v>
      </c>
      <c r="WTV66" s="3" t="s">
        <v>81</v>
      </c>
      <c r="WTW66" s="3">
        <v>0.70541500999999995</v>
      </c>
      <c r="WTX66" s="2" t="s">
        <v>65</v>
      </c>
      <c r="WTY66" s="3">
        <v>0.14201153350000001</v>
      </c>
      <c r="WTZ66" s="3">
        <f t="shared" ref="WTZ66" si="1009">WTW66*WTY66</f>
        <v>0.10017706732401783</v>
      </c>
      <c r="WUA66" s="5"/>
      <c r="WUB66" s="18" t="s">
        <v>189</v>
      </c>
      <c r="WUC66" t="s">
        <v>554</v>
      </c>
      <c r="WUD66" t="s">
        <v>555</v>
      </c>
      <c r="WUE66" t="s">
        <v>81</v>
      </c>
      <c r="WUF66">
        <v>0.70541501045227051</v>
      </c>
      <c r="WUG66" t="s">
        <v>65</v>
      </c>
      <c r="WUH66" t="s">
        <v>82</v>
      </c>
      <c r="WUK66" s="2" t="s">
        <v>555</v>
      </c>
      <c r="WUL66" s="3" t="s">
        <v>81</v>
      </c>
      <c r="WUM66" s="3">
        <v>0.70541500999999995</v>
      </c>
      <c r="WUN66" s="2" t="s">
        <v>65</v>
      </c>
      <c r="WUO66" s="3">
        <v>0.14201153350000001</v>
      </c>
      <c r="WUP66" s="3">
        <f t="shared" ref="WUP66" si="1010">WUM66*WUO66</f>
        <v>0.10017706732401783</v>
      </c>
      <c r="WUQ66" s="5"/>
      <c r="WUR66" s="18" t="s">
        <v>189</v>
      </c>
      <c r="WUS66" t="s">
        <v>554</v>
      </c>
      <c r="WUT66" t="s">
        <v>555</v>
      </c>
      <c r="WUU66" t="s">
        <v>81</v>
      </c>
      <c r="WUV66">
        <v>0.70541501045227051</v>
      </c>
      <c r="WUW66" t="s">
        <v>65</v>
      </c>
      <c r="WUX66" t="s">
        <v>82</v>
      </c>
      <c r="WVA66" s="2" t="s">
        <v>555</v>
      </c>
      <c r="WVB66" s="3" t="s">
        <v>81</v>
      </c>
      <c r="WVC66" s="3">
        <v>0.70541500999999995</v>
      </c>
      <c r="WVD66" s="2" t="s">
        <v>65</v>
      </c>
      <c r="WVE66" s="3">
        <v>0.14201153350000001</v>
      </c>
      <c r="WVF66" s="3">
        <f t="shared" ref="WVF66" si="1011">WVC66*WVE66</f>
        <v>0.10017706732401783</v>
      </c>
      <c r="WVG66" s="5"/>
      <c r="WVH66" s="18" t="s">
        <v>189</v>
      </c>
      <c r="WVI66" t="s">
        <v>554</v>
      </c>
      <c r="WVJ66" t="s">
        <v>555</v>
      </c>
      <c r="WVK66" t="s">
        <v>81</v>
      </c>
      <c r="WVL66">
        <v>0.70541501045227051</v>
      </c>
      <c r="WVM66" t="s">
        <v>65</v>
      </c>
      <c r="WVN66" t="s">
        <v>82</v>
      </c>
      <c r="WVQ66" s="2" t="s">
        <v>555</v>
      </c>
      <c r="WVR66" s="3" t="s">
        <v>81</v>
      </c>
      <c r="WVS66" s="3">
        <v>0.70541500999999995</v>
      </c>
      <c r="WVT66" s="2" t="s">
        <v>65</v>
      </c>
      <c r="WVU66" s="3">
        <v>0.14201153350000001</v>
      </c>
      <c r="WVV66" s="3">
        <f t="shared" ref="WVV66" si="1012">WVS66*WVU66</f>
        <v>0.10017706732401783</v>
      </c>
      <c r="WVW66" s="5"/>
      <c r="WVX66" s="18" t="s">
        <v>189</v>
      </c>
      <c r="WVY66" t="s">
        <v>554</v>
      </c>
      <c r="WVZ66" t="s">
        <v>555</v>
      </c>
      <c r="WWA66" t="s">
        <v>81</v>
      </c>
      <c r="WWB66">
        <v>0.70541501045227051</v>
      </c>
      <c r="WWC66" t="s">
        <v>65</v>
      </c>
      <c r="WWD66" t="s">
        <v>82</v>
      </c>
      <c r="WWG66" s="2" t="s">
        <v>555</v>
      </c>
      <c r="WWH66" s="3" t="s">
        <v>81</v>
      </c>
      <c r="WWI66" s="3">
        <v>0.70541500999999995</v>
      </c>
      <c r="WWJ66" s="2" t="s">
        <v>65</v>
      </c>
      <c r="WWK66" s="3">
        <v>0.14201153350000001</v>
      </c>
      <c r="WWL66" s="3">
        <f t="shared" ref="WWL66" si="1013">WWI66*WWK66</f>
        <v>0.10017706732401783</v>
      </c>
      <c r="WWM66" s="5"/>
      <c r="WWN66" s="18" t="s">
        <v>189</v>
      </c>
      <c r="WWO66" t="s">
        <v>554</v>
      </c>
      <c r="WWP66" t="s">
        <v>555</v>
      </c>
      <c r="WWQ66" t="s">
        <v>81</v>
      </c>
      <c r="WWR66">
        <v>0.70541501045227051</v>
      </c>
      <c r="WWS66" t="s">
        <v>65</v>
      </c>
      <c r="WWT66" t="s">
        <v>82</v>
      </c>
      <c r="WWW66" s="2" t="s">
        <v>555</v>
      </c>
      <c r="WWX66" s="3" t="s">
        <v>81</v>
      </c>
      <c r="WWY66" s="3">
        <v>0.70541500999999995</v>
      </c>
      <c r="WWZ66" s="2" t="s">
        <v>65</v>
      </c>
      <c r="WXA66" s="3">
        <v>0.14201153350000001</v>
      </c>
      <c r="WXB66" s="3">
        <f t="shared" ref="WXB66" si="1014">WWY66*WXA66</f>
        <v>0.10017706732401783</v>
      </c>
      <c r="WXC66" s="5"/>
      <c r="WXD66" s="18" t="s">
        <v>189</v>
      </c>
      <c r="WXE66" t="s">
        <v>554</v>
      </c>
      <c r="WXF66" t="s">
        <v>555</v>
      </c>
      <c r="WXG66" t="s">
        <v>81</v>
      </c>
      <c r="WXH66">
        <v>0.70541501045227051</v>
      </c>
      <c r="WXI66" t="s">
        <v>65</v>
      </c>
      <c r="WXJ66" t="s">
        <v>82</v>
      </c>
      <c r="WXM66" s="2" t="s">
        <v>555</v>
      </c>
      <c r="WXN66" s="3" t="s">
        <v>81</v>
      </c>
      <c r="WXO66" s="3">
        <v>0.70541500999999995</v>
      </c>
      <c r="WXP66" s="2" t="s">
        <v>65</v>
      </c>
      <c r="WXQ66" s="3">
        <v>0.14201153350000001</v>
      </c>
      <c r="WXR66" s="3">
        <f t="shared" ref="WXR66" si="1015">WXO66*WXQ66</f>
        <v>0.10017706732401783</v>
      </c>
      <c r="WXS66" s="5"/>
      <c r="WXT66" s="18" t="s">
        <v>189</v>
      </c>
      <c r="WXU66" t="s">
        <v>554</v>
      </c>
      <c r="WXV66" t="s">
        <v>555</v>
      </c>
      <c r="WXW66" t="s">
        <v>81</v>
      </c>
      <c r="WXX66">
        <v>0.70541501045227051</v>
      </c>
      <c r="WXY66" t="s">
        <v>65</v>
      </c>
      <c r="WXZ66" t="s">
        <v>82</v>
      </c>
      <c r="WYC66" s="2" t="s">
        <v>555</v>
      </c>
      <c r="WYD66" s="3" t="s">
        <v>81</v>
      </c>
      <c r="WYE66" s="3">
        <v>0.70541500999999995</v>
      </c>
      <c r="WYF66" s="2" t="s">
        <v>65</v>
      </c>
      <c r="WYG66" s="3">
        <v>0.14201153350000001</v>
      </c>
      <c r="WYH66" s="3">
        <f t="shared" ref="WYH66" si="1016">WYE66*WYG66</f>
        <v>0.10017706732401783</v>
      </c>
      <c r="WYI66" s="5"/>
      <c r="WYJ66" s="18" t="s">
        <v>189</v>
      </c>
      <c r="WYK66" t="s">
        <v>554</v>
      </c>
      <c r="WYL66" t="s">
        <v>555</v>
      </c>
      <c r="WYM66" t="s">
        <v>81</v>
      </c>
      <c r="WYN66">
        <v>0.70541501045227051</v>
      </c>
      <c r="WYO66" t="s">
        <v>65</v>
      </c>
      <c r="WYP66" t="s">
        <v>82</v>
      </c>
      <c r="WYS66" s="2" t="s">
        <v>555</v>
      </c>
      <c r="WYT66" s="3" t="s">
        <v>81</v>
      </c>
      <c r="WYU66" s="3">
        <v>0.70541500999999995</v>
      </c>
      <c r="WYV66" s="2" t="s">
        <v>65</v>
      </c>
      <c r="WYW66" s="3">
        <v>0.14201153350000001</v>
      </c>
      <c r="WYX66" s="3">
        <f t="shared" ref="WYX66" si="1017">WYU66*WYW66</f>
        <v>0.10017706732401783</v>
      </c>
      <c r="WYY66" s="5"/>
      <c r="WYZ66" s="18" t="s">
        <v>189</v>
      </c>
      <c r="WZA66" t="s">
        <v>554</v>
      </c>
      <c r="WZB66" t="s">
        <v>555</v>
      </c>
      <c r="WZC66" t="s">
        <v>81</v>
      </c>
      <c r="WZD66">
        <v>0.70541501045227051</v>
      </c>
      <c r="WZE66" t="s">
        <v>65</v>
      </c>
      <c r="WZF66" t="s">
        <v>82</v>
      </c>
      <c r="WZI66" s="2" t="s">
        <v>555</v>
      </c>
      <c r="WZJ66" s="3" t="s">
        <v>81</v>
      </c>
      <c r="WZK66" s="3">
        <v>0.70541500999999995</v>
      </c>
      <c r="WZL66" s="2" t="s">
        <v>65</v>
      </c>
      <c r="WZM66" s="3">
        <v>0.14201153350000001</v>
      </c>
      <c r="WZN66" s="3">
        <f t="shared" ref="WZN66" si="1018">WZK66*WZM66</f>
        <v>0.10017706732401783</v>
      </c>
      <c r="WZO66" s="5"/>
      <c r="WZP66" s="18" t="s">
        <v>189</v>
      </c>
      <c r="WZQ66" t="s">
        <v>554</v>
      </c>
      <c r="WZR66" t="s">
        <v>555</v>
      </c>
      <c r="WZS66" t="s">
        <v>81</v>
      </c>
      <c r="WZT66">
        <v>0.70541501045227051</v>
      </c>
      <c r="WZU66" t="s">
        <v>65</v>
      </c>
      <c r="WZV66" t="s">
        <v>82</v>
      </c>
      <c r="WZY66" s="2" t="s">
        <v>555</v>
      </c>
      <c r="WZZ66" s="3" t="s">
        <v>81</v>
      </c>
      <c r="XAA66" s="3">
        <v>0.70541500999999995</v>
      </c>
      <c r="XAB66" s="2" t="s">
        <v>65</v>
      </c>
      <c r="XAC66" s="3">
        <v>0.14201153350000001</v>
      </c>
      <c r="XAD66" s="3">
        <f t="shared" ref="XAD66" si="1019">XAA66*XAC66</f>
        <v>0.10017706732401783</v>
      </c>
      <c r="XAE66" s="5"/>
      <c r="XAF66" s="18" t="s">
        <v>189</v>
      </c>
      <c r="XAG66" t="s">
        <v>554</v>
      </c>
      <c r="XAH66" t="s">
        <v>555</v>
      </c>
      <c r="XAI66" t="s">
        <v>81</v>
      </c>
      <c r="XAJ66">
        <v>0.70541501045227051</v>
      </c>
      <c r="XAK66" t="s">
        <v>65</v>
      </c>
      <c r="XAL66" t="s">
        <v>82</v>
      </c>
      <c r="XAO66" s="2" t="s">
        <v>555</v>
      </c>
      <c r="XAP66" s="3" t="s">
        <v>81</v>
      </c>
      <c r="XAQ66" s="3">
        <v>0.70541500999999995</v>
      </c>
      <c r="XAR66" s="2" t="s">
        <v>65</v>
      </c>
      <c r="XAS66" s="3">
        <v>0.14201153350000001</v>
      </c>
      <c r="XAT66" s="3">
        <f t="shared" ref="XAT66" si="1020">XAQ66*XAS66</f>
        <v>0.10017706732401783</v>
      </c>
      <c r="XAU66" s="5"/>
      <c r="XAV66" s="18" t="s">
        <v>189</v>
      </c>
      <c r="XAW66" t="s">
        <v>554</v>
      </c>
      <c r="XAX66" t="s">
        <v>555</v>
      </c>
      <c r="XAY66" t="s">
        <v>81</v>
      </c>
      <c r="XAZ66">
        <v>0.70541501045227051</v>
      </c>
      <c r="XBA66" t="s">
        <v>65</v>
      </c>
      <c r="XBB66" t="s">
        <v>82</v>
      </c>
      <c r="XBE66" s="2" t="s">
        <v>555</v>
      </c>
      <c r="XBF66" s="3" t="s">
        <v>81</v>
      </c>
      <c r="XBG66" s="3">
        <v>0.70541500999999995</v>
      </c>
      <c r="XBH66" s="2" t="s">
        <v>65</v>
      </c>
      <c r="XBI66" s="3">
        <v>0.14201153350000001</v>
      </c>
      <c r="XBJ66" s="3">
        <f t="shared" ref="XBJ66" si="1021">XBG66*XBI66</f>
        <v>0.10017706732401783</v>
      </c>
      <c r="XBK66" s="5"/>
      <c r="XBL66" s="18" t="s">
        <v>189</v>
      </c>
      <c r="XBM66" t="s">
        <v>554</v>
      </c>
      <c r="XBN66" t="s">
        <v>555</v>
      </c>
      <c r="XBO66" t="s">
        <v>81</v>
      </c>
      <c r="XBP66">
        <v>0.70541501045227051</v>
      </c>
      <c r="XBQ66" t="s">
        <v>65</v>
      </c>
      <c r="XBR66" t="s">
        <v>82</v>
      </c>
      <c r="XBU66" s="2" t="s">
        <v>555</v>
      </c>
      <c r="XBV66" s="3" t="s">
        <v>81</v>
      </c>
      <c r="XBW66" s="3">
        <v>0.70541500999999995</v>
      </c>
      <c r="XBX66" s="2" t="s">
        <v>65</v>
      </c>
      <c r="XBY66" s="3">
        <v>0.14201153350000001</v>
      </c>
      <c r="XBZ66" s="3">
        <f t="shared" ref="XBZ66" si="1022">XBW66*XBY66</f>
        <v>0.10017706732401783</v>
      </c>
      <c r="XCA66" s="5"/>
      <c r="XCB66" s="18" t="s">
        <v>189</v>
      </c>
      <c r="XCC66" t="s">
        <v>554</v>
      </c>
      <c r="XCD66" t="s">
        <v>555</v>
      </c>
      <c r="XCE66" t="s">
        <v>81</v>
      </c>
      <c r="XCF66">
        <v>0.70541501045227051</v>
      </c>
      <c r="XCG66" t="s">
        <v>65</v>
      </c>
      <c r="XCH66" t="s">
        <v>82</v>
      </c>
      <c r="XCK66" s="2" t="s">
        <v>555</v>
      </c>
      <c r="XCL66" s="3" t="s">
        <v>81</v>
      </c>
      <c r="XCM66" s="3">
        <v>0.70541500999999995</v>
      </c>
      <c r="XCN66" s="2" t="s">
        <v>65</v>
      </c>
      <c r="XCO66" s="3">
        <v>0.14201153350000001</v>
      </c>
      <c r="XCP66" s="3">
        <f t="shared" ref="XCP66" si="1023">XCM66*XCO66</f>
        <v>0.10017706732401783</v>
      </c>
      <c r="XCQ66" s="5"/>
      <c r="XCR66" s="18" t="s">
        <v>189</v>
      </c>
      <c r="XCS66" t="s">
        <v>554</v>
      </c>
      <c r="XCT66" t="s">
        <v>555</v>
      </c>
      <c r="XCU66" t="s">
        <v>81</v>
      </c>
      <c r="XCV66">
        <v>0.70541501045227051</v>
      </c>
      <c r="XCW66" t="s">
        <v>65</v>
      </c>
      <c r="XCX66" t="s">
        <v>82</v>
      </c>
      <c r="XDA66" s="2" t="s">
        <v>555</v>
      </c>
      <c r="XDB66" s="3" t="s">
        <v>81</v>
      </c>
      <c r="XDC66" s="3">
        <v>0.70541500999999995</v>
      </c>
      <c r="XDD66" s="2" t="s">
        <v>65</v>
      </c>
      <c r="XDE66" s="3">
        <v>0.14201153350000001</v>
      </c>
      <c r="XDF66" s="3">
        <f t="shared" ref="XDF66" si="1024">XDC66*XDE66</f>
        <v>0.10017706732401783</v>
      </c>
      <c r="XDG66" s="5"/>
      <c r="XDH66" s="18" t="s">
        <v>189</v>
      </c>
      <c r="XDI66" t="s">
        <v>554</v>
      </c>
      <c r="XDJ66" t="s">
        <v>555</v>
      </c>
      <c r="XDK66" t="s">
        <v>81</v>
      </c>
      <c r="XDL66">
        <v>0.70541501045227051</v>
      </c>
      <c r="XDM66" t="s">
        <v>65</v>
      </c>
      <c r="XDN66" t="s">
        <v>82</v>
      </c>
      <c r="XDQ66" s="2" t="s">
        <v>555</v>
      </c>
      <c r="XDR66" s="3" t="s">
        <v>81</v>
      </c>
      <c r="XDS66" s="3">
        <v>0.70541500999999995</v>
      </c>
      <c r="XDT66" s="2" t="s">
        <v>65</v>
      </c>
      <c r="XDU66" s="3">
        <v>0.14201153350000001</v>
      </c>
      <c r="XDV66" s="3">
        <f t="shared" ref="XDV66" si="1025">XDS66*XDU66</f>
        <v>0.10017706732401783</v>
      </c>
      <c r="XDW66" s="5"/>
      <c r="XDX66" s="18" t="s">
        <v>189</v>
      </c>
      <c r="XDY66" t="s">
        <v>554</v>
      </c>
      <c r="XDZ66" t="s">
        <v>555</v>
      </c>
      <c r="XEA66" t="s">
        <v>81</v>
      </c>
      <c r="XEB66">
        <v>0.70541501045227051</v>
      </c>
      <c r="XEC66" t="s">
        <v>65</v>
      </c>
      <c r="XED66" t="s">
        <v>82</v>
      </c>
      <c r="XEG66" s="2" t="s">
        <v>555</v>
      </c>
      <c r="XEH66" s="3" t="s">
        <v>81</v>
      </c>
      <c r="XEI66" s="3">
        <v>0.70541500999999995</v>
      </c>
      <c r="XEJ66" s="2" t="s">
        <v>65</v>
      </c>
      <c r="XEK66" s="3">
        <v>0.14201153350000001</v>
      </c>
      <c r="XEL66" s="3">
        <f t="shared" ref="XEL66" si="1026">XEI66*XEK66</f>
        <v>0.10017706732401783</v>
      </c>
      <c r="XEM66" s="5"/>
      <c r="XEN66" s="18" t="s">
        <v>189</v>
      </c>
      <c r="XEO66" t="s">
        <v>554</v>
      </c>
      <c r="XEP66" t="s">
        <v>555</v>
      </c>
      <c r="XEQ66" t="s">
        <v>81</v>
      </c>
      <c r="XER66">
        <v>0.70541501045227051</v>
      </c>
      <c r="XES66" t="s">
        <v>65</v>
      </c>
      <c r="XET66" t="s">
        <v>82</v>
      </c>
      <c r="XEW66" s="2" t="s">
        <v>555</v>
      </c>
      <c r="XEX66" s="3" t="s">
        <v>81</v>
      </c>
      <c r="XEY66" s="3">
        <v>0.70541500999999995</v>
      </c>
      <c r="XEZ66" s="2" t="s">
        <v>65</v>
      </c>
      <c r="XFA66" s="3">
        <v>0.14201153350000001</v>
      </c>
      <c r="XFB66" s="3">
        <f t="shared" ref="XFB66" si="1027">XEY66*XFA66</f>
        <v>0.10017706732401783</v>
      </c>
      <c r="XFC66" s="5"/>
      <c r="XFD66" s="18" t="s">
        <v>189</v>
      </c>
    </row>
    <row r="67" spans="1:16384" customFormat="1" ht="30" customHeight="1">
      <c r="A67" t="s">
        <v>145</v>
      </c>
      <c r="B67" t="s">
        <v>146</v>
      </c>
      <c r="C67" t="s">
        <v>97</v>
      </c>
      <c r="D67">
        <v>0.15000000596046451</v>
      </c>
      <c r="E67" t="s">
        <v>65</v>
      </c>
      <c r="F67" t="s">
        <v>82</v>
      </c>
      <c r="I67" s="2" t="s">
        <v>146</v>
      </c>
      <c r="J67" s="2" t="s">
        <v>97</v>
      </c>
      <c r="K67" s="2">
        <f t="shared" si="2"/>
        <v>0.15000000596046451</v>
      </c>
      <c r="L67" s="2" t="s">
        <v>83</v>
      </c>
      <c r="M67" s="2">
        <v>0.09</v>
      </c>
      <c r="N67" s="18">
        <f t="shared" si="3"/>
        <v>1.3500000536441806E-2</v>
      </c>
      <c r="O67" s="19" t="s">
        <v>147</v>
      </c>
      <c r="P67" s="2" t="s">
        <v>200</v>
      </c>
    </row>
    <row r="68" spans="1:16384" customFormat="1" ht="30" customHeight="1">
      <c r="A68" t="s">
        <v>201</v>
      </c>
      <c r="B68" t="s">
        <v>202</v>
      </c>
      <c r="C68" t="s">
        <v>88</v>
      </c>
      <c r="D68">
        <v>-1.0057408362627029E-2</v>
      </c>
      <c r="E68" t="s">
        <v>65</v>
      </c>
      <c r="F68" t="s">
        <v>82</v>
      </c>
      <c r="I68" s="2" t="s">
        <v>202</v>
      </c>
      <c r="J68" s="2" t="s">
        <v>88</v>
      </c>
      <c r="K68" s="2">
        <f t="shared" si="2"/>
        <v>-1.0057408362627029E-2</v>
      </c>
      <c r="L68" s="2" t="s">
        <v>83</v>
      </c>
      <c r="M68" s="2">
        <v>-0.05</v>
      </c>
      <c r="N68" s="18"/>
      <c r="O68" s="19" t="s">
        <v>108</v>
      </c>
      <c r="P68" s="2" t="s">
        <v>109</v>
      </c>
    </row>
    <row r="69" spans="1:16384" customFormat="1" ht="30" customHeight="1">
      <c r="A69" t="s">
        <v>203</v>
      </c>
      <c r="B69" t="s">
        <v>204</v>
      </c>
      <c r="C69" t="s">
        <v>102</v>
      </c>
      <c r="D69">
        <v>9.9999997764825821E-3</v>
      </c>
      <c r="E69" t="s">
        <v>65</v>
      </c>
      <c r="F69" t="s">
        <v>82</v>
      </c>
      <c r="I69" s="2" t="s">
        <v>205</v>
      </c>
      <c r="J69" s="2" t="s">
        <v>102</v>
      </c>
      <c r="K69" s="2">
        <f t="shared" si="2"/>
        <v>9.9999997764825821E-3</v>
      </c>
      <c r="L69" s="2" t="s">
        <v>83</v>
      </c>
      <c r="M69" s="2">
        <v>0.02</v>
      </c>
      <c r="N69" s="18">
        <f t="shared" si="3"/>
        <v>1.9999999552965166E-4</v>
      </c>
      <c r="O69" s="2" t="s">
        <v>206</v>
      </c>
      <c r="P69" s="2" t="s">
        <v>125</v>
      </c>
    </row>
    <row r="70" spans="1:16384" customFormat="1" ht="30" customHeight="1">
      <c r="A70" t="s">
        <v>207</v>
      </c>
      <c r="B70" t="s">
        <v>208</v>
      </c>
      <c r="C70" t="s">
        <v>128</v>
      </c>
      <c r="D70">
        <v>-3.5029919818043709E-3</v>
      </c>
      <c r="E70" t="s">
        <v>65</v>
      </c>
      <c r="F70" t="s">
        <v>82</v>
      </c>
      <c r="I70" s="2" t="s">
        <v>208</v>
      </c>
      <c r="J70" s="2" t="s">
        <v>130</v>
      </c>
      <c r="K70" s="2">
        <f t="shared" si="2"/>
        <v>-3.5029919818043709E-3</v>
      </c>
      <c r="L70" s="2" t="s">
        <v>83</v>
      </c>
      <c r="M70" s="2">
        <v>-0.08</v>
      </c>
      <c r="N70" s="18"/>
      <c r="O70" s="19" t="s">
        <v>108</v>
      </c>
      <c r="P70" s="2" t="s">
        <v>209</v>
      </c>
    </row>
    <row r="71" spans="1:16384" customFormat="1" ht="30" customHeight="1">
      <c r="A71" t="s">
        <v>133</v>
      </c>
      <c r="B71" t="s">
        <v>134</v>
      </c>
      <c r="C71" t="s">
        <v>128</v>
      </c>
      <c r="D71">
        <v>3.0564852058887482E-3</v>
      </c>
      <c r="E71" t="s">
        <v>112</v>
      </c>
      <c r="F71" t="s">
        <v>82</v>
      </c>
      <c r="I71" s="2" t="s">
        <v>135</v>
      </c>
      <c r="J71" s="2" t="s">
        <v>130</v>
      </c>
      <c r="K71" s="2">
        <f t="shared" si="2"/>
        <v>3.0564852058887482E-3</v>
      </c>
      <c r="L71" s="2" t="s">
        <v>114</v>
      </c>
      <c r="M71" s="2">
        <v>0.56000000000000005</v>
      </c>
      <c r="N71" s="18">
        <f t="shared" si="3"/>
        <v>1.7116317152976992E-3</v>
      </c>
      <c r="O71" s="19" t="s">
        <v>136</v>
      </c>
      <c r="P71" s="2" t="s">
        <v>137</v>
      </c>
      <c r="Q71" t="e">
        <f>K71+#REF!</f>
        <v>#REF!</v>
      </c>
    </row>
    <row r="72" spans="1:16384" customFormat="1" ht="30" customHeight="1">
      <c r="A72" t="s">
        <v>210</v>
      </c>
      <c r="B72" t="s">
        <v>211</v>
      </c>
      <c r="C72" t="s">
        <v>97</v>
      </c>
      <c r="D72">
        <v>2.000000094994903E-3</v>
      </c>
      <c r="E72" t="s">
        <v>65</v>
      </c>
      <c r="F72" t="s">
        <v>82</v>
      </c>
      <c r="I72" s="2" t="s">
        <v>212</v>
      </c>
      <c r="J72" s="2" t="s">
        <v>97</v>
      </c>
      <c r="K72" s="2">
        <f t="shared" si="2"/>
        <v>2.000000094994903E-3</v>
      </c>
      <c r="L72" s="2" t="s">
        <v>83</v>
      </c>
      <c r="M72" s="2">
        <v>0.8</v>
      </c>
      <c r="N72" s="18"/>
      <c r="O72" s="19" t="s">
        <v>213</v>
      </c>
      <c r="P72" s="2" t="s">
        <v>214</v>
      </c>
    </row>
    <row r="73" spans="1:16384" customFormat="1" ht="30" customHeight="1">
      <c r="A73" t="s">
        <v>153</v>
      </c>
      <c r="B73" t="s">
        <v>154</v>
      </c>
      <c r="C73" t="s">
        <v>102</v>
      </c>
      <c r="D73">
        <v>-1.3304135063663129E-3</v>
      </c>
      <c r="E73" t="s">
        <v>65</v>
      </c>
      <c r="F73" t="s">
        <v>82</v>
      </c>
      <c r="I73" s="2" t="s">
        <v>155</v>
      </c>
      <c r="J73" s="2" t="s">
        <v>102</v>
      </c>
      <c r="K73" s="2">
        <f t="shared" si="2"/>
        <v>-1.3304135063663129E-3</v>
      </c>
      <c r="L73" s="2" t="s">
        <v>83</v>
      </c>
      <c r="M73" s="2">
        <v>0.02</v>
      </c>
      <c r="N73" s="18"/>
      <c r="O73" s="19" t="s">
        <v>156</v>
      </c>
      <c r="P73" s="2" t="s">
        <v>157</v>
      </c>
    </row>
    <row r="74" spans="1:16384" customFormat="1" ht="30" customHeight="1">
      <c r="A74" t="s">
        <v>126</v>
      </c>
      <c r="B74" t="s">
        <v>127</v>
      </c>
      <c r="C74" t="s">
        <v>128</v>
      </c>
      <c r="D74">
        <v>-1.216430023305293E-4</v>
      </c>
      <c r="E74" t="s">
        <v>112</v>
      </c>
      <c r="F74" t="s">
        <v>82</v>
      </c>
      <c r="I74" s="2" t="s">
        <v>129</v>
      </c>
      <c r="J74" s="2" t="s">
        <v>130</v>
      </c>
      <c r="K74" s="2">
        <f t="shared" si="2"/>
        <v>-1.216430023305293E-4</v>
      </c>
      <c r="L74" s="2" t="s">
        <v>114</v>
      </c>
      <c r="M74" s="2">
        <v>0.5</v>
      </c>
      <c r="N74" s="18"/>
      <c r="O74" s="19" t="s">
        <v>131</v>
      </c>
      <c r="P74" s="2" t="s">
        <v>215</v>
      </c>
    </row>
    <row r="75" spans="1:16384" customFormat="1" ht="30" customHeight="1"/>
    <row r="76" spans="1:16384" customFormat="1" ht="30" customHeight="1">
      <c r="A76" t="s">
        <v>158</v>
      </c>
      <c r="I76" t="s">
        <v>600</v>
      </c>
    </row>
    <row r="77" spans="1:16384" customFormat="1" ht="30" customHeight="1">
      <c r="A77" s="17" t="s">
        <v>159</v>
      </c>
      <c r="B77" s="17" t="s">
        <v>160</v>
      </c>
      <c r="C77" s="17" t="s">
        <v>59</v>
      </c>
      <c r="D77" s="17" t="s">
        <v>60</v>
      </c>
      <c r="I77" s="2" t="s">
        <v>188</v>
      </c>
      <c r="J77" s="2" t="s">
        <v>88</v>
      </c>
      <c r="K77" s="2">
        <v>1.0499999520000001</v>
      </c>
      <c r="L77" s="2" t="s">
        <v>83</v>
      </c>
      <c r="M77" s="2">
        <v>0.18</v>
      </c>
      <c r="N77" s="18">
        <f t="shared" ref="N77" si="1028">K77*M77</f>
        <v>0.18899999136000001</v>
      </c>
      <c r="O77" s="19" t="s">
        <v>108</v>
      </c>
      <c r="P77" s="2" t="s">
        <v>605</v>
      </c>
      <c r="Q77" t="s">
        <v>601</v>
      </c>
    </row>
    <row r="78" spans="1:16384" customFormat="1" ht="30" customHeight="1">
      <c r="A78" t="s">
        <v>164</v>
      </c>
      <c r="B78" t="s">
        <v>162</v>
      </c>
      <c r="C78" s="16">
        <v>0.54410501402720768</v>
      </c>
      <c r="D78" t="s">
        <v>65</v>
      </c>
    </row>
    <row r="79" spans="1:16384" customFormat="1" ht="30" customHeight="1">
      <c r="A79" t="s">
        <v>516</v>
      </c>
      <c r="B79" t="s">
        <v>162</v>
      </c>
      <c r="C79" s="16">
        <v>0.30497501212254202</v>
      </c>
      <c r="D79" t="s">
        <v>65</v>
      </c>
    </row>
    <row r="80" spans="1:16384" customFormat="1" ht="30" customHeight="1">
      <c r="A80" t="s">
        <v>168</v>
      </c>
      <c r="B80" t="s">
        <v>162</v>
      </c>
      <c r="C80">
        <v>1.340399961918592E-3</v>
      </c>
      <c r="D80" t="s">
        <v>65</v>
      </c>
    </row>
    <row r="81" spans="1:4" ht="30" customHeight="1">
      <c r="A81" t="s">
        <v>166</v>
      </c>
      <c r="B81" t="s">
        <v>167</v>
      </c>
      <c r="C81">
        <v>1.056975452229381E-3</v>
      </c>
      <c r="D81" t="s">
        <v>112</v>
      </c>
    </row>
    <row r="82" spans="1:4" ht="30" customHeight="1">
      <c r="A82" t="s">
        <v>165</v>
      </c>
      <c r="B82" t="s">
        <v>216</v>
      </c>
      <c r="C82">
        <v>9.7025535069406033E-4</v>
      </c>
      <c r="D82" t="s">
        <v>112</v>
      </c>
    </row>
    <row r="83" spans="1:4" ht="30" customHeight="1">
      <c r="A83" t="s">
        <v>165</v>
      </c>
      <c r="B83" t="s">
        <v>162</v>
      </c>
      <c r="C83">
        <v>4.9029244109988213E-4</v>
      </c>
      <c r="D83" t="s">
        <v>112</v>
      </c>
    </row>
    <row r="84" spans="1:4" ht="30" customHeight="1">
      <c r="A84" t="s">
        <v>217</v>
      </c>
      <c r="B84" t="s">
        <v>167</v>
      </c>
      <c r="C84">
        <v>4.0357242687605321E-4</v>
      </c>
      <c r="D84" t="s">
        <v>112</v>
      </c>
    </row>
    <row r="85" spans="1:4" ht="30" customHeight="1">
      <c r="A85" t="s">
        <v>218</v>
      </c>
      <c r="B85" t="s">
        <v>162</v>
      </c>
      <c r="C85">
        <v>1.3297999976202851E-4</v>
      </c>
      <c r="D85" t="s">
        <v>65</v>
      </c>
    </row>
    <row r="86" spans="1:4" ht="30" customHeight="1">
      <c r="A86" t="s">
        <v>171</v>
      </c>
      <c r="B86" t="s">
        <v>162</v>
      </c>
      <c r="C86">
        <v>7.9787001595832407E-5</v>
      </c>
      <c r="D86" t="s">
        <v>65</v>
      </c>
    </row>
    <row r="87" spans="1:4" ht="30" customHeight="1">
      <c r="A87" t="s">
        <v>169</v>
      </c>
      <c r="B87" t="s">
        <v>162</v>
      </c>
      <c r="C87">
        <v>2.8722999559249729E-5</v>
      </c>
      <c r="D87" t="s">
        <v>65</v>
      </c>
    </row>
    <row r="88" spans="1:4" ht="30" customHeight="1">
      <c r="A88" t="s">
        <v>219</v>
      </c>
      <c r="B88" t="s">
        <v>162</v>
      </c>
      <c r="C88">
        <v>1.0744999599410219E-5</v>
      </c>
      <c r="D88" t="s">
        <v>65</v>
      </c>
    </row>
    <row r="89" spans="1:4" ht="30" customHeight="1">
      <c r="A89" t="s">
        <v>220</v>
      </c>
      <c r="B89" t="s">
        <v>162</v>
      </c>
      <c r="C89">
        <v>1.595700041434611E-6</v>
      </c>
      <c r="D89" t="s">
        <v>65</v>
      </c>
    </row>
    <row r="90" spans="1:4" ht="30" customHeight="1">
      <c r="A90" t="s">
        <v>221</v>
      </c>
      <c r="B90" t="s">
        <v>162</v>
      </c>
      <c r="C90">
        <v>1.595700041434611E-6</v>
      </c>
      <c r="D90" t="s">
        <v>65</v>
      </c>
    </row>
    <row r="91" spans="1:4" ht="30" customHeight="1">
      <c r="A91" t="s">
        <v>172</v>
      </c>
      <c r="B91" t="s">
        <v>162</v>
      </c>
      <c r="C91">
        <v>7.4467997990268486E-8</v>
      </c>
      <c r="D91" t="s">
        <v>65</v>
      </c>
    </row>
    <row r="92" spans="1:4" ht="30" customHeight="1">
      <c r="A92" t="s">
        <v>173</v>
      </c>
      <c r="B92" t="s">
        <v>162</v>
      </c>
      <c r="C92">
        <v>6.9149002968060813E-8</v>
      </c>
      <c r="D92" t="s">
        <v>65</v>
      </c>
    </row>
    <row r="93" spans="1:4" ht="30" customHeight="1">
      <c r="A93" t="s">
        <v>222</v>
      </c>
      <c r="B93" t="s">
        <v>162</v>
      </c>
      <c r="C93">
        <v>1.5956999277477731E-8</v>
      </c>
      <c r="D93" t="s">
        <v>65</v>
      </c>
    </row>
    <row r="94" spans="1:4" ht="30" customHeight="1"/>
    <row r="95" spans="1:4" ht="30" customHeight="1"/>
    <row r="96" spans="1:4" ht="30" customHeight="1"/>
    <row r="97" spans="1:17" ht="30" customHeight="1"/>
    <row r="98" spans="1:17" ht="30" customHeight="1"/>
    <row r="99" spans="1:17" ht="30" customHeight="1"/>
    <row r="100" spans="1:17" ht="30" customHeight="1"/>
    <row r="101" spans="1:17" ht="30" customHeight="1">
      <c r="A101" s="17" t="s">
        <v>54</v>
      </c>
    </row>
    <row r="102" spans="1:17" ht="30" customHeight="1">
      <c r="A102" t="s">
        <v>517</v>
      </c>
    </row>
    <row r="103" spans="1:17" ht="30" customHeight="1">
      <c r="A103" t="s">
        <v>56</v>
      </c>
    </row>
    <row r="104" spans="1:17" ht="30" customHeight="1">
      <c r="A104" s="17" t="s">
        <v>57</v>
      </c>
      <c r="B104" s="17" t="s">
        <v>58</v>
      </c>
      <c r="C104" s="17" t="s">
        <v>59</v>
      </c>
      <c r="D104" s="17" t="s">
        <v>60</v>
      </c>
      <c r="E104" s="17" t="s">
        <v>61</v>
      </c>
      <c r="I104" s="17" t="s">
        <v>57</v>
      </c>
      <c r="J104" s="17" t="s">
        <v>58</v>
      </c>
      <c r="K104" s="17" t="s">
        <v>59</v>
      </c>
      <c r="L104" s="17" t="s">
        <v>60</v>
      </c>
      <c r="M104" s="17" t="s">
        <v>61</v>
      </c>
      <c r="N104" s="1" t="s">
        <v>62</v>
      </c>
      <c r="P104" s="1" t="s">
        <v>78</v>
      </c>
    </row>
    <row r="105" spans="1:17" ht="30" customHeight="1">
      <c r="A105" t="s">
        <v>507</v>
      </c>
      <c r="B105" t="s">
        <v>508</v>
      </c>
      <c r="C105">
        <v>1</v>
      </c>
      <c r="D105" t="s">
        <v>65</v>
      </c>
      <c r="E105" t="s">
        <v>66</v>
      </c>
      <c r="I105" t="s">
        <v>507</v>
      </c>
      <c r="J105" t="s">
        <v>508</v>
      </c>
      <c r="K105">
        <v>1</v>
      </c>
      <c r="L105" t="s">
        <v>65</v>
      </c>
      <c r="M105" t="s">
        <v>66</v>
      </c>
      <c r="N105">
        <f>SUM(N109:N124)</f>
        <v>9.3034344332292684E-2</v>
      </c>
      <c r="P105" s="2" t="s">
        <v>224</v>
      </c>
    </row>
    <row r="106" spans="1:17" ht="30" customHeight="1">
      <c r="P106" t="s">
        <v>225</v>
      </c>
      <c r="Q106" t="s">
        <v>226</v>
      </c>
    </row>
    <row r="107" spans="1:17" ht="30" customHeight="1">
      <c r="A107" t="s">
        <v>67</v>
      </c>
    </row>
    <row r="108" spans="1:17" ht="30" customHeight="1">
      <c r="A108" s="17" t="s">
        <v>68</v>
      </c>
      <c r="B108" s="17" t="s">
        <v>69</v>
      </c>
      <c r="C108" s="17" t="s">
        <v>70</v>
      </c>
      <c r="D108" s="17" t="s">
        <v>59</v>
      </c>
      <c r="E108" s="17" t="s">
        <v>60</v>
      </c>
      <c r="F108" s="17" t="s">
        <v>71</v>
      </c>
      <c r="I108" s="1" t="s">
        <v>72</v>
      </c>
      <c r="J108" s="1" t="s">
        <v>73</v>
      </c>
      <c r="K108" s="1" t="s">
        <v>74</v>
      </c>
      <c r="L108" s="1" t="s">
        <v>75</v>
      </c>
      <c r="M108" s="1" t="s">
        <v>76</v>
      </c>
      <c r="N108" s="1" t="s">
        <v>62</v>
      </c>
      <c r="O108" s="1" t="s">
        <v>77</v>
      </c>
      <c r="P108" s="1" t="s">
        <v>78</v>
      </c>
    </row>
    <row r="109" spans="1:17" ht="30" customHeight="1">
      <c r="A109" t="s">
        <v>505</v>
      </c>
      <c r="B109" t="s">
        <v>506</v>
      </c>
      <c r="C109" t="s">
        <v>102</v>
      </c>
      <c r="D109">
        <f>1.27660000324249/2</f>
        <v>0.63830000162124501</v>
      </c>
      <c r="E109" t="s">
        <v>163</v>
      </c>
      <c r="F109" t="s">
        <v>82</v>
      </c>
      <c r="I109" s="2" t="s">
        <v>506</v>
      </c>
      <c r="J109" s="2" t="s">
        <v>102</v>
      </c>
      <c r="K109" s="2">
        <f>D109</f>
        <v>0.63830000162124501</v>
      </c>
      <c r="L109" s="2" t="s">
        <v>181</v>
      </c>
      <c r="M109" s="2">
        <v>8.5000000000000006E-3</v>
      </c>
      <c r="N109" s="18">
        <f>M109*K109</f>
        <v>5.4255500137805829E-3</v>
      </c>
      <c r="O109" s="5" t="s">
        <v>147</v>
      </c>
      <c r="P109" s="2" t="s">
        <v>227</v>
      </c>
    </row>
    <row r="110" spans="1:17" ht="30" customHeight="1">
      <c r="A110" t="s">
        <v>511</v>
      </c>
      <c r="B110" t="s">
        <v>512</v>
      </c>
      <c r="C110" t="s">
        <v>88</v>
      </c>
      <c r="D110">
        <f>D109*(28/25.7)/28</f>
        <v>2.483657593856985E-2</v>
      </c>
      <c r="E110" t="s">
        <v>65</v>
      </c>
      <c r="F110" t="s">
        <v>82</v>
      </c>
      <c r="I110" s="2" t="s">
        <v>512</v>
      </c>
      <c r="J110" s="2" t="s">
        <v>513</v>
      </c>
      <c r="K110" s="2">
        <f t="shared" ref="K110:K124" si="1029">D110</f>
        <v>2.483657593856985E-2</v>
      </c>
      <c r="L110" s="2" t="s">
        <v>83</v>
      </c>
      <c r="M110" s="2"/>
      <c r="N110" s="18"/>
      <c r="O110" s="19" t="s">
        <v>514</v>
      </c>
      <c r="P110" s="2" t="s">
        <v>515</v>
      </c>
    </row>
    <row r="111" spans="1:17" ht="30" customHeight="1">
      <c r="A111" t="s">
        <v>145</v>
      </c>
      <c r="B111" t="s">
        <v>146</v>
      </c>
      <c r="C111" t="s">
        <v>97</v>
      </c>
      <c r="D111">
        <v>0.87956982851028442</v>
      </c>
      <c r="E111" t="s">
        <v>65</v>
      </c>
      <c r="F111" t="s">
        <v>82</v>
      </c>
      <c r="I111" s="2" t="s">
        <v>146</v>
      </c>
      <c r="J111" s="2" t="s">
        <v>97</v>
      </c>
      <c r="K111" s="2">
        <f t="shared" si="1029"/>
        <v>0.87956982851028442</v>
      </c>
      <c r="L111" s="2" t="s">
        <v>83</v>
      </c>
      <c r="M111" s="2">
        <v>0.09</v>
      </c>
      <c r="N111" s="18">
        <f t="shared" ref="N111:N123" si="1030">M111*K111</f>
        <v>7.9161284565925596E-2</v>
      </c>
      <c r="O111" s="5" t="s">
        <v>147</v>
      </c>
      <c r="P111" s="2" t="s">
        <v>228</v>
      </c>
    </row>
    <row r="112" spans="1:17" ht="30" customHeight="1">
      <c r="A112" t="s">
        <v>203</v>
      </c>
      <c r="B112" t="s">
        <v>204</v>
      </c>
      <c r="C112" t="s">
        <v>229</v>
      </c>
      <c r="D112">
        <v>0.13109999895095831</v>
      </c>
      <c r="E112" t="s">
        <v>65</v>
      </c>
      <c r="F112" t="s">
        <v>82</v>
      </c>
      <c r="I112" s="2" t="s">
        <v>205</v>
      </c>
      <c r="J112" s="2" t="s">
        <v>229</v>
      </c>
      <c r="K112" s="2">
        <f t="shared" si="1029"/>
        <v>0.13109999895095831</v>
      </c>
      <c r="L112" s="2" t="s">
        <v>83</v>
      </c>
      <c r="M112" s="2">
        <v>0.02</v>
      </c>
      <c r="N112" s="18">
        <f t="shared" si="1030"/>
        <v>2.6219999790191664E-3</v>
      </c>
      <c r="O112" s="5" t="s">
        <v>206</v>
      </c>
      <c r="P112" s="2" t="s">
        <v>125</v>
      </c>
    </row>
    <row r="113" spans="1:16" ht="30" customHeight="1">
      <c r="A113" t="s">
        <v>138</v>
      </c>
      <c r="B113" t="s">
        <v>139</v>
      </c>
      <c r="C113" t="s">
        <v>81</v>
      </c>
      <c r="D113">
        <v>3.3170901238918298E-2</v>
      </c>
      <c r="E113" t="s">
        <v>140</v>
      </c>
      <c r="F113" t="s">
        <v>82</v>
      </c>
      <c r="I113" s="2" t="s">
        <v>141</v>
      </c>
      <c r="J113" s="2" t="s">
        <v>81</v>
      </c>
      <c r="K113" s="2">
        <f t="shared" si="1029"/>
        <v>3.3170901238918298E-2</v>
      </c>
      <c r="L113" s="2" t="s">
        <v>142</v>
      </c>
      <c r="M113" s="2"/>
      <c r="N113" s="18">
        <f t="shared" si="1030"/>
        <v>0</v>
      </c>
      <c r="O113" s="5" t="s">
        <v>143</v>
      </c>
      <c r="P113" s="2" t="s">
        <v>230</v>
      </c>
    </row>
    <row r="114" spans="1:16" ht="30" customHeight="1">
      <c r="A114" t="s">
        <v>231</v>
      </c>
      <c r="B114" t="s">
        <v>232</v>
      </c>
      <c r="C114" t="s">
        <v>229</v>
      </c>
      <c r="D114">
        <v>2.6399999856948849E-2</v>
      </c>
      <c r="E114" t="s">
        <v>65</v>
      </c>
      <c r="F114" t="s">
        <v>82</v>
      </c>
      <c r="I114" s="2" t="s">
        <v>233</v>
      </c>
      <c r="J114" s="2" t="s">
        <v>229</v>
      </c>
      <c r="K114" s="2">
        <f t="shared" si="1029"/>
        <v>2.6399999856948849E-2</v>
      </c>
      <c r="L114" s="2" t="s">
        <v>83</v>
      </c>
      <c r="M114" s="2">
        <v>0.14000000000000001</v>
      </c>
      <c r="N114" s="18">
        <f t="shared" si="1030"/>
        <v>3.6959999799728391E-3</v>
      </c>
      <c r="O114" s="5" t="s">
        <v>234</v>
      </c>
      <c r="P114" s="2" t="s">
        <v>235</v>
      </c>
    </row>
    <row r="115" spans="1:16" ht="30" customHeight="1">
      <c r="A115" t="s">
        <v>236</v>
      </c>
      <c r="B115" t="s">
        <v>237</v>
      </c>
      <c r="C115" t="s">
        <v>88</v>
      </c>
      <c r="D115">
        <v>1.184892561286688E-2</v>
      </c>
      <c r="E115" t="s">
        <v>65</v>
      </c>
      <c r="F115" t="s">
        <v>82</v>
      </c>
      <c r="I115" s="2" t="s">
        <v>238</v>
      </c>
      <c r="J115" s="2" t="s">
        <v>88</v>
      </c>
      <c r="K115" s="2">
        <f t="shared" si="1029"/>
        <v>1.184892561286688E-2</v>
      </c>
      <c r="L115" s="2" t="s">
        <v>83</v>
      </c>
      <c r="M115" s="2">
        <v>-0.01</v>
      </c>
      <c r="N115" s="18"/>
      <c r="O115" s="5" t="s">
        <v>89</v>
      </c>
      <c r="P115" s="2" t="s">
        <v>195</v>
      </c>
    </row>
    <row r="116" spans="1:16" ht="30" customHeight="1">
      <c r="A116" t="s">
        <v>100</v>
      </c>
      <c r="B116" t="s">
        <v>101</v>
      </c>
      <c r="C116" t="s">
        <v>229</v>
      </c>
      <c r="D116">
        <v>1.020000036805868E-2</v>
      </c>
      <c r="E116" t="s">
        <v>65</v>
      </c>
      <c r="F116" t="s">
        <v>82</v>
      </c>
      <c r="I116" s="2" t="s">
        <v>103</v>
      </c>
      <c r="J116" s="2" t="s">
        <v>229</v>
      </c>
      <c r="K116" s="2">
        <f t="shared" si="1029"/>
        <v>1.020000036805868E-2</v>
      </c>
      <c r="L116" s="2" t="s">
        <v>83</v>
      </c>
      <c r="M116" s="2">
        <v>0.12</v>
      </c>
      <c r="N116" s="18">
        <f t="shared" si="1030"/>
        <v>1.2240000441670416E-3</v>
      </c>
      <c r="O116" s="5" t="s">
        <v>104</v>
      </c>
      <c r="P116" s="2" t="s">
        <v>239</v>
      </c>
    </row>
    <row r="117" spans="1:16" ht="30" customHeight="1">
      <c r="A117" t="s">
        <v>240</v>
      </c>
      <c r="B117" t="s">
        <v>241</v>
      </c>
      <c r="C117" t="s">
        <v>88</v>
      </c>
      <c r="D117">
        <v>8.3976704627275467E-3</v>
      </c>
      <c r="E117" t="s">
        <v>65</v>
      </c>
      <c r="F117" t="s">
        <v>82</v>
      </c>
      <c r="I117" s="2" t="s">
        <v>242</v>
      </c>
      <c r="J117" s="2" t="s">
        <v>88</v>
      </c>
      <c r="K117" s="2">
        <f t="shared" si="1029"/>
        <v>8.3976704627275467E-3</v>
      </c>
      <c r="L117" s="2" t="s">
        <v>83</v>
      </c>
      <c r="M117" s="2">
        <v>-0.05</v>
      </c>
      <c r="N117" s="18"/>
      <c r="O117" s="5" t="s">
        <v>108</v>
      </c>
      <c r="P117" s="2" t="s">
        <v>109</v>
      </c>
    </row>
    <row r="118" spans="1:16" ht="30" customHeight="1">
      <c r="A118" t="s">
        <v>243</v>
      </c>
      <c r="B118" t="s">
        <v>244</v>
      </c>
      <c r="C118" t="s">
        <v>88</v>
      </c>
      <c r="D118">
        <v>5.8535737916827202E-3</v>
      </c>
      <c r="E118" t="s">
        <v>65</v>
      </c>
      <c r="F118" t="s">
        <v>82</v>
      </c>
      <c r="I118" s="2" t="s">
        <v>245</v>
      </c>
      <c r="J118" s="2" t="s">
        <v>88</v>
      </c>
      <c r="K118" s="2">
        <f t="shared" si="1029"/>
        <v>5.8535737916827202E-3</v>
      </c>
      <c r="L118" s="2" t="s">
        <v>83</v>
      </c>
      <c r="M118" s="2">
        <v>-0.05</v>
      </c>
      <c r="N118" s="18"/>
      <c r="O118" s="5" t="s">
        <v>108</v>
      </c>
      <c r="P118" s="2" t="s">
        <v>109</v>
      </c>
    </row>
    <row r="119" spans="1:16" ht="30" customHeight="1">
      <c r="A119" t="s">
        <v>246</v>
      </c>
      <c r="B119" t="s">
        <v>247</v>
      </c>
      <c r="C119" t="s">
        <v>88</v>
      </c>
      <c r="D119">
        <v>2.443586010485888E-3</v>
      </c>
      <c r="E119" t="s">
        <v>65</v>
      </c>
      <c r="F119" t="s">
        <v>82</v>
      </c>
      <c r="I119" s="2" t="s">
        <v>248</v>
      </c>
      <c r="J119" s="2" t="s">
        <v>88</v>
      </c>
      <c r="K119" s="2">
        <f t="shared" si="1029"/>
        <v>2.443586010485888E-3</v>
      </c>
      <c r="L119" s="2" t="s">
        <v>83</v>
      </c>
      <c r="M119" s="2">
        <v>-0.01</v>
      </c>
      <c r="N119" s="18"/>
      <c r="O119" s="5" t="s">
        <v>89</v>
      </c>
      <c r="P119" s="2" t="s">
        <v>249</v>
      </c>
    </row>
    <row r="120" spans="1:16" ht="30" customHeight="1">
      <c r="A120" t="s">
        <v>250</v>
      </c>
      <c r="B120" t="s">
        <v>251</v>
      </c>
      <c r="C120" t="s">
        <v>88</v>
      </c>
      <c r="D120">
        <v>2.0890859887003899E-3</v>
      </c>
      <c r="E120" t="s">
        <v>65</v>
      </c>
      <c r="F120" t="s">
        <v>82</v>
      </c>
      <c r="I120" s="2" t="s">
        <v>252</v>
      </c>
      <c r="J120" s="2" t="s">
        <v>88</v>
      </c>
      <c r="K120" s="2">
        <f t="shared" si="1029"/>
        <v>2.0890859887003899E-3</v>
      </c>
      <c r="L120" s="2" t="s">
        <v>83</v>
      </c>
      <c r="M120" s="2">
        <v>-0.08</v>
      </c>
      <c r="N120" s="18"/>
      <c r="O120" s="5" t="s">
        <v>108</v>
      </c>
      <c r="P120" s="2" t="s">
        <v>209</v>
      </c>
    </row>
    <row r="121" spans="1:16" ht="30" customHeight="1">
      <c r="A121" t="s">
        <v>253</v>
      </c>
      <c r="B121" t="s">
        <v>254</v>
      </c>
      <c r="C121" t="s">
        <v>88</v>
      </c>
      <c r="D121">
        <v>2.003493951633573E-3</v>
      </c>
      <c r="E121" t="s">
        <v>65</v>
      </c>
      <c r="F121" t="s">
        <v>82</v>
      </c>
      <c r="I121" s="2" t="s">
        <v>255</v>
      </c>
      <c r="J121" s="2" t="s">
        <v>88</v>
      </c>
      <c r="K121" s="2">
        <f t="shared" si="1029"/>
        <v>2.003493951633573E-3</v>
      </c>
      <c r="L121" s="2" t="s">
        <v>83</v>
      </c>
      <c r="M121" s="2">
        <v>-0.01</v>
      </c>
      <c r="N121" s="18"/>
      <c r="O121" s="5" t="s">
        <v>89</v>
      </c>
      <c r="P121" s="2" t="s">
        <v>249</v>
      </c>
    </row>
    <row r="122" spans="1:16" ht="30" customHeight="1">
      <c r="A122" t="s">
        <v>256</v>
      </c>
      <c r="B122" t="s">
        <v>257</v>
      </c>
      <c r="C122" t="s">
        <v>88</v>
      </c>
      <c r="D122">
        <v>1.897366950288415E-3</v>
      </c>
      <c r="E122" t="s">
        <v>112</v>
      </c>
      <c r="F122" t="s">
        <v>82</v>
      </c>
      <c r="I122" s="2" t="s">
        <v>258</v>
      </c>
      <c r="J122" s="2" t="s">
        <v>88</v>
      </c>
      <c r="K122" s="2">
        <f t="shared" si="1029"/>
        <v>1.897366950288415E-3</v>
      </c>
      <c r="L122" s="2" t="s">
        <v>114</v>
      </c>
      <c r="M122" s="2">
        <v>0.04</v>
      </c>
      <c r="N122" s="18"/>
      <c r="O122" s="5" t="s">
        <v>115</v>
      </c>
      <c r="P122" s="2" t="s">
        <v>116</v>
      </c>
    </row>
    <row r="123" spans="1:16" ht="30" customHeight="1">
      <c r="A123" t="s">
        <v>133</v>
      </c>
      <c r="B123" t="s">
        <v>134</v>
      </c>
      <c r="C123" t="s">
        <v>128</v>
      </c>
      <c r="D123">
        <v>1.6169816954061389E-3</v>
      </c>
      <c r="E123" t="s">
        <v>112</v>
      </c>
      <c r="F123" t="s">
        <v>82</v>
      </c>
      <c r="I123" s="2" t="s">
        <v>135</v>
      </c>
      <c r="J123" s="2" t="s">
        <v>130</v>
      </c>
      <c r="K123" s="2">
        <f t="shared" si="1029"/>
        <v>1.6169816954061389E-3</v>
      </c>
      <c r="L123" s="2" t="s">
        <v>114</v>
      </c>
      <c r="M123" s="2">
        <v>0.56000000000000005</v>
      </c>
      <c r="N123" s="18">
        <f t="shared" si="1030"/>
        <v>9.0550974942743784E-4</v>
      </c>
      <c r="O123" s="5" t="s">
        <v>136</v>
      </c>
      <c r="P123" s="2" t="s">
        <v>137</v>
      </c>
    </row>
    <row r="124" spans="1:16" ht="30" customHeight="1">
      <c r="A124" t="s">
        <v>207</v>
      </c>
      <c r="B124" t="s">
        <v>208</v>
      </c>
      <c r="C124" t="s">
        <v>128</v>
      </c>
      <c r="D124">
        <v>-1.399148372001946E-3</v>
      </c>
      <c r="E124" t="s">
        <v>65</v>
      </c>
      <c r="F124" t="s">
        <v>82</v>
      </c>
      <c r="I124" s="2" t="s">
        <v>208</v>
      </c>
      <c r="J124" s="2" t="s">
        <v>130</v>
      </c>
      <c r="K124" s="2">
        <f t="shared" si="1029"/>
        <v>-1.399148372001946E-3</v>
      </c>
      <c r="L124" s="2" t="s">
        <v>83</v>
      </c>
      <c r="M124" s="2">
        <v>0.02</v>
      </c>
      <c r="N124" s="18"/>
      <c r="O124" s="5" t="s">
        <v>156</v>
      </c>
      <c r="P124" s="2" t="s">
        <v>259</v>
      </c>
    </row>
    <row r="125" spans="1:16" ht="30" customHeight="1"/>
    <row r="126" spans="1:16" ht="30" customHeight="1">
      <c r="A126" t="s">
        <v>158</v>
      </c>
    </row>
    <row r="127" spans="1:16" ht="30" customHeight="1">
      <c r="A127" s="17" t="s">
        <v>159</v>
      </c>
      <c r="B127" s="17" t="s">
        <v>160</v>
      </c>
      <c r="C127" s="17" t="s">
        <v>59</v>
      </c>
      <c r="D127" s="17" t="s">
        <v>60</v>
      </c>
    </row>
    <row r="128" spans="1:16" ht="30" customHeight="1">
      <c r="A128" t="s">
        <v>164</v>
      </c>
      <c r="B128" t="s">
        <v>162</v>
      </c>
      <c r="C128" s="16">
        <v>0.1255178348339514</v>
      </c>
      <c r="D128" t="s">
        <v>65</v>
      </c>
    </row>
    <row r="129" spans="1:4" ht="30" customHeight="1">
      <c r="A129" t="s">
        <v>516</v>
      </c>
      <c r="B129" t="s">
        <v>162</v>
      </c>
      <c r="C129" s="16">
        <v>0.1182938619338556</v>
      </c>
      <c r="D129" t="s">
        <v>65</v>
      </c>
    </row>
    <row r="130" spans="1:4" ht="30" customHeight="1">
      <c r="A130" t="s">
        <v>260</v>
      </c>
      <c r="B130" t="s">
        <v>261</v>
      </c>
      <c r="C130">
        <v>0.1182310953736305</v>
      </c>
      <c r="D130" t="s">
        <v>65</v>
      </c>
    </row>
    <row r="131" spans="1:4" ht="30" customHeight="1">
      <c r="A131" t="s">
        <v>168</v>
      </c>
      <c r="B131" t="s">
        <v>162</v>
      </c>
      <c r="C131">
        <v>1.802695170044899E-2</v>
      </c>
      <c r="D131" t="s">
        <v>65</v>
      </c>
    </row>
    <row r="132" spans="1:4" ht="30" customHeight="1">
      <c r="A132" t="s">
        <v>171</v>
      </c>
      <c r="B132" t="s">
        <v>162</v>
      </c>
      <c r="C132">
        <v>5.5814470397308469E-4</v>
      </c>
      <c r="D132" t="s">
        <v>65</v>
      </c>
    </row>
    <row r="133" spans="1:4" ht="30" customHeight="1">
      <c r="A133" t="s">
        <v>218</v>
      </c>
      <c r="B133" t="s">
        <v>162</v>
      </c>
      <c r="C133">
        <v>4.6263233525678521E-4</v>
      </c>
      <c r="D133" t="s">
        <v>65</v>
      </c>
    </row>
    <row r="134" spans="1:4" ht="30" customHeight="1">
      <c r="A134" t="s">
        <v>262</v>
      </c>
      <c r="B134" t="s">
        <v>162</v>
      </c>
      <c r="C134">
        <v>1.210113623528741E-4</v>
      </c>
      <c r="D134" t="s">
        <v>65</v>
      </c>
    </row>
    <row r="135" spans="1:4" ht="30" customHeight="1">
      <c r="A135" t="s">
        <v>169</v>
      </c>
      <c r="B135" t="s">
        <v>162</v>
      </c>
      <c r="C135">
        <v>1.204150030389428E-4</v>
      </c>
      <c r="D135" t="s">
        <v>65</v>
      </c>
    </row>
    <row r="136" spans="1:4" ht="30" customHeight="1">
      <c r="A136" t="s">
        <v>220</v>
      </c>
      <c r="B136" t="s">
        <v>162</v>
      </c>
      <c r="C136">
        <v>9.3775801360607147E-5</v>
      </c>
      <c r="D136" t="s">
        <v>65</v>
      </c>
    </row>
    <row r="137" spans="1:4" ht="30" customHeight="1">
      <c r="A137" t="s">
        <v>217</v>
      </c>
      <c r="B137" t="s">
        <v>167</v>
      </c>
      <c r="C137">
        <v>5.9160800446989008E-5</v>
      </c>
      <c r="D137" t="s">
        <v>112</v>
      </c>
    </row>
    <row r="138" spans="1:4" ht="30" customHeight="1">
      <c r="A138" t="s">
        <v>263</v>
      </c>
      <c r="B138" t="s">
        <v>162</v>
      </c>
      <c r="C138">
        <v>3.4447642974555492E-5</v>
      </c>
      <c r="D138" t="s">
        <v>65</v>
      </c>
    </row>
    <row r="139" spans="1:4" ht="30" customHeight="1">
      <c r="A139" t="s">
        <v>264</v>
      </c>
      <c r="B139" t="s">
        <v>162</v>
      </c>
      <c r="C139">
        <v>1.9782568415394049E-5</v>
      </c>
      <c r="D139" t="s">
        <v>65</v>
      </c>
    </row>
    <row r="140" spans="1:4" ht="30" customHeight="1">
      <c r="A140" t="s">
        <v>221</v>
      </c>
      <c r="B140" t="s">
        <v>162</v>
      </c>
      <c r="C140">
        <v>1.9602499378379431E-5</v>
      </c>
      <c r="D140" t="s">
        <v>65</v>
      </c>
    </row>
    <row r="141" spans="1:4" ht="30" customHeight="1">
      <c r="A141" t="s">
        <v>265</v>
      </c>
      <c r="B141" t="s">
        <v>162</v>
      </c>
      <c r="C141">
        <v>1.811077027014107E-6</v>
      </c>
      <c r="D141" t="s">
        <v>65</v>
      </c>
    </row>
    <row r="142" spans="1:4" ht="30" customHeight="1">
      <c r="A142" t="s">
        <v>173</v>
      </c>
      <c r="B142" t="s">
        <v>162</v>
      </c>
      <c r="C142">
        <v>3.8439213767560432E-7</v>
      </c>
      <c r="D142" t="s">
        <v>65</v>
      </c>
    </row>
    <row r="143" spans="1:4" ht="30" customHeight="1">
      <c r="A143" t="s">
        <v>266</v>
      </c>
      <c r="B143" t="s">
        <v>162</v>
      </c>
      <c r="C143">
        <v>5.1253291388775317E-8</v>
      </c>
      <c r="D143" t="s">
        <v>65</v>
      </c>
    </row>
    <row r="144" spans="1:4" ht="30" customHeight="1"/>
    <row r="145" spans="1:16" ht="30" customHeight="1"/>
    <row r="146" spans="1:16" ht="30" customHeight="1"/>
    <row r="147" spans="1:16" ht="30" customHeight="1">
      <c r="A147" s="17" t="s">
        <v>54</v>
      </c>
    </row>
    <row r="148" spans="1:16" ht="30" customHeight="1">
      <c r="A148" t="s">
        <v>556</v>
      </c>
    </row>
    <row r="149" spans="1:16" ht="30" customHeight="1">
      <c r="A149" t="s">
        <v>56</v>
      </c>
    </row>
    <row r="150" spans="1:16" ht="30" customHeight="1">
      <c r="A150" s="17" t="s">
        <v>57</v>
      </c>
      <c r="B150" s="17" t="s">
        <v>58</v>
      </c>
      <c r="C150" s="17" t="s">
        <v>59</v>
      </c>
      <c r="D150" s="17" t="s">
        <v>60</v>
      </c>
      <c r="E150" s="17" t="s">
        <v>61</v>
      </c>
      <c r="I150" s="17" t="s">
        <v>57</v>
      </c>
      <c r="J150" s="17" t="s">
        <v>58</v>
      </c>
      <c r="K150" s="17" t="s">
        <v>59</v>
      </c>
      <c r="L150" s="17" t="s">
        <v>60</v>
      </c>
      <c r="M150" s="17" t="s">
        <v>61</v>
      </c>
      <c r="N150" s="1" t="s">
        <v>62</v>
      </c>
    </row>
    <row r="151" spans="1:16" ht="30" customHeight="1">
      <c r="A151" t="s">
        <v>554</v>
      </c>
      <c r="B151" t="s">
        <v>555</v>
      </c>
      <c r="C151">
        <v>1</v>
      </c>
      <c r="D151" t="s">
        <v>65</v>
      </c>
      <c r="E151" t="s">
        <v>66</v>
      </c>
      <c r="I151" t="s">
        <v>554</v>
      </c>
      <c r="J151" t="s">
        <v>555</v>
      </c>
      <c r="K151">
        <v>1</v>
      </c>
      <c r="L151" t="s">
        <v>65</v>
      </c>
      <c r="M151" t="s">
        <v>66</v>
      </c>
      <c r="N151">
        <f>SUM(N155:N162)</f>
        <v>0.14201153301126035</v>
      </c>
    </row>
    <row r="152" spans="1:16" ht="30" customHeight="1"/>
    <row r="153" spans="1:16" ht="30" customHeight="1">
      <c r="A153" t="s">
        <v>67</v>
      </c>
    </row>
    <row r="154" spans="1:16" ht="30" customHeight="1">
      <c r="A154" s="17" t="s">
        <v>68</v>
      </c>
      <c r="B154" s="17" t="s">
        <v>69</v>
      </c>
      <c r="C154" s="17" t="s">
        <v>70</v>
      </c>
      <c r="D154" s="17" t="s">
        <v>59</v>
      </c>
      <c r="E154" s="17" t="s">
        <v>60</v>
      </c>
      <c r="F154" s="17" t="s">
        <v>71</v>
      </c>
      <c r="I154" s="1" t="s">
        <v>72</v>
      </c>
      <c r="J154" s="1" t="s">
        <v>73</v>
      </c>
      <c r="K154" s="1" t="s">
        <v>74</v>
      </c>
      <c r="L154" s="1" t="s">
        <v>75</v>
      </c>
      <c r="M154" s="1" t="s">
        <v>76</v>
      </c>
      <c r="N154" s="1" t="s">
        <v>62</v>
      </c>
      <c r="O154" s="1" t="s">
        <v>77</v>
      </c>
      <c r="P154" s="1" t="s">
        <v>78</v>
      </c>
    </row>
    <row r="155" spans="1:16" ht="30" customHeight="1">
      <c r="A155" t="s">
        <v>557</v>
      </c>
      <c r="B155" t="s">
        <v>557</v>
      </c>
      <c r="C155" t="s">
        <v>81</v>
      </c>
      <c r="D155">
        <v>1</v>
      </c>
      <c r="E155" t="s">
        <v>65</v>
      </c>
      <c r="F155" t="s">
        <v>82</v>
      </c>
      <c r="I155" s="2" t="s">
        <v>558</v>
      </c>
      <c r="J155" s="2" t="s">
        <v>81</v>
      </c>
      <c r="K155" s="2">
        <f>D155</f>
        <v>1</v>
      </c>
      <c r="L155" s="2" t="s">
        <v>83</v>
      </c>
      <c r="M155" s="2">
        <v>0.1</v>
      </c>
      <c r="N155" s="18">
        <f>K155*M155</f>
        <v>0.1</v>
      </c>
      <c r="O155" s="5" t="s">
        <v>559</v>
      </c>
      <c r="P155" s="2" t="s">
        <v>560</v>
      </c>
    </row>
    <row r="156" spans="1:16" ht="30" customHeight="1">
      <c r="A156" t="s">
        <v>441</v>
      </c>
      <c r="B156" t="s">
        <v>438</v>
      </c>
      <c r="C156" t="s">
        <v>88</v>
      </c>
      <c r="D156">
        <v>0.47299998998641968</v>
      </c>
      <c r="E156" t="s">
        <v>65</v>
      </c>
      <c r="F156" t="s">
        <v>82</v>
      </c>
      <c r="I156" s="2" t="s">
        <v>438</v>
      </c>
      <c r="J156" s="2" t="s">
        <v>88</v>
      </c>
      <c r="K156" s="2">
        <f t="shared" ref="K156:K162" si="1031">D156</f>
        <v>0.47299998998641968</v>
      </c>
      <c r="L156" s="2" t="s">
        <v>83</v>
      </c>
      <c r="M156" s="2">
        <v>2E-3</v>
      </c>
      <c r="N156" s="18">
        <f t="shared" ref="N156:N162" si="1032">K156*M156</f>
        <v>9.4599997997283942E-4</v>
      </c>
      <c r="O156" s="5" t="s">
        <v>561</v>
      </c>
      <c r="P156" s="2" t="s">
        <v>562</v>
      </c>
    </row>
    <row r="157" spans="1:16" ht="30" customHeight="1">
      <c r="A157" t="s">
        <v>133</v>
      </c>
      <c r="B157" t="s">
        <v>134</v>
      </c>
      <c r="C157" t="s">
        <v>128</v>
      </c>
      <c r="D157">
        <v>6.9487176835536957E-2</v>
      </c>
      <c r="E157" t="s">
        <v>112</v>
      </c>
      <c r="F157" t="s">
        <v>82</v>
      </c>
      <c r="I157" s="2" t="s">
        <v>134</v>
      </c>
      <c r="J157" s="2" t="s">
        <v>130</v>
      </c>
      <c r="K157" s="2">
        <f t="shared" si="1031"/>
        <v>6.9487176835536957E-2</v>
      </c>
      <c r="L157" s="2" t="s">
        <v>114</v>
      </c>
      <c r="M157" s="2">
        <v>0.56000000000000005</v>
      </c>
      <c r="N157" s="18">
        <f t="shared" si="1032"/>
        <v>3.8912819027900697E-2</v>
      </c>
      <c r="O157" s="5" t="s">
        <v>136</v>
      </c>
      <c r="P157" s="2" t="s">
        <v>563</v>
      </c>
    </row>
    <row r="158" spans="1:16" ht="30" customHeight="1">
      <c r="A158" t="s">
        <v>564</v>
      </c>
      <c r="B158" t="s">
        <v>565</v>
      </c>
      <c r="C158" t="s">
        <v>97</v>
      </c>
      <c r="D158">
        <v>1.39999995008111E-3</v>
      </c>
      <c r="E158" t="s">
        <v>65</v>
      </c>
      <c r="F158" t="s">
        <v>82</v>
      </c>
      <c r="I158" s="2" t="s">
        <v>566</v>
      </c>
      <c r="J158" s="2" t="s">
        <v>97</v>
      </c>
      <c r="K158" s="2">
        <f t="shared" si="1031"/>
        <v>1.39999995008111E-3</v>
      </c>
      <c r="L158" s="2" t="s">
        <v>83</v>
      </c>
      <c r="M158" s="2">
        <v>1.5</v>
      </c>
      <c r="N158" s="18">
        <f t="shared" si="1032"/>
        <v>2.099999925121665E-3</v>
      </c>
      <c r="O158" s="5" t="s">
        <v>567</v>
      </c>
      <c r="P158" s="2" t="s">
        <v>568</v>
      </c>
    </row>
    <row r="159" spans="1:16" ht="30" customHeight="1">
      <c r="A159" t="s">
        <v>569</v>
      </c>
      <c r="B159" t="s">
        <v>457</v>
      </c>
      <c r="C159" t="s">
        <v>128</v>
      </c>
      <c r="D159">
        <v>-1.363948453217745E-3</v>
      </c>
      <c r="E159" t="s">
        <v>65</v>
      </c>
      <c r="F159" t="s">
        <v>82</v>
      </c>
      <c r="I159" s="2" t="s">
        <v>570</v>
      </c>
      <c r="J159" s="2" t="s">
        <v>130</v>
      </c>
      <c r="K159" s="2">
        <f t="shared" si="1031"/>
        <v>-1.363948453217745E-3</v>
      </c>
      <c r="L159" s="2" t="s">
        <v>83</v>
      </c>
      <c r="M159" s="2">
        <v>0.2</v>
      </c>
      <c r="N159" s="18">
        <f t="shared" si="1032"/>
        <v>-2.7278969064354903E-4</v>
      </c>
      <c r="O159" s="5" t="s">
        <v>156</v>
      </c>
      <c r="P159" s="2" t="s">
        <v>571</v>
      </c>
    </row>
    <row r="160" spans="1:16" ht="30" customHeight="1">
      <c r="A160" t="s">
        <v>308</v>
      </c>
      <c r="B160" t="s">
        <v>309</v>
      </c>
      <c r="C160" t="s">
        <v>88</v>
      </c>
      <c r="D160">
        <v>2.356397635594476E-4</v>
      </c>
      <c r="E160" t="s">
        <v>65</v>
      </c>
      <c r="F160" t="s">
        <v>82</v>
      </c>
      <c r="I160" s="2" t="s">
        <v>572</v>
      </c>
      <c r="J160" s="2" t="s">
        <v>88</v>
      </c>
      <c r="K160" s="2">
        <f t="shared" si="1031"/>
        <v>2.356397635594476E-4</v>
      </c>
      <c r="L160" s="2" t="s">
        <v>83</v>
      </c>
      <c r="M160" s="2">
        <v>0.5</v>
      </c>
      <c r="N160" s="18">
        <f t="shared" si="1032"/>
        <v>1.178198817797238E-4</v>
      </c>
      <c r="O160" s="5" t="s">
        <v>573</v>
      </c>
      <c r="P160" s="2" t="s">
        <v>574</v>
      </c>
    </row>
    <row r="161" spans="1:16" ht="30" customHeight="1">
      <c r="A161" t="s">
        <v>575</v>
      </c>
      <c r="B161" t="s">
        <v>576</v>
      </c>
      <c r="C161" t="s">
        <v>88</v>
      </c>
      <c r="D161">
        <v>9.6139818197116256E-5</v>
      </c>
      <c r="E161" t="s">
        <v>65</v>
      </c>
      <c r="F161" t="s">
        <v>82</v>
      </c>
      <c r="I161" s="2" t="s">
        <v>577</v>
      </c>
      <c r="J161" s="2" t="s">
        <v>88</v>
      </c>
      <c r="K161" s="2">
        <f t="shared" si="1031"/>
        <v>9.6139818197116256E-5</v>
      </c>
      <c r="L161" s="2" t="s">
        <v>83</v>
      </c>
      <c r="M161" s="2">
        <v>0.6</v>
      </c>
      <c r="N161" s="18">
        <f t="shared" si="1032"/>
        <v>5.7683890918269751E-5</v>
      </c>
      <c r="O161" s="5" t="s">
        <v>147</v>
      </c>
      <c r="P161" s="2" t="s">
        <v>578</v>
      </c>
    </row>
    <row r="162" spans="1:16" ht="30" customHeight="1">
      <c r="A162" t="s">
        <v>579</v>
      </c>
      <c r="B162" t="s">
        <v>580</v>
      </c>
      <c r="C162" t="s">
        <v>97</v>
      </c>
      <c r="D162">
        <v>5.999999848427251E-5</v>
      </c>
      <c r="E162" t="s">
        <v>65</v>
      </c>
      <c r="F162" t="s">
        <v>82</v>
      </c>
      <c r="I162" s="2" t="s">
        <v>580</v>
      </c>
      <c r="J162" s="2" t="s">
        <v>97</v>
      </c>
      <c r="K162" s="2">
        <f t="shared" si="1031"/>
        <v>5.999999848427251E-5</v>
      </c>
      <c r="L162" s="2" t="s">
        <v>83</v>
      </c>
      <c r="M162" s="2">
        <v>2.5</v>
      </c>
      <c r="N162" s="18">
        <f t="shared" si="1032"/>
        <v>1.4999999621068127E-4</v>
      </c>
      <c r="O162" s="5" t="s">
        <v>581</v>
      </c>
      <c r="P162" s="2" t="s">
        <v>582</v>
      </c>
    </row>
    <row r="163" spans="1:16" ht="30" customHeight="1"/>
    <row r="164" spans="1:16" ht="30" customHeight="1">
      <c r="A164" t="s">
        <v>158</v>
      </c>
    </row>
    <row r="165" spans="1:16" ht="30" customHeight="1">
      <c r="A165" s="17" t="s">
        <v>159</v>
      </c>
      <c r="B165" s="17" t="s">
        <v>160</v>
      </c>
      <c r="C165" s="17" t="s">
        <v>59</v>
      </c>
      <c r="D165" s="17" t="s">
        <v>60</v>
      </c>
    </row>
    <row r="166" spans="1:16" ht="30" customHeight="1">
      <c r="A166" t="s">
        <v>164</v>
      </c>
      <c r="B166" t="s">
        <v>162</v>
      </c>
      <c r="C166">
        <v>-1</v>
      </c>
      <c r="D166" t="s">
        <v>65</v>
      </c>
    </row>
    <row r="167" spans="1:16" ht="30" customHeight="1">
      <c r="A167" t="s">
        <v>164</v>
      </c>
      <c r="B167" t="s">
        <v>162</v>
      </c>
      <c r="C167">
        <v>0.15175999701023099</v>
      </c>
      <c r="D167" t="s">
        <v>65</v>
      </c>
    </row>
    <row r="168" spans="1:16" ht="30" customHeight="1">
      <c r="A168" t="s">
        <v>165</v>
      </c>
      <c r="B168" t="s">
        <v>162</v>
      </c>
      <c r="C168">
        <v>4.729999927803874E-4</v>
      </c>
      <c r="D168" t="s">
        <v>112</v>
      </c>
    </row>
    <row r="169" spans="1:16" ht="30" customHeight="1">
      <c r="A169" t="s">
        <v>583</v>
      </c>
      <c r="B169" t="s">
        <v>162</v>
      </c>
      <c r="C169">
        <v>4.5404405682347708E-5</v>
      </c>
      <c r="D169" t="s">
        <v>65</v>
      </c>
    </row>
    <row r="170" spans="1:16" ht="30" customHeight="1"/>
    <row r="171" spans="1:16" ht="30" customHeight="1"/>
    <row r="172" spans="1:16" ht="30" customHeight="1"/>
    <row r="173" spans="1:16" ht="30" customHeight="1"/>
    <row r="174" spans="1:16" ht="30" customHeight="1"/>
    <row r="175" spans="1:16" ht="30" customHeight="1">
      <c r="A175" s="32" t="s">
        <v>54</v>
      </c>
      <c r="B175" s="32"/>
      <c r="C175" s="32"/>
      <c r="D175" s="32"/>
      <c r="E175" s="32"/>
      <c r="F175" s="32"/>
    </row>
    <row r="176" spans="1:16" ht="30" customHeight="1"/>
    <row r="177" spans="1:9" ht="30" customHeight="1">
      <c r="A177" t="s">
        <v>518</v>
      </c>
    </row>
    <row r="178" spans="1:9" ht="30" customHeight="1"/>
    <row r="179" spans="1:9" ht="30" customHeight="1">
      <c r="A179" s="9" t="s">
        <v>56</v>
      </c>
    </row>
    <row r="180" spans="1:9">
      <c r="A180" s="15" t="s">
        <v>57</v>
      </c>
      <c r="B180" s="15" t="s">
        <v>58</v>
      </c>
      <c r="C180" s="15" t="s">
        <v>59</v>
      </c>
      <c r="D180" s="15" t="s">
        <v>60</v>
      </c>
      <c r="E180" s="15" t="s">
        <v>61</v>
      </c>
    </row>
    <row r="181" spans="1:9">
      <c r="A181" t="s">
        <v>505</v>
      </c>
      <c r="B181" t="s">
        <v>506</v>
      </c>
      <c r="C181" s="16">
        <v>1</v>
      </c>
      <c r="D181" t="s">
        <v>163</v>
      </c>
      <c r="E181" t="s">
        <v>66</v>
      </c>
    </row>
    <row r="184" spans="1:9">
      <c r="A184" s="9" t="s">
        <v>67</v>
      </c>
    </row>
    <row r="185" spans="1:9">
      <c r="A185" s="15" t="s">
        <v>68</v>
      </c>
      <c r="B185" s="15" t="s">
        <v>69</v>
      </c>
      <c r="C185" s="15" t="s">
        <v>70</v>
      </c>
      <c r="D185" s="15" t="s">
        <v>59</v>
      </c>
      <c r="E185" s="15" t="s">
        <v>60</v>
      </c>
      <c r="F185" s="15" t="s">
        <v>71</v>
      </c>
    </row>
    <row r="186" spans="1:9">
      <c r="A186" t="s">
        <v>519</v>
      </c>
      <c r="B186" t="s">
        <v>506</v>
      </c>
      <c r="C186" t="s">
        <v>102</v>
      </c>
      <c r="D186" s="16">
        <v>1</v>
      </c>
      <c r="E186" t="s">
        <v>163</v>
      </c>
      <c r="F186" t="s">
        <v>269</v>
      </c>
      <c r="I186" s="20"/>
    </row>
    <row r="187" spans="1:9">
      <c r="A187" t="s">
        <v>270</v>
      </c>
      <c r="B187" t="s">
        <v>271</v>
      </c>
      <c r="C187" t="s">
        <v>97</v>
      </c>
      <c r="D187" s="16">
        <v>2.2552447393536571E-2</v>
      </c>
      <c r="E187" t="s">
        <v>272</v>
      </c>
      <c r="F187" t="s">
        <v>269</v>
      </c>
    </row>
    <row r="188" spans="1:9">
      <c r="A188" t="s">
        <v>273</v>
      </c>
      <c r="B188" t="s">
        <v>274</v>
      </c>
      <c r="C188" t="s">
        <v>97</v>
      </c>
      <c r="D188" s="16">
        <v>1.9825175404548649E-3</v>
      </c>
      <c r="E188" t="s">
        <v>272</v>
      </c>
      <c r="F188" t="s">
        <v>269</v>
      </c>
    </row>
    <row r="189" spans="1:9">
      <c r="A189" t="s">
        <v>275</v>
      </c>
      <c r="B189" t="s">
        <v>276</v>
      </c>
      <c r="C189" t="s">
        <v>97</v>
      </c>
      <c r="D189" s="16">
        <v>1.129370648413897E-3</v>
      </c>
      <c r="E189" t="s">
        <v>272</v>
      </c>
      <c r="F189" t="s">
        <v>269</v>
      </c>
    </row>
    <row r="190" spans="1:9">
      <c r="A190" t="s">
        <v>277</v>
      </c>
      <c r="B190" t="s">
        <v>278</v>
      </c>
      <c r="C190" t="s">
        <v>102</v>
      </c>
      <c r="D190" s="16">
        <v>6.9580873241648078E-4</v>
      </c>
      <c r="E190" t="s">
        <v>272</v>
      </c>
      <c r="F190" t="s">
        <v>269</v>
      </c>
    </row>
    <row r="191" spans="1:9">
      <c r="A191" t="s">
        <v>277</v>
      </c>
      <c r="B191" t="s">
        <v>278</v>
      </c>
      <c r="C191" t="s">
        <v>279</v>
      </c>
      <c r="D191" s="16">
        <v>5.5092113325372338E-4</v>
      </c>
      <c r="E191" t="s">
        <v>272</v>
      </c>
      <c r="F191" t="s">
        <v>269</v>
      </c>
    </row>
    <row r="192" spans="1:9">
      <c r="A192" t="s">
        <v>280</v>
      </c>
      <c r="B192" t="s">
        <v>180</v>
      </c>
      <c r="C192" t="s">
        <v>97</v>
      </c>
      <c r="D192" s="16">
        <v>1.9175956549588591E-4</v>
      </c>
      <c r="E192" t="s">
        <v>163</v>
      </c>
      <c r="F192" t="s">
        <v>269</v>
      </c>
    </row>
    <row r="193" spans="1:6">
      <c r="A193" t="s">
        <v>277</v>
      </c>
      <c r="B193" t="s">
        <v>278</v>
      </c>
      <c r="C193" t="s">
        <v>281</v>
      </c>
      <c r="D193" s="16">
        <v>1.3973264140076941E-4</v>
      </c>
      <c r="E193" t="s">
        <v>272</v>
      </c>
      <c r="F193" t="s">
        <v>269</v>
      </c>
    </row>
    <row r="194" spans="1:6">
      <c r="A194" t="s">
        <v>282</v>
      </c>
      <c r="B194" t="s">
        <v>278</v>
      </c>
      <c r="C194" t="s">
        <v>88</v>
      </c>
      <c r="D194" s="16">
        <v>1.1661577445920559E-4</v>
      </c>
      <c r="E194" t="s">
        <v>272</v>
      </c>
      <c r="F194" t="s">
        <v>269</v>
      </c>
    </row>
    <row r="195" spans="1:6">
      <c r="A195" t="s">
        <v>283</v>
      </c>
      <c r="B195" t="s">
        <v>284</v>
      </c>
      <c r="C195" t="s">
        <v>97</v>
      </c>
      <c r="D195" s="16">
        <v>6.2937062466517091E-5</v>
      </c>
      <c r="E195" t="s">
        <v>272</v>
      </c>
      <c r="F195" t="s">
        <v>269</v>
      </c>
    </row>
    <row r="196" spans="1:6">
      <c r="A196" t="s">
        <v>277</v>
      </c>
      <c r="B196" t="s">
        <v>278</v>
      </c>
      <c r="C196" t="s">
        <v>285</v>
      </c>
      <c r="D196" s="16">
        <v>3.5383225622354082E-5</v>
      </c>
      <c r="E196" t="s">
        <v>272</v>
      </c>
      <c r="F196" t="s">
        <v>269</v>
      </c>
    </row>
    <row r="199" spans="1:6">
      <c r="A199" s="9" t="s">
        <v>158</v>
      </c>
    </row>
    <row r="200" spans="1:6">
      <c r="A200" s="15" t="s">
        <v>159</v>
      </c>
      <c r="B200" s="15" t="s">
        <v>160</v>
      </c>
      <c r="C200" s="15" t="s">
        <v>59</v>
      </c>
      <c r="D200" s="15" t="s">
        <v>60</v>
      </c>
    </row>
    <row r="209" spans="1:6">
      <c r="A209" s="32" t="s">
        <v>54</v>
      </c>
      <c r="B209" s="32"/>
      <c r="C209" s="32"/>
      <c r="D209" s="32"/>
      <c r="E209" s="32"/>
      <c r="F209" s="32"/>
    </row>
    <row r="211" spans="1:6">
      <c r="A211" t="s">
        <v>520</v>
      </c>
    </row>
    <row r="213" spans="1:6">
      <c r="A213" s="9" t="s">
        <v>56</v>
      </c>
    </row>
    <row r="214" spans="1:6">
      <c r="A214" s="15" t="s">
        <v>57</v>
      </c>
      <c r="B214" s="15" t="s">
        <v>58</v>
      </c>
      <c r="C214" s="15" t="s">
        <v>59</v>
      </c>
      <c r="D214" s="15" t="s">
        <v>60</v>
      </c>
      <c r="E214" s="15" t="s">
        <v>61</v>
      </c>
    </row>
    <row r="215" spans="1:6">
      <c r="A215" t="s">
        <v>519</v>
      </c>
      <c r="B215" t="s">
        <v>506</v>
      </c>
      <c r="C215" s="16">
        <v>1</v>
      </c>
      <c r="D215" t="s">
        <v>163</v>
      </c>
      <c r="E215" t="s">
        <v>66</v>
      </c>
    </row>
    <row r="218" spans="1:6">
      <c r="A218" s="9" t="s">
        <v>67</v>
      </c>
    </row>
    <row r="219" spans="1:6">
      <c r="A219" s="15" t="s">
        <v>68</v>
      </c>
      <c r="B219" s="15" t="s">
        <v>69</v>
      </c>
      <c r="C219" s="15" t="s">
        <v>70</v>
      </c>
      <c r="D219" s="15" t="s">
        <v>59</v>
      </c>
      <c r="E219" s="15" t="s">
        <v>60</v>
      </c>
      <c r="F219" s="15" t="s">
        <v>71</v>
      </c>
    </row>
    <row r="220" spans="1:6">
      <c r="A220" t="s">
        <v>287</v>
      </c>
      <c r="B220" t="s">
        <v>288</v>
      </c>
      <c r="C220" t="s">
        <v>97</v>
      </c>
      <c r="D220" s="16">
        <v>0.1139779984951019</v>
      </c>
      <c r="E220" t="s">
        <v>163</v>
      </c>
      <c r="F220" t="s">
        <v>269</v>
      </c>
    </row>
    <row r="221" spans="1:6">
      <c r="A221" t="s">
        <v>289</v>
      </c>
      <c r="B221" t="s">
        <v>290</v>
      </c>
      <c r="C221" t="s">
        <v>513</v>
      </c>
      <c r="D221" s="16">
        <v>4.8417415469884872E-2</v>
      </c>
      <c r="E221" t="s">
        <v>65</v>
      </c>
      <c r="F221" t="s">
        <v>269</v>
      </c>
    </row>
    <row r="222" spans="1:6">
      <c r="A222" t="s">
        <v>291</v>
      </c>
      <c r="B222" t="s">
        <v>197</v>
      </c>
      <c r="C222" t="s">
        <v>513</v>
      </c>
      <c r="D222" s="16">
        <v>3.9672018960118287E-2</v>
      </c>
      <c r="E222" t="s">
        <v>65</v>
      </c>
      <c r="F222" t="s">
        <v>269</v>
      </c>
    </row>
    <row r="223" spans="1:6">
      <c r="A223" t="s">
        <v>511</v>
      </c>
      <c r="B223" t="s">
        <v>512</v>
      </c>
      <c r="C223" t="s">
        <v>88</v>
      </c>
      <c r="D223" s="16">
        <v>2.0880009979009628E-3</v>
      </c>
      <c r="E223" t="s">
        <v>65</v>
      </c>
      <c r="F223" t="s">
        <v>82</v>
      </c>
    </row>
    <row r="224" spans="1:6">
      <c r="A224" t="s">
        <v>293</v>
      </c>
      <c r="B224" t="s">
        <v>294</v>
      </c>
      <c r="C224" t="s">
        <v>102</v>
      </c>
      <c r="D224" s="16">
        <v>7.1654897183179864E-3</v>
      </c>
      <c r="E224" t="s">
        <v>65</v>
      </c>
      <c r="F224" t="s">
        <v>269</v>
      </c>
    </row>
    <row r="225" spans="1:6">
      <c r="A225" t="s">
        <v>138</v>
      </c>
      <c r="B225" t="s">
        <v>139</v>
      </c>
      <c r="C225" t="s">
        <v>301</v>
      </c>
      <c r="D225" s="16">
        <v>9.6865162970516394E-4</v>
      </c>
      <c r="E225" t="s">
        <v>140</v>
      </c>
      <c r="F225" t="s">
        <v>269</v>
      </c>
    </row>
    <row r="226" spans="1:6">
      <c r="A226" t="s">
        <v>308</v>
      </c>
      <c r="B226" t="s">
        <v>309</v>
      </c>
      <c r="C226" t="s">
        <v>102</v>
      </c>
      <c r="D226" s="16">
        <v>7.8684082836844027E-5</v>
      </c>
      <c r="E226" t="s">
        <v>65</v>
      </c>
      <c r="F226" t="s">
        <v>269</v>
      </c>
    </row>
    <row r="227" spans="1:6">
      <c r="A227" t="s">
        <v>310</v>
      </c>
      <c r="B227" t="s">
        <v>311</v>
      </c>
      <c r="C227" t="s">
        <v>102</v>
      </c>
      <c r="D227" s="16">
        <v>6.6381580836605281E-5</v>
      </c>
      <c r="E227" t="s">
        <v>65</v>
      </c>
      <c r="F227" t="s">
        <v>269</v>
      </c>
    </row>
    <row r="228" spans="1:6">
      <c r="A228" t="s">
        <v>315</v>
      </c>
      <c r="B228" t="s">
        <v>316</v>
      </c>
      <c r="C228" t="s">
        <v>102</v>
      </c>
      <c r="D228" s="16">
        <v>2.4793855118332431E-5</v>
      </c>
      <c r="E228" t="s">
        <v>65</v>
      </c>
      <c r="F228" t="s">
        <v>269</v>
      </c>
    </row>
    <row r="229" spans="1:6">
      <c r="A229" t="s">
        <v>315</v>
      </c>
      <c r="B229" t="s">
        <v>316</v>
      </c>
      <c r="C229" t="s">
        <v>281</v>
      </c>
      <c r="D229" s="16">
        <v>4.7045759856700897E-6</v>
      </c>
      <c r="E229" t="s">
        <v>65</v>
      </c>
      <c r="F229" t="s">
        <v>269</v>
      </c>
    </row>
    <row r="230" spans="1:6">
      <c r="A230" t="s">
        <v>327</v>
      </c>
      <c r="B230" t="s">
        <v>328</v>
      </c>
      <c r="C230" t="s">
        <v>97</v>
      </c>
      <c r="D230" s="16">
        <v>3.139890850434313E-6</v>
      </c>
      <c r="E230" t="s">
        <v>65</v>
      </c>
      <c r="F230" t="s">
        <v>269</v>
      </c>
    </row>
    <row r="231" spans="1:6">
      <c r="A231" t="s">
        <v>315</v>
      </c>
      <c r="B231" t="s">
        <v>316</v>
      </c>
      <c r="C231" t="s">
        <v>298</v>
      </c>
      <c r="D231" s="16">
        <v>2.1665418898919602E-6</v>
      </c>
      <c r="E231" t="s">
        <v>65</v>
      </c>
      <c r="F231" t="s">
        <v>269</v>
      </c>
    </row>
    <row r="232" spans="1:6">
      <c r="A232" t="s">
        <v>329</v>
      </c>
      <c r="B232" t="s">
        <v>330</v>
      </c>
      <c r="C232" t="s">
        <v>97</v>
      </c>
      <c r="D232" s="16">
        <v>2.1304060737747932E-6</v>
      </c>
      <c r="E232" t="s">
        <v>65</v>
      </c>
      <c r="F232" t="s">
        <v>269</v>
      </c>
    </row>
    <row r="233" spans="1:6">
      <c r="A233" t="s">
        <v>331</v>
      </c>
      <c r="B233" t="s">
        <v>332</v>
      </c>
      <c r="C233" t="s">
        <v>97</v>
      </c>
      <c r="D233" s="16">
        <v>6.6356921024635085E-7</v>
      </c>
      <c r="E233" t="s">
        <v>65</v>
      </c>
      <c r="F233" t="s">
        <v>269</v>
      </c>
    </row>
    <row r="234" spans="1:6">
      <c r="A234" t="s">
        <v>333</v>
      </c>
      <c r="B234" t="s">
        <v>334</v>
      </c>
      <c r="C234" t="s">
        <v>97</v>
      </c>
      <c r="D234" s="16">
        <v>5.6846221241357853E-7</v>
      </c>
      <c r="E234" t="s">
        <v>65</v>
      </c>
      <c r="F234" t="s">
        <v>269</v>
      </c>
    </row>
    <row r="235" spans="1:6">
      <c r="A235" t="s">
        <v>315</v>
      </c>
      <c r="B235" t="s">
        <v>316</v>
      </c>
      <c r="C235" t="s">
        <v>335</v>
      </c>
      <c r="D235" s="16">
        <v>4.6118441332509969E-7</v>
      </c>
      <c r="E235" t="s">
        <v>65</v>
      </c>
      <c r="F235" t="s">
        <v>269</v>
      </c>
    </row>
    <row r="236" spans="1:6">
      <c r="A236" t="s">
        <v>336</v>
      </c>
      <c r="B236" t="s">
        <v>337</v>
      </c>
      <c r="C236" t="s">
        <v>102</v>
      </c>
      <c r="D236" s="16">
        <v>3.517352524795569E-7</v>
      </c>
      <c r="E236" t="s">
        <v>65</v>
      </c>
      <c r="F236" t="s">
        <v>269</v>
      </c>
    </row>
    <row r="237" spans="1:6">
      <c r="A237" t="s">
        <v>315</v>
      </c>
      <c r="B237" t="s">
        <v>316</v>
      </c>
      <c r="C237" t="s">
        <v>338</v>
      </c>
      <c r="D237" s="16">
        <v>3.1346772288998181E-7</v>
      </c>
      <c r="E237" t="s">
        <v>65</v>
      </c>
      <c r="F237" t="s">
        <v>269</v>
      </c>
    </row>
    <row r="238" spans="1:6">
      <c r="A238" t="s">
        <v>315</v>
      </c>
      <c r="B238" t="s">
        <v>316</v>
      </c>
      <c r="C238" t="s">
        <v>285</v>
      </c>
      <c r="D238" s="16">
        <v>1.5160583188844609E-7</v>
      </c>
      <c r="E238" t="s">
        <v>65</v>
      </c>
      <c r="F238" t="s">
        <v>269</v>
      </c>
    </row>
    <row r="239" spans="1:6">
      <c r="A239" t="s">
        <v>340</v>
      </c>
      <c r="B239" t="s">
        <v>341</v>
      </c>
      <c r="C239" t="s">
        <v>102</v>
      </c>
      <c r="D239" s="16">
        <v>8.0593153484187496E-8</v>
      </c>
      <c r="E239" t="s">
        <v>65</v>
      </c>
      <c r="F239" t="s">
        <v>269</v>
      </c>
    </row>
    <row r="240" spans="1:6">
      <c r="A240" t="s">
        <v>315</v>
      </c>
      <c r="B240" t="s">
        <v>316</v>
      </c>
      <c r="C240" t="s">
        <v>229</v>
      </c>
      <c r="D240" s="16">
        <v>5.1556998670321257E-8</v>
      </c>
      <c r="E240" t="s">
        <v>65</v>
      </c>
      <c r="F240" t="s">
        <v>269</v>
      </c>
    </row>
    <row r="241" spans="1:6">
      <c r="A241" t="s">
        <v>342</v>
      </c>
      <c r="B241" t="s">
        <v>343</v>
      </c>
      <c r="C241" t="s">
        <v>97</v>
      </c>
      <c r="D241" s="16">
        <v>3.4765896828048433E-8</v>
      </c>
      <c r="E241" t="s">
        <v>65</v>
      </c>
      <c r="F241" t="s">
        <v>269</v>
      </c>
    </row>
    <row r="242" spans="1:6">
      <c r="A242" t="s">
        <v>344</v>
      </c>
      <c r="B242" t="s">
        <v>345</v>
      </c>
      <c r="C242" t="s">
        <v>97</v>
      </c>
      <c r="D242" s="16">
        <v>2.292425804739651E-8</v>
      </c>
      <c r="E242" t="s">
        <v>65</v>
      </c>
      <c r="F242" t="s">
        <v>269</v>
      </c>
    </row>
    <row r="243" spans="1:6">
      <c r="A243" t="s">
        <v>348</v>
      </c>
      <c r="B243" t="s">
        <v>349</v>
      </c>
      <c r="C243" t="s">
        <v>97</v>
      </c>
      <c r="D243" s="16">
        <v>1.876826805405872E-14</v>
      </c>
      <c r="E243" t="s">
        <v>60</v>
      </c>
      <c r="F243" t="s">
        <v>269</v>
      </c>
    </row>
    <row r="246" spans="1:6">
      <c r="A246" s="9" t="s">
        <v>158</v>
      </c>
    </row>
    <row r="247" spans="1:6">
      <c r="A247" s="15" t="s">
        <v>159</v>
      </c>
      <c r="B247" s="15" t="s">
        <v>160</v>
      </c>
      <c r="C247" s="15" t="s">
        <v>59</v>
      </c>
      <c r="D247" s="15" t="s">
        <v>60</v>
      </c>
    </row>
    <row r="248" spans="1:6">
      <c r="A248" t="s">
        <v>164</v>
      </c>
      <c r="B248" t="s">
        <v>350</v>
      </c>
      <c r="C248" s="16">
        <v>2.4981874623335901E-3</v>
      </c>
      <c r="D248" t="s">
        <v>65</v>
      </c>
    </row>
    <row r="249" spans="1:6">
      <c r="A249" t="s">
        <v>516</v>
      </c>
      <c r="B249" t="s">
        <v>350</v>
      </c>
      <c r="C249" s="16">
        <v>1.3148355064913629E-4</v>
      </c>
      <c r="D249" t="s">
        <v>65</v>
      </c>
      <c r="E249" s="16"/>
    </row>
    <row r="250" spans="1:6">
      <c r="A250" t="s">
        <v>218</v>
      </c>
      <c r="B250" t="s">
        <v>350</v>
      </c>
      <c r="C250" s="16">
        <v>3.1094878067960963E-5</v>
      </c>
      <c r="D250" t="s">
        <v>65</v>
      </c>
    </row>
    <row r="251" spans="1:6">
      <c r="A251" t="s">
        <v>168</v>
      </c>
      <c r="B251" t="s">
        <v>350</v>
      </c>
      <c r="C251" s="16">
        <v>2.658801895449869E-5</v>
      </c>
      <c r="D251" t="s">
        <v>65</v>
      </c>
    </row>
    <row r="252" spans="1:6">
      <c r="A252" t="s">
        <v>220</v>
      </c>
      <c r="B252" t="s">
        <v>350</v>
      </c>
      <c r="C252" s="16">
        <v>1.22286573969177E-5</v>
      </c>
      <c r="D252" t="s">
        <v>65</v>
      </c>
    </row>
    <row r="253" spans="1:6">
      <c r="A253" t="s">
        <v>171</v>
      </c>
      <c r="B253" t="s">
        <v>350</v>
      </c>
      <c r="C253" s="16">
        <v>1.144327507063281E-5</v>
      </c>
      <c r="D253" t="s">
        <v>65</v>
      </c>
    </row>
    <row r="254" spans="1:6">
      <c r="A254" t="s">
        <v>169</v>
      </c>
      <c r="B254" t="s">
        <v>350</v>
      </c>
      <c r="C254" s="16">
        <v>7.2645752879907377E-6</v>
      </c>
      <c r="D254" t="s">
        <v>65</v>
      </c>
    </row>
    <row r="255" spans="1:6">
      <c r="A255" t="s">
        <v>262</v>
      </c>
      <c r="B255" t="s">
        <v>350</v>
      </c>
      <c r="C255" s="16">
        <v>6.7387395574769471E-6</v>
      </c>
      <c r="D255" t="s">
        <v>65</v>
      </c>
    </row>
    <row r="256" spans="1:6">
      <c r="A256" t="s">
        <v>264</v>
      </c>
      <c r="B256" t="s">
        <v>350</v>
      </c>
      <c r="C256" s="16">
        <v>6.6577235884324182E-6</v>
      </c>
      <c r="D256" t="s">
        <v>65</v>
      </c>
    </row>
    <row r="257" spans="1:4">
      <c r="A257" t="s">
        <v>351</v>
      </c>
      <c r="B257" t="s">
        <v>352</v>
      </c>
      <c r="C257" s="16">
        <v>4.2856086110987226E-6</v>
      </c>
      <c r="D257" t="s">
        <v>65</v>
      </c>
    </row>
    <row r="258" spans="1:4">
      <c r="A258" t="s">
        <v>353</v>
      </c>
      <c r="B258" t="s">
        <v>352</v>
      </c>
      <c r="C258" s="16">
        <v>4.2856086110987226E-6</v>
      </c>
      <c r="D258" t="s">
        <v>65</v>
      </c>
    </row>
    <row r="259" spans="1:4">
      <c r="A259" t="s">
        <v>221</v>
      </c>
      <c r="B259" t="s">
        <v>350</v>
      </c>
      <c r="C259" s="16">
        <v>3.3265200727328188E-6</v>
      </c>
      <c r="D259" t="s">
        <v>65</v>
      </c>
    </row>
    <row r="260" spans="1:4">
      <c r="A260" t="s">
        <v>354</v>
      </c>
      <c r="B260" t="s">
        <v>350</v>
      </c>
      <c r="C260" s="16">
        <v>2.4568334993091412E-6</v>
      </c>
      <c r="D260" t="s">
        <v>65</v>
      </c>
    </row>
    <row r="261" spans="1:4">
      <c r="A261" t="s">
        <v>355</v>
      </c>
      <c r="B261" t="s">
        <v>352</v>
      </c>
      <c r="C261" s="16">
        <v>2.1428043055493622E-6</v>
      </c>
      <c r="D261" t="s">
        <v>65</v>
      </c>
    </row>
    <row r="262" spans="1:4">
      <c r="A262" t="s">
        <v>356</v>
      </c>
      <c r="B262" t="s">
        <v>350</v>
      </c>
      <c r="C262" s="16">
        <v>1.9032604541280309E-6</v>
      </c>
      <c r="D262" t="s">
        <v>65</v>
      </c>
    </row>
    <row r="263" spans="1:4">
      <c r="A263" t="s">
        <v>219</v>
      </c>
      <c r="B263" t="s">
        <v>350</v>
      </c>
      <c r="C263" s="16">
        <v>1.6620981568848949E-6</v>
      </c>
      <c r="D263" t="s">
        <v>65</v>
      </c>
    </row>
    <row r="264" spans="1:4">
      <c r="A264" t="s">
        <v>357</v>
      </c>
      <c r="B264" t="s">
        <v>352</v>
      </c>
      <c r="C264" s="16">
        <v>1.5872624317125881E-6</v>
      </c>
      <c r="D264" t="s">
        <v>65</v>
      </c>
    </row>
    <row r="265" spans="1:4">
      <c r="A265" t="s">
        <v>358</v>
      </c>
      <c r="B265" t="s">
        <v>352</v>
      </c>
      <c r="C265" s="16">
        <v>1.567702383908909E-6</v>
      </c>
      <c r="D265" t="s">
        <v>65</v>
      </c>
    </row>
    <row r="266" spans="1:4">
      <c r="A266" t="s">
        <v>165</v>
      </c>
      <c r="B266" t="s">
        <v>216</v>
      </c>
      <c r="C266" s="16">
        <v>1.081935465663264E-6</v>
      </c>
      <c r="D266" t="s">
        <v>112</v>
      </c>
    </row>
    <row r="267" spans="1:4">
      <c r="A267" t="s">
        <v>359</v>
      </c>
      <c r="B267" t="s">
        <v>352</v>
      </c>
      <c r="C267" s="16">
        <v>1.0074918463942591E-6</v>
      </c>
      <c r="D267" t="s">
        <v>65</v>
      </c>
    </row>
    <row r="268" spans="1:4">
      <c r="A268" t="s">
        <v>360</v>
      </c>
      <c r="B268" t="s">
        <v>352</v>
      </c>
      <c r="C268" s="16">
        <v>8.8652467411520774E-7</v>
      </c>
      <c r="D268" t="s">
        <v>65</v>
      </c>
    </row>
    <row r="269" spans="1:4">
      <c r="A269" t="s">
        <v>165</v>
      </c>
      <c r="B269" t="s">
        <v>162</v>
      </c>
      <c r="C269" s="16">
        <v>6.8448980528046377E-7</v>
      </c>
      <c r="D269" t="s">
        <v>112</v>
      </c>
    </row>
    <row r="270" spans="1:4">
      <c r="A270" t="s">
        <v>361</v>
      </c>
      <c r="B270" t="s">
        <v>350</v>
      </c>
      <c r="C270" s="16">
        <v>6.8414357201618259E-7</v>
      </c>
      <c r="D270" t="s">
        <v>65</v>
      </c>
    </row>
    <row r="271" spans="1:4">
      <c r="A271" t="s">
        <v>362</v>
      </c>
      <c r="B271" t="s">
        <v>352</v>
      </c>
      <c r="C271" s="16">
        <v>4.5315121610656211E-7</v>
      </c>
      <c r="D271" t="s">
        <v>65</v>
      </c>
    </row>
    <row r="272" spans="1:4">
      <c r="A272" t="s">
        <v>363</v>
      </c>
      <c r="B272" t="s">
        <v>350</v>
      </c>
      <c r="C272" s="16">
        <v>3.0913830073586718E-7</v>
      </c>
      <c r="D272" t="s">
        <v>65</v>
      </c>
    </row>
    <row r="273" spans="1:4">
      <c r="A273" t="s">
        <v>364</v>
      </c>
      <c r="B273" t="s">
        <v>352</v>
      </c>
      <c r="C273" s="16">
        <v>2.7751400466513592E-7</v>
      </c>
      <c r="D273" t="s">
        <v>65</v>
      </c>
    </row>
    <row r="274" spans="1:4">
      <c r="A274" t="s">
        <v>365</v>
      </c>
      <c r="B274" t="s">
        <v>350</v>
      </c>
      <c r="C274" s="16">
        <v>1.886621845414993E-7</v>
      </c>
      <c r="D274" t="s">
        <v>65</v>
      </c>
    </row>
    <row r="275" spans="1:4">
      <c r="A275" t="s">
        <v>366</v>
      </c>
      <c r="B275" t="s">
        <v>350</v>
      </c>
      <c r="C275" s="16">
        <v>1.64848771078141E-7</v>
      </c>
      <c r="D275" t="s">
        <v>65</v>
      </c>
    </row>
    <row r="276" spans="1:4">
      <c r="A276" t="s">
        <v>367</v>
      </c>
      <c r="B276" t="s">
        <v>352</v>
      </c>
      <c r="C276" s="16">
        <v>1.640551516857158E-7</v>
      </c>
      <c r="D276" t="s">
        <v>65</v>
      </c>
    </row>
    <row r="277" spans="1:4">
      <c r="A277" t="s">
        <v>368</v>
      </c>
      <c r="B277" t="s">
        <v>350</v>
      </c>
      <c r="C277" s="16">
        <v>1.4711810081280421E-7</v>
      </c>
      <c r="D277" t="s">
        <v>65</v>
      </c>
    </row>
    <row r="278" spans="1:4">
      <c r="A278" t="s">
        <v>369</v>
      </c>
      <c r="B278" t="s">
        <v>350</v>
      </c>
      <c r="C278" s="16">
        <v>5.0856407085575477E-8</v>
      </c>
      <c r="D278" t="s">
        <v>65</v>
      </c>
    </row>
    <row r="279" spans="1:4">
      <c r="A279" t="s">
        <v>370</v>
      </c>
      <c r="B279" t="s">
        <v>350</v>
      </c>
      <c r="C279" s="16">
        <v>3.6034457195910363E-8</v>
      </c>
      <c r="D279" t="s">
        <v>65</v>
      </c>
    </row>
    <row r="280" spans="1:4">
      <c r="A280" t="s">
        <v>371</v>
      </c>
      <c r="B280" t="s">
        <v>350</v>
      </c>
      <c r="C280" s="16">
        <v>3.5589913238709408E-8</v>
      </c>
      <c r="D280" t="s">
        <v>65</v>
      </c>
    </row>
    <row r="281" spans="1:4">
      <c r="A281" t="s">
        <v>372</v>
      </c>
      <c r="B281" t="s">
        <v>350</v>
      </c>
      <c r="C281" s="16">
        <v>3.4503273127484142E-8</v>
      </c>
      <c r="D281" t="s">
        <v>65</v>
      </c>
    </row>
    <row r="282" spans="1:4">
      <c r="A282" t="s">
        <v>373</v>
      </c>
      <c r="B282" t="s">
        <v>350</v>
      </c>
      <c r="C282" s="16">
        <v>3.111415480816504E-8</v>
      </c>
      <c r="D282" t="s">
        <v>65</v>
      </c>
    </row>
    <row r="283" spans="1:4">
      <c r="A283" t="s">
        <v>374</v>
      </c>
      <c r="B283" t="s">
        <v>350</v>
      </c>
      <c r="C283" s="16">
        <v>2.6670097241776599E-8</v>
      </c>
      <c r="D283" t="s">
        <v>65</v>
      </c>
    </row>
    <row r="284" spans="1:4">
      <c r="A284" t="s">
        <v>375</v>
      </c>
      <c r="B284" t="s">
        <v>350</v>
      </c>
      <c r="C284" s="16">
        <v>2.662611287007621E-8</v>
      </c>
      <c r="D284" t="s">
        <v>65</v>
      </c>
    </row>
    <row r="285" spans="1:4">
      <c r="A285" t="s">
        <v>376</v>
      </c>
      <c r="B285" t="s">
        <v>350</v>
      </c>
      <c r="C285" s="16">
        <v>2.233510087989998E-8</v>
      </c>
      <c r="D285" t="s">
        <v>65</v>
      </c>
    </row>
    <row r="286" spans="1:4">
      <c r="A286" t="s">
        <v>377</v>
      </c>
      <c r="B286" t="s">
        <v>350</v>
      </c>
      <c r="C286" s="16">
        <v>1.476091160412807E-8</v>
      </c>
      <c r="D286" t="s">
        <v>65</v>
      </c>
    </row>
    <row r="287" spans="1:4">
      <c r="A287" t="s">
        <v>378</v>
      </c>
      <c r="B287" t="s">
        <v>350</v>
      </c>
      <c r="C287" s="16">
        <v>1.476091160412807E-8</v>
      </c>
      <c r="D287" t="s">
        <v>65</v>
      </c>
    </row>
    <row r="288" spans="1:4">
      <c r="A288" t="s">
        <v>363</v>
      </c>
      <c r="B288" t="s">
        <v>352</v>
      </c>
      <c r="C288" s="16">
        <v>1.451143738506744E-8</v>
      </c>
      <c r="D288" t="s">
        <v>65</v>
      </c>
    </row>
    <row r="289" spans="1:4">
      <c r="A289" t="s">
        <v>379</v>
      </c>
      <c r="B289" t="s">
        <v>350</v>
      </c>
      <c r="C289" s="16">
        <v>1.418925066332122E-8</v>
      </c>
      <c r="D289" t="s">
        <v>65</v>
      </c>
    </row>
    <row r="290" spans="1:4">
      <c r="A290" t="s">
        <v>380</v>
      </c>
      <c r="B290" t="s">
        <v>350</v>
      </c>
      <c r="C290" s="16">
        <v>1.402578497788909E-8</v>
      </c>
      <c r="D290" t="s">
        <v>65</v>
      </c>
    </row>
    <row r="291" spans="1:4">
      <c r="A291" t="s">
        <v>381</v>
      </c>
      <c r="B291" t="s">
        <v>350</v>
      </c>
      <c r="C291" s="16">
        <v>1.1167552216306831E-8</v>
      </c>
      <c r="D291" t="s">
        <v>65</v>
      </c>
    </row>
    <row r="292" spans="1:4">
      <c r="A292" t="s">
        <v>382</v>
      </c>
      <c r="B292" t="s">
        <v>350</v>
      </c>
      <c r="C292" s="16">
        <v>9.8406074400259058E-9</v>
      </c>
      <c r="D292" t="s">
        <v>65</v>
      </c>
    </row>
    <row r="293" spans="1:4">
      <c r="A293" t="s">
        <v>383</v>
      </c>
      <c r="B293" t="s">
        <v>350</v>
      </c>
      <c r="C293" s="16">
        <v>9.6809600336200674E-9</v>
      </c>
      <c r="D293" t="s">
        <v>65</v>
      </c>
    </row>
    <row r="294" spans="1:4">
      <c r="A294" t="s">
        <v>354</v>
      </c>
      <c r="B294" t="s">
        <v>352</v>
      </c>
      <c r="C294" s="16">
        <v>9.6335988075679779E-9</v>
      </c>
      <c r="D294" t="s">
        <v>65</v>
      </c>
    </row>
    <row r="295" spans="1:4">
      <c r="A295" t="s">
        <v>384</v>
      </c>
      <c r="B295" t="s">
        <v>350</v>
      </c>
      <c r="C295" s="16">
        <v>8.5747036138172916E-9</v>
      </c>
      <c r="D295" t="s">
        <v>65</v>
      </c>
    </row>
    <row r="296" spans="1:4">
      <c r="A296" t="s">
        <v>219</v>
      </c>
      <c r="B296" t="s">
        <v>352</v>
      </c>
      <c r="C296" s="16">
        <v>8.0405255786786256E-9</v>
      </c>
      <c r="D296" t="s">
        <v>65</v>
      </c>
    </row>
    <row r="297" spans="1:4">
      <c r="A297" t="s">
        <v>385</v>
      </c>
      <c r="B297" t="s">
        <v>350</v>
      </c>
      <c r="C297" s="16">
        <v>6.1282112717719883E-9</v>
      </c>
      <c r="D297" t="s">
        <v>65</v>
      </c>
    </row>
    <row r="298" spans="1:4">
      <c r="A298" t="s">
        <v>386</v>
      </c>
      <c r="B298" t="s">
        <v>350</v>
      </c>
      <c r="C298" s="16">
        <v>5.4510906899452038E-9</v>
      </c>
      <c r="D298" t="s">
        <v>65</v>
      </c>
    </row>
    <row r="299" spans="1:4">
      <c r="A299" t="s">
        <v>175</v>
      </c>
      <c r="B299" t="s">
        <v>350</v>
      </c>
      <c r="C299" s="16">
        <v>4.2673367062207027E-9</v>
      </c>
      <c r="D299" t="s">
        <v>65</v>
      </c>
    </row>
    <row r="300" spans="1:4">
      <c r="A300" t="s">
        <v>174</v>
      </c>
      <c r="B300" t="s">
        <v>350</v>
      </c>
      <c r="C300" s="16">
        <v>4.1697378883043257E-9</v>
      </c>
      <c r="D300" t="s">
        <v>65</v>
      </c>
    </row>
    <row r="301" spans="1:4">
      <c r="A301" t="s">
        <v>170</v>
      </c>
      <c r="B301" t="s">
        <v>350</v>
      </c>
      <c r="C301" s="16">
        <v>3.996893482849373E-9</v>
      </c>
      <c r="D301" t="s">
        <v>65</v>
      </c>
    </row>
    <row r="302" spans="1:4">
      <c r="A302" t="s">
        <v>387</v>
      </c>
      <c r="B302" t="s">
        <v>350</v>
      </c>
      <c r="C302" s="16">
        <v>3.4642653190530841E-9</v>
      </c>
      <c r="D302" t="s">
        <v>65</v>
      </c>
    </row>
    <row r="303" spans="1:4">
      <c r="A303" t="s">
        <v>388</v>
      </c>
      <c r="B303" t="s">
        <v>350</v>
      </c>
      <c r="C303" s="16">
        <v>3.2976574804166599E-9</v>
      </c>
      <c r="D303" t="s">
        <v>65</v>
      </c>
    </row>
    <row r="304" spans="1:4">
      <c r="A304" t="s">
        <v>389</v>
      </c>
      <c r="B304" t="s">
        <v>350</v>
      </c>
      <c r="C304" s="16">
        <v>3.1236231379239139E-9</v>
      </c>
      <c r="D304" t="s">
        <v>65</v>
      </c>
    </row>
    <row r="305" spans="1:4">
      <c r="A305" t="s">
        <v>390</v>
      </c>
      <c r="B305" t="s">
        <v>350</v>
      </c>
      <c r="C305" s="16">
        <v>2.9975593118791721E-9</v>
      </c>
      <c r="D305" t="s">
        <v>65</v>
      </c>
    </row>
    <row r="306" spans="1:4">
      <c r="A306" t="s">
        <v>391</v>
      </c>
      <c r="B306" t="s">
        <v>350</v>
      </c>
      <c r="C306" s="16">
        <v>2.687789546484964E-9</v>
      </c>
      <c r="D306" t="s">
        <v>65</v>
      </c>
    </row>
    <row r="307" spans="1:4">
      <c r="A307" t="s">
        <v>392</v>
      </c>
      <c r="B307" t="s">
        <v>350</v>
      </c>
      <c r="C307" s="16">
        <v>2.165338575110809E-9</v>
      </c>
      <c r="D307" t="s">
        <v>65</v>
      </c>
    </row>
    <row r="308" spans="1:4">
      <c r="A308" t="s">
        <v>393</v>
      </c>
      <c r="B308" t="s">
        <v>350</v>
      </c>
      <c r="C308" s="16">
        <v>2.0583306170607329E-9</v>
      </c>
      <c r="D308" t="s">
        <v>65</v>
      </c>
    </row>
    <row r="309" spans="1:4">
      <c r="A309" t="s">
        <v>394</v>
      </c>
      <c r="B309" t="s">
        <v>350</v>
      </c>
      <c r="C309" s="16">
        <v>1.732132659526542E-9</v>
      </c>
      <c r="D309" t="s">
        <v>65</v>
      </c>
    </row>
    <row r="310" spans="1:4">
      <c r="A310" t="s">
        <v>173</v>
      </c>
      <c r="B310" t="s">
        <v>350</v>
      </c>
      <c r="C310" s="16">
        <v>1.625841461461164E-9</v>
      </c>
      <c r="D310" t="s">
        <v>65</v>
      </c>
    </row>
    <row r="311" spans="1:4">
      <c r="A311" t="s">
        <v>176</v>
      </c>
      <c r="B311" t="s">
        <v>350</v>
      </c>
      <c r="C311" s="16">
        <v>1.441460950601936E-9</v>
      </c>
      <c r="D311" t="s">
        <v>65</v>
      </c>
    </row>
    <row r="312" spans="1:4">
      <c r="A312" t="s">
        <v>395</v>
      </c>
      <c r="B312" t="s">
        <v>350</v>
      </c>
      <c r="C312" s="16">
        <v>1.233392499244701E-9</v>
      </c>
      <c r="D312" t="s">
        <v>65</v>
      </c>
    </row>
    <row r="313" spans="1:4">
      <c r="A313" t="s">
        <v>396</v>
      </c>
      <c r="B313" t="s">
        <v>350</v>
      </c>
      <c r="C313" s="16">
        <v>1.14368203796289E-9</v>
      </c>
      <c r="D313" t="s">
        <v>65</v>
      </c>
    </row>
    <row r="314" spans="1:4">
      <c r="A314" t="s">
        <v>397</v>
      </c>
      <c r="B314" t="s">
        <v>350</v>
      </c>
      <c r="C314" s="16">
        <v>1.14368203796289E-9</v>
      </c>
      <c r="D314" t="s">
        <v>65</v>
      </c>
    </row>
    <row r="315" spans="1:4">
      <c r="A315" t="s">
        <v>398</v>
      </c>
      <c r="B315" t="s">
        <v>350</v>
      </c>
      <c r="C315" s="16">
        <v>1.0114801218819029E-9</v>
      </c>
      <c r="D315" t="s">
        <v>65</v>
      </c>
    </row>
    <row r="316" spans="1:4">
      <c r="A316" t="s">
        <v>399</v>
      </c>
      <c r="B316" t="s">
        <v>350</v>
      </c>
      <c r="C316" s="16">
        <v>8.636935056038908E-10</v>
      </c>
      <c r="D316" t="s">
        <v>65</v>
      </c>
    </row>
    <row r="317" spans="1:4">
      <c r="A317" t="s">
        <v>400</v>
      </c>
      <c r="B317" t="s">
        <v>350</v>
      </c>
      <c r="C317" s="16">
        <v>8.636935056038908E-10</v>
      </c>
      <c r="D317" t="s">
        <v>65</v>
      </c>
    </row>
    <row r="318" spans="1:4">
      <c r="A318" t="s">
        <v>401</v>
      </c>
      <c r="B318" t="s">
        <v>350</v>
      </c>
      <c r="C318" s="16">
        <v>5.87914605887363E-10</v>
      </c>
      <c r="D318" t="s">
        <v>65</v>
      </c>
    </row>
    <row r="319" spans="1:4">
      <c r="A319" t="s">
        <v>359</v>
      </c>
      <c r="B319" t="s">
        <v>350</v>
      </c>
      <c r="C319" s="16">
        <v>5.6946825033321602E-10</v>
      </c>
      <c r="D319" t="s">
        <v>65</v>
      </c>
    </row>
    <row r="320" spans="1:4">
      <c r="A320" t="s">
        <v>402</v>
      </c>
      <c r="B320" t="s">
        <v>350</v>
      </c>
      <c r="C320" s="16">
        <v>3.4642652635419319E-10</v>
      </c>
      <c r="D320" t="s">
        <v>65</v>
      </c>
    </row>
    <row r="321" spans="1:4">
      <c r="A321" t="s">
        <v>222</v>
      </c>
      <c r="B321" t="s">
        <v>350</v>
      </c>
      <c r="C321" s="16">
        <v>3.3108066288534133E-10</v>
      </c>
      <c r="D321" t="s">
        <v>65</v>
      </c>
    </row>
    <row r="322" spans="1:4">
      <c r="A322" t="s">
        <v>403</v>
      </c>
      <c r="B322" t="s">
        <v>350</v>
      </c>
      <c r="C322" s="16">
        <v>1.2846808339350699E-10</v>
      </c>
      <c r="D322" t="s">
        <v>65</v>
      </c>
    </row>
    <row r="323" spans="1:4">
      <c r="A323" t="s">
        <v>404</v>
      </c>
      <c r="B323" t="s">
        <v>350</v>
      </c>
      <c r="C323" s="16">
        <v>1.143682093474041E-10</v>
      </c>
      <c r="D323" t="s">
        <v>65</v>
      </c>
    </row>
    <row r="324" spans="1:4">
      <c r="A324" t="s">
        <v>405</v>
      </c>
      <c r="B324" t="s">
        <v>350</v>
      </c>
      <c r="C324" s="16">
        <v>1.050085920994981E-10</v>
      </c>
      <c r="D324" t="s">
        <v>65</v>
      </c>
    </row>
    <row r="325" spans="1:4">
      <c r="A325" t="s">
        <v>406</v>
      </c>
      <c r="B325" t="s">
        <v>350</v>
      </c>
      <c r="C325" s="16">
        <v>8.5901938340349204E-11</v>
      </c>
      <c r="D325" t="s">
        <v>65</v>
      </c>
    </row>
    <row r="326" spans="1:4">
      <c r="A326" t="s">
        <v>172</v>
      </c>
      <c r="B326" t="s">
        <v>350</v>
      </c>
      <c r="C326" s="16">
        <v>5.0248850219647423E-11</v>
      </c>
      <c r="D326" t="s">
        <v>65</v>
      </c>
    </row>
    <row r="327" spans="1:4">
      <c r="A327" t="s">
        <v>407</v>
      </c>
      <c r="B327" t="s">
        <v>350</v>
      </c>
      <c r="C327" s="16">
        <v>3.2857754711512748E-11</v>
      </c>
      <c r="D327" t="s">
        <v>65</v>
      </c>
    </row>
    <row r="328" spans="1:4">
      <c r="A328" t="s">
        <v>408</v>
      </c>
      <c r="B328" t="s">
        <v>350</v>
      </c>
      <c r="C328" s="16">
        <v>3.1178386261654367E-11</v>
      </c>
      <c r="D328" t="s">
        <v>65</v>
      </c>
    </row>
    <row r="329" spans="1:4">
      <c r="A329" t="s">
        <v>409</v>
      </c>
      <c r="B329" t="s">
        <v>350</v>
      </c>
      <c r="C329" s="16">
        <v>2.7714122663446968E-11</v>
      </c>
      <c r="D329" t="s">
        <v>65</v>
      </c>
    </row>
    <row r="330" spans="1:4">
      <c r="A330" t="s">
        <v>410</v>
      </c>
      <c r="B330" t="s">
        <v>350</v>
      </c>
      <c r="C330" s="16">
        <v>2.757030020950069E-11</v>
      </c>
      <c r="D330" t="s">
        <v>65</v>
      </c>
    </row>
    <row r="331" spans="1:4">
      <c r="A331" t="s">
        <v>411</v>
      </c>
      <c r="B331" t="s">
        <v>350</v>
      </c>
      <c r="C331" s="16">
        <v>2.68778957424054E-11</v>
      </c>
      <c r="D331" t="s">
        <v>65</v>
      </c>
    </row>
    <row r="332" spans="1:4">
      <c r="A332" t="s">
        <v>176</v>
      </c>
      <c r="B332" t="s">
        <v>352</v>
      </c>
      <c r="C332" s="16">
        <v>2.4177946103542961E-11</v>
      </c>
      <c r="D332" t="s">
        <v>65</v>
      </c>
    </row>
    <row r="333" spans="1:4">
      <c r="A333" t="s">
        <v>412</v>
      </c>
      <c r="B333" t="s">
        <v>350</v>
      </c>
      <c r="C333" s="16">
        <v>1.0123851409971069E-11</v>
      </c>
      <c r="D333" t="s">
        <v>65</v>
      </c>
    </row>
    <row r="334" spans="1:4">
      <c r="A334" t="s">
        <v>413</v>
      </c>
      <c r="B334" t="s">
        <v>350</v>
      </c>
      <c r="C334" s="16">
        <v>6.216695127431171E-12</v>
      </c>
      <c r="D334" t="s">
        <v>65</v>
      </c>
    </row>
    <row r="335" spans="1:4">
      <c r="A335" t="s">
        <v>266</v>
      </c>
      <c r="B335" t="s">
        <v>350</v>
      </c>
      <c r="C335" s="16">
        <v>4.7050132886972129E-12</v>
      </c>
      <c r="D335" t="s">
        <v>65</v>
      </c>
    </row>
    <row r="336" spans="1:4">
      <c r="A336" t="s">
        <v>414</v>
      </c>
      <c r="B336" t="s">
        <v>350</v>
      </c>
      <c r="C336" s="16">
        <v>2.2493996682665381E-12</v>
      </c>
      <c r="D336" t="s">
        <v>65</v>
      </c>
    </row>
    <row r="337" spans="1:4">
      <c r="A337" t="s">
        <v>415</v>
      </c>
      <c r="B337" t="s">
        <v>350</v>
      </c>
      <c r="C337" s="16">
        <v>2.2493996682665381E-12</v>
      </c>
      <c r="D337" t="s">
        <v>65</v>
      </c>
    </row>
    <row r="338" spans="1:4">
      <c r="A338" t="s">
        <v>416</v>
      </c>
      <c r="B338" t="s">
        <v>350</v>
      </c>
      <c r="C338" s="16">
        <v>1.6989136876824349E-12</v>
      </c>
      <c r="D338" t="s">
        <v>65</v>
      </c>
    </row>
    <row r="339" spans="1:4">
      <c r="A339" t="s">
        <v>417</v>
      </c>
      <c r="B339" t="s">
        <v>350</v>
      </c>
      <c r="C339" s="16">
        <v>1.5262458180967391E-12</v>
      </c>
      <c r="D339" t="s">
        <v>65</v>
      </c>
    </row>
    <row r="340" spans="1:4">
      <c r="A340" t="s">
        <v>418</v>
      </c>
      <c r="B340" t="s">
        <v>350</v>
      </c>
      <c r="C340" s="16">
        <v>1.48829700733627E-12</v>
      </c>
      <c r="D340" t="s">
        <v>65</v>
      </c>
    </row>
    <row r="341" spans="1:4">
      <c r="A341" t="s">
        <v>419</v>
      </c>
      <c r="B341" t="s">
        <v>350</v>
      </c>
      <c r="C341" s="16">
        <v>1.143682045769145E-12</v>
      </c>
      <c r="D341" t="s">
        <v>65</v>
      </c>
    </row>
    <row r="342" spans="1:4">
      <c r="A342" t="s">
        <v>420</v>
      </c>
      <c r="B342" t="s">
        <v>350</v>
      </c>
      <c r="C342" s="16">
        <v>1.143682045769145E-12</v>
      </c>
      <c r="D342" t="s">
        <v>65</v>
      </c>
    </row>
    <row r="343" spans="1:4">
      <c r="A343" t="s">
        <v>421</v>
      </c>
      <c r="B343" t="s">
        <v>350</v>
      </c>
      <c r="C343" s="16">
        <v>1.143682045769145E-12</v>
      </c>
      <c r="D343" t="s">
        <v>65</v>
      </c>
    </row>
    <row r="344" spans="1:4">
      <c r="A344" t="s">
        <v>422</v>
      </c>
      <c r="B344" t="s">
        <v>350</v>
      </c>
      <c r="C344" s="16">
        <v>1.0742504975846941E-12</v>
      </c>
      <c r="D344" t="s">
        <v>65</v>
      </c>
    </row>
    <row r="345" spans="1:4">
      <c r="A345" t="s">
        <v>423</v>
      </c>
      <c r="B345" t="s">
        <v>350</v>
      </c>
      <c r="C345" s="16">
        <v>7.9607349358357116E-13</v>
      </c>
      <c r="D345" t="s">
        <v>65</v>
      </c>
    </row>
    <row r="346" spans="1:4">
      <c r="A346" t="s">
        <v>424</v>
      </c>
      <c r="B346" t="s">
        <v>350</v>
      </c>
      <c r="C346" s="16">
        <v>8.1829657524838673E-14</v>
      </c>
      <c r="D346" t="s">
        <v>65</v>
      </c>
    </row>
    <row r="347" spans="1:4">
      <c r="A347" t="s">
        <v>371</v>
      </c>
      <c r="B347" t="s">
        <v>352</v>
      </c>
      <c r="C347" s="16">
        <v>5.1453504271940093E-14</v>
      </c>
      <c r="D347" t="s">
        <v>65</v>
      </c>
    </row>
    <row r="348" spans="1:4">
      <c r="A348" t="s">
        <v>425</v>
      </c>
      <c r="B348" t="s">
        <v>350</v>
      </c>
      <c r="C348" s="16">
        <v>3.7281657118025038E-14</v>
      </c>
      <c r="D348" t="s">
        <v>65</v>
      </c>
    </row>
    <row r="349" spans="1:4">
      <c r="A349" t="s">
        <v>426</v>
      </c>
      <c r="B349" t="s">
        <v>350</v>
      </c>
      <c r="C349" s="16">
        <v>1.1732815782296289E-14</v>
      </c>
      <c r="D349" t="s">
        <v>65</v>
      </c>
    </row>
    <row r="350" spans="1:4">
      <c r="A350" t="s">
        <v>427</v>
      </c>
      <c r="B350" t="s">
        <v>350</v>
      </c>
      <c r="C350" s="16">
        <v>1.0658005511129941E-14</v>
      </c>
      <c r="D350" t="s">
        <v>65</v>
      </c>
    </row>
    <row r="351" spans="1:4">
      <c r="A351" t="s">
        <v>177</v>
      </c>
      <c r="B351" t="s">
        <v>350</v>
      </c>
      <c r="C351" s="16">
        <v>5.8199735449796647E-15</v>
      </c>
      <c r="D351" t="s">
        <v>65</v>
      </c>
    </row>
    <row r="360" spans="1:6">
      <c r="A360" s="32" t="s">
        <v>54</v>
      </c>
      <c r="B360" s="32"/>
      <c r="C360" s="32"/>
      <c r="D360" s="32"/>
      <c r="E360" s="32"/>
      <c r="F360" s="32"/>
    </row>
    <row r="362" spans="1:6">
      <c r="A362" t="s">
        <v>521</v>
      </c>
    </row>
    <row r="364" spans="1:6">
      <c r="A364" s="9" t="s">
        <v>56</v>
      </c>
    </row>
    <row r="365" spans="1:6">
      <c r="A365" s="15" t="s">
        <v>57</v>
      </c>
      <c r="B365" s="15" t="s">
        <v>58</v>
      </c>
      <c r="C365" s="15" t="s">
        <v>59</v>
      </c>
      <c r="D365" s="15" t="s">
        <v>60</v>
      </c>
      <c r="E365" s="15" t="s">
        <v>61</v>
      </c>
    </row>
    <row r="366" spans="1:6">
      <c r="A366" t="s">
        <v>509</v>
      </c>
      <c r="B366" t="s">
        <v>510</v>
      </c>
      <c r="C366" s="16">
        <v>1</v>
      </c>
      <c r="D366" t="s">
        <v>65</v>
      </c>
      <c r="E366" t="s">
        <v>66</v>
      </c>
    </row>
    <row r="369" spans="1:6">
      <c r="A369" s="9" t="s">
        <v>67</v>
      </c>
    </row>
    <row r="370" spans="1:6">
      <c r="A370" s="15" t="s">
        <v>68</v>
      </c>
      <c r="B370" s="15" t="s">
        <v>69</v>
      </c>
      <c r="C370" s="15" t="s">
        <v>70</v>
      </c>
      <c r="D370" s="15" t="s">
        <v>59</v>
      </c>
      <c r="E370" s="15" t="s">
        <v>60</v>
      </c>
      <c r="F370" s="15" t="s">
        <v>71</v>
      </c>
    </row>
    <row r="371" spans="1:6">
      <c r="A371" t="s">
        <v>429</v>
      </c>
      <c r="B371" t="s">
        <v>146</v>
      </c>
      <c r="C371" t="s">
        <v>102</v>
      </c>
      <c r="D371" s="16">
        <v>1.049999952316284</v>
      </c>
      <c r="E371" t="s">
        <v>65</v>
      </c>
      <c r="F371" t="s">
        <v>269</v>
      </c>
    </row>
    <row r="372" spans="1:6">
      <c r="A372" t="s">
        <v>430</v>
      </c>
      <c r="B372" t="s">
        <v>431</v>
      </c>
      <c r="C372" t="s">
        <v>102</v>
      </c>
      <c r="D372" s="16">
        <v>4.7839425504207611E-2</v>
      </c>
      <c r="E372" t="s">
        <v>163</v>
      </c>
      <c r="F372" t="s">
        <v>269</v>
      </c>
    </row>
    <row r="373" spans="1:6">
      <c r="A373" t="s">
        <v>432</v>
      </c>
      <c r="B373" t="s">
        <v>433</v>
      </c>
      <c r="C373" t="s">
        <v>97</v>
      </c>
      <c r="D373" s="16">
        <v>3.9999999105930328E-2</v>
      </c>
      <c r="E373" t="s">
        <v>65</v>
      </c>
      <c r="F373" t="s">
        <v>269</v>
      </c>
    </row>
    <row r="374" spans="1:6">
      <c r="A374" t="s">
        <v>138</v>
      </c>
      <c r="B374" t="s">
        <v>139</v>
      </c>
      <c r="C374" t="s">
        <v>301</v>
      </c>
      <c r="D374" s="16">
        <v>2.500000035718131E-2</v>
      </c>
      <c r="E374" t="s">
        <v>140</v>
      </c>
      <c r="F374" t="s">
        <v>269</v>
      </c>
    </row>
    <row r="375" spans="1:6">
      <c r="A375" t="s">
        <v>434</v>
      </c>
      <c r="B375" t="s">
        <v>431</v>
      </c>
      <c r="C375" t="s">
        <v>88</v>
      </c>
      <c r="D375" s="16">
        <v>1.7682073637843129E-2</v>
      </c>
      <c r="E375" t="s">
        <v>163</v>
      </c>
      <c r="F375" t="s">
        <v>269</v>
      </c>
    </row>
    <row r="376" spans="1:6">
      <c r="A376" t="s">
        <v>291</v>
      </c>
      <c r="B376" t="s">
        <v>197</v>
      </c>
      <c r="C376" t="s">
        <v>292</v>
      </c>
      <c r="D376" s="16">
        <f>0.0130000003264286/2</f>
        <v>6.5000001632143003E-3</v>
      </c>
      <c r="E376" t="s">
        <v>65</v>
      </c>
      <c r="F376" t="s">
        <v>269</v>
      </c>
    </row>
    <row r="377" spans="1:6">
      <c r="A377" t="s">
        <v>511</v>
      </c>
      <c r="B377" t="s">
        <v>512</v>
      </c>
      <c r="C377" t="s">
        <v>88</v>
      </c>
      <c r="D377" s="16">
        <f>D376*(29/25.7)</f>
        <v>7.3346305343663307E-3</v>
      </c>
      <c r="E377" t="s">
        <v>65</v>
      </c>
      <c r="F377" t="s">
        <v>82</v>
      </c>
    </row>
    <row r="378" spans="1:6">
      <c r="A378" t="s">
        <v>435</v>
      </c>
      <c r="B378" t="s">
        <v>436</v>
      </c>
      <c r="C378" t="s">
        <v>102</v>
      </c>
      <c r="D378" s="16">
        <v>8.4026902914047241E-3</v>
      </c>
      <c r="E378" t="s">
        <v>163</v>
      </c>
      <c r="F378" t="s">
        <v>269</v>
      </c>
    </row>
    <row r="379" spans="1:6">
      <c r="A379" t="s">
        <v>437</v>
      </c>
      <c r="B379" t="s">
        <v>438</v>
      </c>
      <c r="C379" t="s">
        <v>102</v>
      </c>
      <c r="D379" s="16">
        <v>6.7963092587888241E-3</v>
      </c>
      <c r="E379" t="s">
        <v>65</v>
      </c>
      <c r="F379" t="s">
        <v>269</v>
      </c>
    </row>
    <row r="380" spans="1:6">
      <c r="A380" t="s">
        <v>439</v>
      </c>
      <c r="B380" t="s">
        <v>440</v>
      </c>
      <c r="C380" t="s">
        <v>102</v>
      </c>
      <c r="D380" s="16">
        <v>-6.4302412793040284E-3</v>
      </c>
      <c r="E380" t="s">
        <v>65</v>
      </c>
      <c r="F380" t="s">
        <v>269</v>
      </c>
    </row>
    <row r="381" spans="1:6">
      <c r="A381" t="s">
        <v>441</v>
      </c>
      <c r="B381" t="s">
        <v>438</v>
      </c>
      <c r="C381" t="s">
        <v>88</v>
      </c>
      <c r="D381" s="16">
        <v>5.0749699585139751E-3</v>
      </c>
      <c r="E381" t="s">
        <v>65</v>
      </c>
      <c r="F381" t="s">
        <v>269</v>
      </c>
    </row>
    <row r="382" spans="1:6">
      <c r="A382" t="s">
        <v>442</v>
      </c>
      <c r="B382" t="s">
        <v>436</v>
      </c>
      <c r="C382" t="s">
        <v>102</v>
      </c>
      <c r="D382" s="16">
        <v>4.6385121531784526E-3</v>
      </c>
      <c r="E382" t="s">
        <v>163</v>
      </c>
      <c r="F382" t="s">
        <v>269</v>
      </c>
    </row>
    <row r="383" spans="1:6">
      <c r="A383" t="s">
        <v>439</v>
      </c>
      <c r="B383" t="s">
        <v>440</v>
      </c>
      <c r="C383" t="s">
        <v>128</v>
      </c>
      <c r="D383" s="16">
        <v>-3.05572897195816E-3</v>
      </c>
      <c r="E383" t="s">
        <v>65</v>
      </c>
      <c r="F383" t="s">
        <v>269</v>
      </c>
    </row>
    <row r="384" spans="1:6">
      <c r="A384" t="s">
        <v>443</v>
      </c>
      <c r="B384" t="s">
        <v>444</v>
      </c>
      <c r="C384" t="s">
        <v>301</v>
      </c>
      <c r="D384" s="16">
        <v>1.281802564463419E-3</v>
      </c>
      <c r="E384" t="s">
        <v>140</v>
      </c>
      <c r="F384" t="s">
        <v>269</v>
      </c>
    </row>
    <row r="385" spans="1:6">
      <c r="A385" t="s">
        <v>277</v>
      </c>
      <c r="B385" t="s">
        <v>278</v>
      </c>
      <c r="C385" t="s">
        <v>102</v>
      </c>
      <c r="D385" s="16">
        <v>9.0410426491871476E-4</v>
      </c>
      <c r="E385" t="s">
        <v>272</v>
      </c>
      <c r="F385" t="s">
        <v>269</v>
      </c>
    </row>
    <row r="386" spans="1:6">
      <c r="A386" t="s">
        <v>277</v>
      </c>
      <c r="B386" t="s">
        <v>278</v>
      </c>
      <c r="C386" t="s">
        <v>279</v>
      </c>
      <c r="D386" s="16">
        <v>7.1584346005693078E-4</v>
      </c>
      <c r="E386" t="s">
        <v>272</v>
      </c>
      <c r="F386" t="s">
        <v>269</v>
      </c>
    </row>
    <row r="387" spans="1:6">
      <c r="A387" t="s">
        <v>277</v>
      </c>
      <c r="B387" t="s">
        <v>278</v>
      </c>
      <c r="C387" t="s">
        <v>292</v>
      </c>
      <c r="D387" s="16">
        <v>6.5533031011000276E-4</v>
      </c>
      <c r="E387" t="s">
        <v>272</v>
      </c>
      <c r="F387" t="s">
        <v>269</v>
      </c>
    </row>
    <row r="388" spans="1:6">
      <c r="A388" t="s">
        <v>122</v>
      </c>
      <c r="B388" t="s">
        <v>123</v>
      </c>
      <c r="C388" t="s">
        <v>102</v>
      </c>
      <c r="D388" s="16">
        <v>4.4966267887502909E-4</v>
      </c>
      <c r="E388" t="s">
        <v>65</v>
      </c>
      <c r="F388" t="s">
        <v>269</v>
      </c>
    </row>
    <row r="389" spans="1:6">
      <c r="A389" t="s">
        <v>445</v>
      </c>
      <c r="B389" t="s">
        <v>446</v>
      </c>
      <c r="C389" t="s">
        <v>102</v>
      </c>
      <c r="D389" s="16">
        <v>3.0969810904935002E-4</v>
      </c>
      <c r="E389" t="s">
        <v>65</v>
      </c>
      <c r="F389" t="s">
        <v>269</v>
      </c>
    </row>
    <row r="390" spans="1:6">
      <c r="A390" t="s">
        <v>122</v>
      </c>
      <c r="B390" t="s">
        <v>123</v>
      </c>
      <c r="C390" t="s">
        <v>88</v>
      </c>
      <c r="D390" s="16">
        <v>2.3819175839889789E-4</v>
      </c>
      <c r="E390" t="s">
        <v>65</v>
      </c>
      <c r="F390" t="s">
        <v>269</v>
      </c>
    </row>
    <row r="391" spans="1:6">
      <c r="A391" t="s">
        <v>282</v>
      </c>
      <c r="B391" t="s">
        <v>278</v>
      </c>
      <c r="C391" t="s">
        <v>88</v>
      </c>
      <c r="D391" s="16">
        <v>1.5152557170949879E-4</v>
      </c>
      <c r="E391" t="s">
        <v>272</v>
      </c>
      <c r="F391" t="s">
        <v>269</v>
      </c>
    </row>
    <row r="392" spans="1:6">
      <c r="A392" t="s">
        <v>437</v>
      </c>
      <c r="B392" t="s">
        <v>438</v>
      </c>
      <c r="C392" t="s">
        <v>298</v>
      </c>
      <c r="D392" s="16">
        <v>1.183920903713442E-4</v>
      </c>
      <c r="E392" t="s">
        <v>65</v>
      </c>
      <c r="F392" t="s">
        <v>269</v>
      </c>
    </row>
    <row r="393" spans="1:6">
      <c r="A393" t="s">
        <v>447</v>
      </c>
      <c r="B393" t="s">
        <v>448</v>
      </c>
      <c r="C393" t="s">
        <v>97</v>
      </c>
      <c r="D393" s="16">
        <v>8.1154030340258032E-5</v>
      </c>
      <c r="E393" t="s">
        <v>65</v>
      </c>
      <c r="F393" t="s">
        <v>269</v>
      </c>
    </row>
    <row r="394" spans="1:6">
      <c r="A394" t="s">
        <v>277</v>
      </c>
      <c r="B394" t="s">
        <v>278</v>
      </c>
      <c r="C394" t="s">
        <v>285</v>
      </c>
      <c r="D394" s="16">
        <v>4.5975455577718087E-5</v>
      </c>
      <c r="E394" t="s">
        <v>272</v>
      </c>
      <c r="F394" t="s">
        <v>269</v>
      </c>
    </row>
    <row r="395" spans="1:6">
      <c r="A395" t="s">
        <v>437</v>
      </c>
      <c r="B395" t="s">
        <v>438</v>
      </c>
      <c r="C395" t="s">
        <v>285</v>
      </c>
      <c r="D395" s="16">
        <v>4.3947780795861042E-5</v>
      </c>
      <c r="E395" t="s">
        <v>65</v>
      </c>
      <c r="F395" t="s">
        <v>269</v>
      </c>
    </row>
    <row r="396" spans="1:6">
      <c r="A396" t="s">
        <v>437</v>
      </c>
      <c r="B396" t="s">
        <v>438</v>
      </c>
      <c r="C396" t="s">
        <v>335</v>
      </c>
      <c r="D396" s="16">
        <v>2.3552496713818979E-5</v>
      </c>
      <c r="E396" t="s">
        <v>65</v>
      </c>
      <c r="F396" t="s">
        <v>269</v>
      </c>
    </row>
    <row r="397" spans="1:6">
      <c r="A397" t="s">
        <v>449</v>
      </c>
      <c r="B397" t="s">
        <v>450</v>
      </c>
      <c r="C397" t="s">
        <v>301</v>
      </c>
      <c r="D397" s="16">
        <v>1.8945684132631872E-5</v>
      </c>
      <c r="E397" t="s">
        <v>65</v>
      </c>
      <c r="F397" t="s">
        <v>269</v>
      </c>
    </row>
    <row r="398" spans="1:6">
      <c r="A398" t="s">
        <v>437</v>
      </c>
      <c r="B398" t="s">
        <v>438</v>
      </c>
      <c r="C398" t="s">
        <v>338</v>
      </c>
      <c r="D398" s="16">
        <v>1.5450181308551691E-5</v>
      </c>
      <c r="E398" t="s">
        <v>65</v>
      </c>
      <c r="F398" t="s">
        <v>269</v>
      </c>
    </row>
    <row r="399" spans="1:6">
      <c r="A399" t="s">
        <v>445</v>
      </c>
      <c r="B399" t="s">
        <v>446</v>
      </c>
      <c r="C399" t="s">
        <v>88</v>
      </c>
      <c r="D399" s="16">
        <v>9.6563571787555702E-6</v>
      </c>
      <c r="E399" t="s">
        <v>65</v>
      </c>
      <c r="F399" t="s">
        <v>269</v>
      </c>
    </row>
    <row r="400" spans="1:6">
      <c r="A400" t="s">
        <v>439</v>
      </c>
      <c r="B400" t="s">
        <v>440</v>
      </c>
      <c r="C400" t="s">
        <v>229</v>
      </c>
      <c r="D400" s="16">
        <v>-3.8715111259080004E-6</v>
      </c>
      <c r="E400" t="s">
        <v>65</v>
      </c>
      <c r="F400" t="s">
        <v>269</v>
      </c>
    </row>
    <row r="401" spans="1:6">
      <c r="A401" t="s">
        <v>451</v>
      </c>
      <c r="B401" t="s">
        <v>452</v>
      </c>
      <c r="C401" t="s">
        <v>97</v>
      </c>
      <c r="D401" s="16">
        <v>3.3433561839046888E-6</v>
      </c>
      <c r="E401" t="s">
        <v>65</v>
      </c>
      <c r="F401" t="s">
        <v>269</v>
      </c>
    </row>
    <row r="402" spans="1:6">
      <c r="A402" t="s">
        <v>308</v>
      </c>
      <c r="B402" t="s">
        <v>309</v>
      </c>
      <c r="C402" t="s">
        <v>102</v>
      </c>
      <c r="D402" s="16">
        <v>1.6802526943138221E-6</v>
      </c>
      <c r="E402" t="s">
        <v>65</v>
      </c>
      <c r="F402" t="s">
        <v>269</v>
      </c>
    </row>
    <row r="403" spans="1:6">
      <c r="A403" t="s">
        <v>453</v>
      </c>
      <c r="B403" t="s">
        <v>436</v>
      </c>
      <c r="C403" t="s">
        <v>102</v>
      </c>
      <c r="D403" s="16">
        <v>3.5697516409527452E-7</v>
      </c>
      <c r="E403" t="s">
        <v>163</v>
      </c>
      <c r="F403" t="s">
        <v>269</v>
      </c>
    </row>
    <row r="404" spans="1:6">
      <c r="A404" t="s">
        <v>454</v>
      </c>
      <c r="B404" t="s">
        <v>455</v>
      </c>
      <c r="C404" t="s">
        <v>102</v>
      </c>
      <c r="D404" s="16">
        <v>2.1233515212770729E-7</v>
      </c>
      <c r="E404" t="s">
        <v>65</v>
      </c>
      <c r="F404" t="s">
        <v>269</v>
      </c>
    </row>
    <row r="405" spans="1:6">
      <c r="A405" t="s">
        <v>308</v>
      </c>
      <c r="B405" t="s">
        <v>309</v>
      </c>
      <c r="C405" t="s">
        <v>88</v>
      </c>
      <c r="D405" s="16">
        <v>1.6407409475505119E-7</v>
      </c>
      <c r="E405" t="s">
        <v>65</v>
      </c>
      <c r="F405" t="s">
        <v>269</v>
      </c>
    </row>
    <row r="406" spans="1:6">
      <c r="A406" t="s">
        <v>456</v>
      </c>
      <c r="B406" t="s">
        <v>457</v>
      </c>
      <c r="C406" t="s">
        <v>102</v>
      </c>
      <c r="D406" s="16">
        <v>-4.5665174752684827E-8</v>
      </c>
      <c r="E406" t="s">
        <v>65</v>
      </c>
      <c r="F406" t="s">
        <v>269</v>
      </c>
    </row>
    <row r="407" spans="1:6">
      <c r="A407" t="s">
        <v>454</v>
      </c>
      <c r="B407" t="s">
        <v>455</v>
      </c>
      <c r="C407" t="s">
        <v>88</v>
      </c>
      <c r="D407" s="16">
        <v>4.4729194570436448E-8</v>
      </c>
      <c r="E407" t="s">
        <v>65</v>
      </c>
      <c r="F407" t="s">
        <v>269</v>
      </c>
    </row>
    <row r="408" spans="1:6">
      <c r="A408" t="s">
        <v>458</v>
      </c>
      <c r="B408" t="s">
        <v>459</v>
      </c>
      <c r="C408" t="s">
        <v>102</v>
      </c>
      <c r="D408" s="16">
        <v>-3.2474442690499927E-8</v>
      </c>
      <c r="E408" t="s">
        <v>65</v>
      </c>
      <c r="F408" t="s">
        <v>269</v>
      </c>
    </row>
    <row r="409" spans="1:6">
      <c r="A409" t="s">
        <v>456</v>
      </c>
      <c r="B409" t="s">
        <v>457</v>
      </c>
      <c r="C409" t="s">
        <v>128</v>
      </c>
      <c r="D409" s="16">
        <v>-2.241085184095937E-8</v>
      </c>
      <c r="E409" t="s">
        <v>65</v>
      </c>
      <c r="F409" t="s">
        <v>269</v>
      </c>
    </row>
    <row r="410" spans="1:6">
      <c r="A410" t="s">
        <v>458</v>
      </c>
      <c r="B410" t="s">
        <v>459</v>
      </c>
      <c r="C410" t="s">
        <v>128</v>
      </c>
      <c r="D410" s="16">
        <v>-1.5624836535721439E-8</v>
      </c>
      <c r="E410" t="s">
        <v>65</v>
      </c>
      <c r="F410" t="s">
        <v>269</v>
      </c>
    </row>
    <row r="411" spans="1:6">
      <c r="A411" t="s">
        <v>460</v>
      </c>
      <c r="B411" t="s">
        <v>461</v>
      </c>
      <c r="C411" t="s">
        <v>97</v>
      </c>
      <c r="D411" s="16">
        <v>1.254353287905019E-9</v>
      </c>
      <c r="E411" t="s">
        <v>65</v>
      </c>
      <c r="F411" t="s">
        <v>269</v>
      </c>
    </row>
    <row r="412" spans="1:6">
      <c r="A412" t="s">
        <v>456</v>
      </c>
      <c r="B412" t="s">
        <v>457</v>
      </c>
      <c r="C412" t="s">
        <v>229</v>
      </c>
      <c r="D412" s="16">
        <v>-5.815294912281388E-10</v>
      </c>
      <c r="E412" t="s">
        <v>65</v>
      </c>
      <c r="F412" t="s">
        <v>269</v>
      </c>
    </row>
    <row r="413" spans="1:6">
      <c r="A413" t="s">
        <v>458</v>
      </c>
      <c r="B413" t="s">
        <v>459</v>
      </c>
      <c r="C413" t="s">
        <v>229</v>
      </c>
      <c r="D413" s="16">
        <v>-4.250581553399968E-10</v>
      </c>
      <c r="E413" t="s">
        <v>65</v>
      </c>
      <c r="F413" t="s">
        <v>269</v>
      </c>
    </row>
    <row r="414" spans="1:6">
      <c r="A414" t="s">
        <v>462</v>
      </c>
      <c r="B414" t="s">
        <v>463</v>
      </c>
      <c r="C414" t="s">
        <v>97</v>
      </c>
      <c r="D414" s="16">
        <v>2.5000000333785799E-11</v>
      </c>
      <c r="E414" t="s">
        <v>60</v>
      </c>
      <c r="F414" t="s">
        <v>269</v>
      </c>
    </row>
    <row r="417" spans="1:4">
      <c r="A417" s="9" t="s">
        <v>158</v>
      </c>
    </row>
    <row r="418" spans="1:4">
      <c r="A418" s="15" t="s">
        <v>159</v>
      </c>
      <c r="B418" s="15" t="s">
        <v>160</v>
      </c>
      <c r="C418" s="15" t="s">
        <v>59</v>
      </c>
      <c r="D418" s="15" t="s">
        <v>60</v>
      </c>
    </row>
    <row r="419" spans="1:4">
      <c r="A419" t="s">
        <v>164</v>
      </c>
      <c r="B419" t="s">
        <v>162</v>
      </c>
      <c r="C419" s="16">
        <f>0.023700000718236/2</f>
        <v>1.1850000359118E-2</v>
      </c>
      <c r="D419" t="s">
        <v>65</v>
      </c>
    </row>
    <row r="420" spans="1:4">
      <c r="A420" t="s">
        <v>516</v>
      </c>
      <c r="B420" t="s">
        <v>162</v>
      </c>
      <c r="C420" s="16">
        <f>0.023700000718236/2</f>
        <v>1.1850000359118E-2</v>
      </c>
      <c r="D420" t="s">
        <v>65</v>
      </c>
    </row>
    <row r="421" spans="1:4">
      <c r="A421" t="s">
        <v>171</v>
      </c>
      <c r="B421" t="s">
        <v>162</v>
      </c>
      <c r="C421" s="16">
        <v>3.1500001205131412E-4</v>
      </c>
      <c r="D421" t="s">
        <v>65</v>
      </c>
    </row>
    <row r="422" spans="1:4">
      <c r="A422" t="s">
        <v>168</v>
      </c>
      <c r="B422" t="s">
        <v>162</v>
      </c>
      <c r="C422" s="16">
        <v>2.0999999833293259E-4</v>
      </c>
      <c r="D422" t="s">
        <v>65</v>
      </c>
    </row>
    <row r="423" spans="1:4">
      <c r="A423" t="s">
        <v>218</v>
      </c>
      <c r="B423" t="s">
        <v>162</v>
      </c>
      <c r="C423" s="16">
        <v>1.340000017080456E-4</v>
      </c>
      <c r="D423" t="s">
        <v>65</v>
      </c>
    </row>
    <row r="424" spans="1:4">
      <c r="A424" t="s">
        <v>217</v>
      </c>
      <c r="B424" t="s">
        <v>167</v>
      </c>
      <c r="C424" s="16">
        <v>9.0000001364387572E-5</v>
      </c>
      <c r="D424" t="s">
        <v>112</v>
      </c>
    </row>
    <row r="425" spans="1:4">
      <c r="A425" t="s">
        <v>165</v>
      </c>
      <c r="B425" t="s">
        <v>216</v>
      </c>
      <c r="C425" s="16">
        <v>8.6761727288831025E-5</v>
      </c>
      <c r="D425" t="s">
        <v>112</v>
      </c>
    </row>
    <row r="426" spans="1:4">
      <c r="A426" t="s">
        <v>169</v>
      </c>
      <c r="B426" t="s">
        <v>162</v>
      </c>
      <c r="C426" s="16">
        <v>7.5000003562308848E-5</v>
      </c>
      <c r="D426" t="s">
        <v>65</v>
      </c>
    </row>
    <row r="427" spans="1:4">
      <c r="A427" t="s">
        <v>263</v>
      </c>
      <c r="B427" t="s">
        <v>162</v>
      </c>
      <c r="C427" s="16">
        <v>2.4999999368446879E-5</v>
      </c>
      <c r="D427" t="s">
        <v>65</v>
      </c>
    </row>
    <row r="428" spans="1:4">
      <c r="A428" t="s">
        <v>464</v>
      </c>
      <c r="B428" t="s">
        <v>162</v>
      </c>
      <c r="C428" s="16">
        <v>2.250000034109689E-5</v>
      </c>
      <c r="D428" t="s">
        <v>65</v>
      </c>
    </row>
    <row r="429" spans="1:4">
      <c r="A429" t="s">
        <v>265</v>
      </c>
      <c r="B429" t="s">
        <v>162</v>
      </c>
      <c r="C429" s="16">
        <v>1.990000055229757E-5</v>
      </c>
      <c r="D429" t="s">
        <v>65</v>
      </c>
    </row>
    <row r="430" spans="1:4">
      <c r="A430" t="s">
        <v>165</v>
      </c>
      <c r="B430" t="s">
        <v>162</v>
      </c>
      <c r="C430" s="16">
        <v>1.5310894013964571E-5</v>
      </c>
      <c r="D430" t="s">
        <v>112</v>
      </c>
    </row>
    <row r="431" spans="1:4">
      <c r="A431" t="s">
        <v>218</v>
      </c>
      <c r="B431" t="s">
        <v>350</v>
      </c>
      <c r="C431" s="16">
        <v>5.263502202978998E-7</v>
      </c>
      <c r="D431" t="s">
        <v>65</v>
      </c>
    </row>
    <row r="432" spans="1:4">
      <c r="A432" t="s">
        <v>220</v>
      </c>
      <c r="B432" t="s">
        <v>350</v>
      </c>
      <c r="C432" s="16">
        <v>3.2812391737024882E-7</v>
      </c>
      <c r="D432" t="s">
        <v>65</v>
      </c>
    </row>
    <row r="433" spans="1:4">
      <c r="A433" t="s">
        <v>265</v>
      </c>
      <c r="B433" t="s">
        <v>350</v>
      </c>
      <c r="C433" s="16">
        <v>2.5942981096704898E-7</v>
      </c>
      <c r="D433" t="s">
        <v>65</v>
      </c>
    </row>
    <row r="434" spans="1:4">
      <c r="A434" t="s">
        <v>221</v>
      </c>
      <c r="B434" t="s">
        <v>350</v>
      </c>
      <c r="C434" s="16">
        <v>2.2490007722808511E-7</v>
      </c>
      <c r="D434" t="s">
        <v>65</v>
      </c>
    </row>
    <row r="435" spans="1:4">
      <c r="A435" t="s">
        <v>169</v>
      </c>
      <c r="B435" t="s">
        <v>350</v>
      </c>
      <c r="C435" s="16">
        <v>1.898222450336107E-7</v>
      </c>
      <c r="D435" t="s">
        <v>65</v>
      </c>
    </row>
    <row r="436" spans="1:4">
      <c r="A436" t="s">
        <v>263</v>
      </c>
      <c r="B436" t="s">
        <v>350</v>
      </c>
      <c r="C436" s="16">
        <v>1.108971119379021E-7</v>
      </c>
      <c r="D436" t="s">
        <v>65</v>
      </c>
    </row>
    <row r="437" spans="1:4">
      <c r="A437" t="s">
        <v>171</v>
      </c>
      <c r="B437" t="s">
        <v>350</v>
      </c>
      <c r="C437" s="16">
        <v>1.100201671988543E-7</v>
      </c>
      <c r="D437" t="s">
        <v>65</v>
      </c>
    </row>
    <row r="438" spans="1:4">
      <c r="A438" t="s">
        <v>405</v>
      </c>
      <c r="B438" t="s">
        <v>162</v>
      </c>
      <c r="C438" s="16">
        <v>8.5499998192517523E-8</v>
      </c>
      <c r="D438" t="s">
        <v>65</v>
      </c>
    </row>
    <row r="439" spans="1:4">
      <c r="A439" t="s">
        <v>173</v>
      </c>
      <c r="B439" t="s">
        <v>162</v>
      </c>
      <c r="C439" s="16">
        <v>6.6500000173164153E-8</v>
      </c>
      <c r="D439" t="s">
        <v>65</v>
      </c>
    </row>
    <row r="440" spans="1:4">
      <c r="A440" t="s">
        <v>388</v>
      </c>
      <c r="B440" t="s">
        <v>162</v>
      </c>
      <c r="C440" s="16">
        <v>5.6200001097295171E-8</v>
      </c>
      <c r="D440" t="s">
        <v>65</v>
      </c>
    </row>
    <row r="441" spans="1:4">
      <c r="A441" t="s">
        <v>172</v>
      </c>
      <c r="B441" t="s">
        <v>162</v>
      </c>
      <c r="C441" s="16">
        <v>2.300000012667169E-8</v>
      </c>
      <c r="D441" t="s">
        <v>65</v>
      </c>
    </row>
    <row r="442" spans="1:4">
      <c r="A442" t="s">
        <v>364</v>
      </c>
      <c r="B442" t="s">
        <v>352</v>
      </c>
      <c r="C442" s="16">
        <v>2.2252502063224711E-8</v>
      </c>
      <c r="D442" t="s">
        <v>65</v>
      </c>
    </row>
    <row r="443" spans="1:4">
      <c r="A443" t="s">
        <v>222</v>
      </c>
      <c r="B443" t="s">
        <v>162</v>
      </c>
      <c r="C443" s="16">
        <v>1.4999999464748729E-8</v>
      </c>
      <c r="D443" t="s">
        <v>65</v>
      </c>
    </row>
    <row r="444" spans="1:4">
      <c r="A444" t="s">
        <v>168</v>
      </c>
      <c r="B444" t="s">
        <v>350</v>
      </c>
      <c r="C444" s="16">
        <v>1.170357322166637E-8</v>
      </c>
      <c r="D444" t="s">
        <v>65</v>
      </c>
    </row>
    <row r="445" spans="1:4">
      <c r="A445" t="s">
        <v>170</v>
      </c>
      <c r="B445" t="s">
        <v>352</v>
      </c>
      <c r="C445" s="16">
        <v>6.606325708702343E-9</v>
      </c>
      <c r="D445" t="s">
        <v>65</v>
      </c>
    </row>
    <row r="446" spans="1:4">
      <c r="A446" t="s">
        <v>465</v>
      </c>
      <c r="B446" t="s">
        <v>352</v>
      </c>
      <c r="C446" s="16">
        <v>6.3925700288791631E-9</v>
      </c>
      <c r="D446" t="s">
        <v>65</v>
      </c>
    </row>
    <row r="447" spans="1:4">
      <c r="A447" t="s">
        <v>174</v>
      </c>
      <c r="B447" t="s">
        <v>162</v>
      </c>
      <c r="C447" s="16">
        <v>4.5999999365164967E-9</v>
      </c>
      <c r="D447" t="s">
        <v>65</v>
      </c>
    </row>
    <row r="448" spans="1:4">
      <c r="A448" t="s">
        <v>175</v>
      </c>
      <c r="B448" t="s">
        <v>162</v>
      </c>
      <c r="C448" s="16">
        <v>2.7000000013543972E-9</v>
      </c>
      <c r="D448" t="s">
        <v>65</v>
      </c>
    </row>
    <row r="449" spans="1:4">
      <c r="A449" t="s">
        <v>172</v>
      </c>
      <c r="B449" t="s">
        <v>352</v>
      </c>
      <c r="C449" s="16">
        <v>1.042286701391504E-9</v>
      </c>
      <c r="D449" t="s">
        <v>65</v>
      </c>
    </row>
    <row r="450" spans="1:4">
      <c r="A450" t="s">
        <v>466</v>
      </c>
      <c r="B450" t="s">
        <v>350</v>
      </c>
      <c r="C450" s="16">
        <v>8.3894491353930789E-10</v>
      </c>
      <c r="D450" t="s">
        <v>65</v>
      </c>
    </row>
    <row r="451" spans="1:4">
      <c r="A451" t="s">
        <v>406</v>
      </c>
      <c r="B451" t="s">
        <v>352</v>
      </c>
      <c r="C451" s="16">
        <v>4.1691469720994689E-10</v>
      </c>
      <c r="D451" t="s">
        <v>65</v>
      </c>
    </row>
    <row r="452" spans="1:4">
      <c r="A452" t="s">
        <v>423</v>
      </c>
      <c r="B452" t="s">
        <v>162</v>
      </c>
      <c r="C452" s="16">
        <v>2.4999999292951708E-10</v>
      </c>
      <c r="D452" t="s">
        <v>65</v>
      </c>
    </row>
    <row r="453" spans="1:4">
      <c r="A453" t="s">
        <v>412</v>
      </c>
      <c r="B453" t="s">
        <v>162</v>
      </c>
      <c r="C453" s="16">
        <v>2.100000034976901E-10</v>
      </c>
      <c r="D453" t="s">
        <v>65</v>
      </c>
    </row>
    <row r="454" spans="1:4">
      <c r="A454" t="s">
        <v>176</v>
      </c>
      <c r="B454" t="s">
        <v>162</v>
      </c>
      <c r="C454" s="16">
        <v>1.9000000184288271E-10</v>
      </c>
      <c r="D454" t="s">
        <v>65</v>
      </c>
    </row>
    <row r="455" spans="1:4">
      <c r="A455" t="s">
        <v>423</v>
      </c>
      <c r="B455" t="s">
        <v>350</v>
      </c>
      <c r="C455" s="16">
        <v>5.5357208400552693E-11</v>
      </c>
      <c r="D455" t="s">
        <v>65</v>
      </c>
    </row>
    <row r="456" spans="1:4">
      <c r="A456" t="s">
        <v>262</v>
      </c>
      <c r="B456" t="s">
        <v>350</v>
      </c>
      <c r="C456" s="16">
        <v>3.4164348433618492E-11</v>
      </c>
      <c r="D456" t="s">
        <v>65</v>
      </c>
    </row>
    <row r="457" spans="1:4">
      <c r="A457" t="s">
        <v>424</v>
      </c>
      <c r="B457" t="s">
        <v>350</v>
      </c>
      <c r="C457" s="16">
        <v>3.1606592343358393E-11</v>
      </c>
      <c r="D457" t="s">
        <v>65</v>
      </c>
    </row>
    <row r="458" spans="1:4">
      <c r="A458" t="s">
        <v>175</v>
      </c>
      <c r="B458" t="s">
        <v>352</v>
      </c>
      <c r="C458" s="16">
        <v>2.77882231114468E-11</v>
      </c>
      <c r="D458" t="s">
        <v>65</v>
      </c>
    </row>
    <row r="459" spans="1:4">
      <c r="A459" t="s">
        <v>264</v>
      </c>
      <c r="B459" t="s">
        <v>350</v>
      </c>
      <c r="C459" s="16">
        <v>2.351311159665137E-11</v>
      </c>
      <c r="D459" t="s">
        <v>65</v>
      </c>
    </row>
    <row r="460" spans="1:4">
      <c r="A460" t="s">
        <v>388</v>
      </c>
      <c r="B460" t="s">
        <v>352</v>
      </c>
      <c r="C460" s="16">
        <v>1.3897764883363811E-11</v>
      </c>
      <c r="D460" t="s">
        <v>65</v>
      </c>
    </row>
    <row r="461" spans="1:4">
      <c r="A461" t="s">
        <v>395</v>
      </c>
      <c r="B461" t="s">
        <v>352</v>
      </c>
      <c r="C461" s="16">
        <v>3.4748981036364368E-12</v>
      </c>
      <c r="D461" t="s">
        <v>65</v>
      </c>
    </row>
    <row r="462" spans="1:4">
      <c r="A462" t="s">
        <v>398</v>
      </c>
      <c r="B462" t="s">
        <v>352</v>
      </c>
      <c r="C462" s="16">
        <v>3.4748981036364368E-12</v>
      </c>
      <c r="D462" t="s">
        <v>65</v>
      </c>
    </row>
    <row r="463" spans="1:4">
      <c r="A463" t="s">
        <v>174</v>
      </c>
      <c r="B463" t="s">
        <v>352</v>
      </c>
      <c r="C463" s="16">
        <v>3.4748981036364368E-12</v>
      </c>
      <c r="D463" t="s">
        <v>65</v>
      </c>
    </row>
    <row r="464" spans="1:4">
      <c r="A464" t="s">
        <v>173</v>
      </c>
      <c r="B464" t="s">
        <v>352</v>
      </c>
      <c r="C464" s="16">
        <v>3.4748981036364368E-12</v>
      </c>
      <c r="D464" t="s">
        <v>65</v>
      </c>
    </row>
    <row r="465" spans="1:4">
      <c r="A465" t="s">
        <v>222</v>
      </c>
      <c r="B465" t="s">
        <v>352</v>
      </c>
      <c r="C465" s="16">
        <v>3.4748981036364368E-12</v>
      </c>
      <c r="D465" t="s">
        <v>65</v>
      </c>
    </row>
    <row r="466" spans="1:4">
      <c r="A466" t="s">
        <v>412</v>
      </c>
      <c r="B466" t="s">
        <v>352</v>
      </c>
      <c r="C466" s="16">
        <v>1.737266363752155E-12</v>
      </c>
      <c r="D466" t="s">
        <v>65</v>
      </c>
    </row>
    <row r="467" spans="1:4">
      <c r="A467" t="s">
        <v>423</v>
      </c>
      <c r="B467" t="s">
        <v>352</v>
      </c>
      <c r="C467" s="16">
        <v>4.5162712545426809E-13</v>
      </c>
      <c r="D467" t="s">
        <v>65</v>
      </c>
    </row>
    <row r="468" spans="1:4">
      <c r="A468" t="s">
        <v>177</v>
      </c>
      <c r="B468" t="s">
        <v>162</v>
      </c>
      <c r="C468" s="16">
        <v>5.6999997983305664E-15</v>
      </c>
      <c r="D468" t="s">
        <v>65</v>
      </c>
    </row>
  </sheetData>
  <autoFilter ref="A1:P468" xr:uid="{7E40AC51-BCBF-4CAA-847A-0DC06E76FC3D}"/>
  <mergeCells count="3">
    <mergeCell ref="A175:F175"/>
    <mergeCell ref="A209:F209"/>
    <mergeCell ref="A360:F360"/>
  </mergeCells>
  <hyperlinks>
    <hyperlink ref="O9" r:id="rId1" display="https://www.worldsteel.org/" xr:uid="{4B98C909-4621-454F-9561-F79B6CE60A2D}"/>
    <hyperlink ref="O10" r:id="rId2" xr:uid="{B99F9598-CDBA-4597-99E9-2114FAC3BF8A}"/>
    <hyperlink ref="O11" r:id="rId3" xr:uid="{1A5021EE-3F80-4851-A153-5404A7E542EA}"/>
    <hyperlink ref="O12" r:id="rId4" xr:uid="{15B17919-FA69-4C8D-ABD3-B6DC0726C412}"/>
    <hyperlink ref="O13" r:id="rId5" xr:uid="{2721A534-8922-4E01-9106-9ECCDFEA3476}"/>
    <hyperlink ref="O14" r:id="rId6" xr:uid="{49E3DC52-EB59-4BD7-B05F-B43866174879}"/>
    <hyperlink ref="O15" r:id="rId7" xr:uid="{91C23880-355B-493A-AC0B-98478D875DB5}"/>
    <hyperlink ref="O16" r:id="rId8" xr:uid="{F6BF9BE3-EE97-4742-AE2B-A84481A24B88}"/>
    <hyperlink ref="O17" r:id="rId9" xr:uid="{57FACDC6-EF92-43BD-BC18-490AF223C01A}"/>
    <hyperlink ref="O18" r:id="rId10" xr:uid="{C5472426-01F2-479B-81C9-82E5C6F1F6E2}"/>
    <hyperlink ref="O19" r:id="rId11" xr:uid="{48600CC6-29D3-420F-A9C7-DCF6C8BC75E5}"/>
    <hyperlink ref="O20" r:id="rId12" xr:uid="{177352D2-74AF-4D3B-A915-D0CC8C575DBC}"/>
    <hyperlink ref="O21" r:id="rId13" xr:uid="{6DE5E147-B6EA-4AED-9F16-852A017763FB}"/>
    <hyperlink ref="O22" r:id="rId14" xr:uid="{C192C0C6-66A6-4837-BE58-41083A55B6B9}"/>
    <hyperlink ref="O23" r:id="rId15" xr:uid="{DBA6D1F6-B710-422A-A5FA-D586DCE1FD37}"/>
    <hyperlink ref="O109" r:id="rId16" xr:uid="{6E300AE7-8620-4885-B877-1B07B5F10882}"/>
    <hyperlink ref="O111" r:id="rId17" xr:uid="{ADEDBE91-EB59-4B8C-B156-222E9C0FA338}"/>
    <hyperlink ref="O112" r:id="rId18" xr:uid="{CE1A07FA-8F85-4457-9E41-D4828F9720AF}"/>
    <hyperlink ref="O113" r:id="rId19" xr:uid="{A08D2DF5-E69D-40AF-99D1-56B513B0A748}"/>
    <hyperlink ref="O114" r:id="rId20" xr:uid="{36329E8C-C5E2-4537-A759-916186C70840}"/>
    <hyperlink ref="O115" r:id="rId21" display="https://www.euroslag.com/" xr:uid="{BF083696-8408-44C9-B134-ACC1371A167A}"/>
    <hyperlink ref="O116" r:id="rId22" xr:uid="{EB5CC1C6-B2C5-4E72-92F5-CF65224C5126}"/>
    <hyperlink ref="O117" r:id="rId23" xr:uid="{0CE2500D-E9AF-4DB3-B091-52E3E0908206}"/>
    <hyperlink ref="O118" r:id="rId24" xr:uid="{A367F9B1-04FF-4D15-943C-8F455C288424}"/>
    <hyperlink ref="O119" r:id="rId25" display="https://www.euroslag.com/" xr:uid="{F439206E-020A-4165-A334-0563FB4610CF}"/>
    <hyperlink ref="O120" r:id="rId26" xr:uid="{F7CE67C6-EED1-4801-ACCE-07EEFF13569D}"/>
    <hyperlink ref="O121" r:id="rId27" display="https://www.euroslag.com/" xr:uid="{93A12363-03F9-45AE-8250-5CBDDE055DF1}"/>
    <hyperlink ref="O122" r:id="rId28" xr:uid="{D78C25B8-F48F-4C9C-92CD-6BF42D66747C}"/>
    <hyperlink ref="O123" r:id="rId29" xr:uid="{AC112DCA-1BCB-486F-A67B-FD8FA8D55AEE}"/>
    <hyperlink ref="O124" r:id="rId30" xr:uid="{EA68C2AC-93BD-40C5-8667-90C5911C59B2}"/>
    <hyperlink ref="O60" r:id="rId31" display="https://www.worldbank.org/en/research/commodity-markets?utm_source=chatgpt.com" xr:uid="{F8DCCFEE-7E5D-44C5-980C-73BE98042108}"/>
    <hyperlink ref="O61" r:id="rId32" xr:uid="{1032C708-85AB-42E1-AF5E-48DF6433DD7C}"/>
    <hyperlink ref="O62" r:id="rId33" xr:uid="{2DC80565-52D1-4E27-9DFB-458A74606E23}"/>
    <hyperlink ref="O63" r:id="rId34" display="https://www.worldbank.org/en/research/commodity-markets?utm_source=chatgpt.com" xr:uid="{D1DF97B5-8667-4E73-999C-802D259CBFEA}"/>
    <hyperlink ref="O64" r:id="rId35" display="https://www.euroslag.com/" xr:uid="{520117F7-D5A5-448A-A6D1-9E3963BC07F5}"/>
    <hyperlink ref="O67" r:id="rId36" display="https://www.worldbank.org/en/research/commodity-markets?utm_source=chatgpt.com" xr:uid="{9377B469-B66E-4B10-92EE-F078C12E64E6}"/>
    <hyperlink ref="O68" r:id="rId37" xr:uid="{21DBCA14-6FEA-49BF-A123-AD6B2195C91F}"/>
    <hyperlink ref="O70" r:id="rId38" xr:uid="{691F135A-083B-4C37-B23D-D08FCF916EB7}"/>
    <hyperlink ref="O73" r:id="rId39" display="https://www.eea.europa.eu/en/analysis/maps-and-charts/overview-of-landfill-taxes-on?utm_source=chatgpt.com" xr:uid="{54084DAF-1A6A-4627-983C-DA7AC1FF02D2}"/>
    <hyperlink ref="O74" r:id="rId40" display="https://publications.jrc.ec.europa.eu/repository/handle/JRC109870?utm_source=chatgpt.com" xr:uid="{AD08A921-7270-4195-8B4F-E249A87A76D6}"/>
    <hyperlink ref="O71" r:id="rId41" xr:uid="{A7E7CC71-0D3F-42BA-AB36-0C7DFB44831C}"/>
    <hyperlink ref="O72" r:id="rId42" xr:uid="{4E0BE596-62D3-4258-AB26-A0690E8FC759}"/>
    <hyperlink ref="O77" r:id="rId43" xr:uid="{2212498B-C4B7-47AF-96BB-26B789BECE3B}"/>
    <hyperlink ref="O27" r:id="rId44" display="https://www.worldsteel.org/" xr:uid="{2CA92649-22A2-45AE-AE48-4D8E0BFDEF61}"/>
    <hyperlink ref="O155" r:id="rId45" xr:uid="{F341459B-9E8D-4238-8FE9-DA96F2E435A8}"/>
    <hyperlink ref="O156" r:id="rId46" xr:uid="{7BAA105B-9AFB-4F0F-A4A3-FE362D6C7CC7}"/>
    <hyperlink ref="O157" r:id="rId47" xr:uid="{5CBA56F2-DEFB-45B8-9201-EBEFB711613D}"/>
    <hyperlink ref="O158" r:id="rId48" xr:uid="{907F595C-3090-4735-BCB4-8AA69E58A773}"/>
    <hyperlink ref="O159" r:id="rId49" xr:uid="{834D976C-CCA4-4307-BFD1-61A742967979}"/>
    <hyperlink ref="O160" r:id="rId50" xr:uid="{DBD5105D-FCB0-45BF-B32A-2371EF60AB27}"/>
    <hyperlink ref="O161" r:id="rId51" xr:uid="{9C2F4CDB-90C4-488B-9A30-DBD4F22F1C97}"/>
    <hyperlink ref="O162" r:id="rId52" xr:uid="{3D0CF317-7A55-44B9-9F61-D468080830D6}"/>
  </hyperlinks>
  <pageMargins left="0.7" right="0.7" top="0.75" bottom="0.75" header="0.3" footer="0.3"/>
  <legacyDrawing r:id="rId5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4E907-A1FB-42C5-8EF3-B229935A7567}">
  <dimension ref="A3:M21"/>
  <sheetViews>
    <sheetView workbookViewId="0">
      <selection activeCell="A8" sqref="A8:XFD8"/>
    </sheetView>
  </sheetViews>
  <sheetFormatPr defaultColWidth="10.7265625" defaultRowHeight="14.5"/>
  <cols>
    <col min="1" max="1" width="22" customWidth="1"/>
    <col min="2" max="2" width="11.453125" bestFit="1" customWidth="1"/>
    <col min="6" max="6" width="17.54296875" customWidth="1"/>
    <col min="7" max="7" width="27.453125" customWidth="1"/>
    <col min="8" max="8" width="23.1796875" customWidth="1"/>
    <col min="9" max="9" width="70" customWidth="1"/>
  </cols>
  <sheetData>
    <row r="3" spans="1:13" ht="28.5" customHeight="1">
      <c r="A3" s="1" t="s">
        <v>467</v>
      </c>
      <c r="B3" s="4" t="s">
        <v>74</v>
      </c>
      <c r="C3" s="1" t="s">
        <v>75</v>
      </c>
      <c r="D3" s="1"/>
      <c r="E3" s="4" t="s">
        <v>76</v>
      </c>
      <c r="F3" s="1" t="s">
        <v>77</v>
      </c>
      <c r="G3" s="6" t="s">
        <v>469</v>
      </c>
    </row>
    <row r="4" spans="1:13" ht="42.75" customHeight="1">
      <c r="A4" s="2" t="s">
        <v>470</v>
      </c>
      <c r="B4" s="3">
        <v>1</v>
      </c>
      <c r="C4" s="2" t="s">
        <v>471</v>
      </c>
      <c r="D4" s="2"/>
      <c r="E4">
        <v>42</v>
      </c>
      <c r="F4" s="5" t="s">
        <v>584</v>
      </c>
      <c r="G4" s="7" t="s">
        <v>585</v>
      </c>
      <c r="J4" s="2"/>
      <c r="K4" s="3"/>
      <c r="L4" s="2"/>
      <c r="M4" s="3"/>
    </row>
    <row r="5" spans="1:13" ht="42.75" customHeight="1">
      <c r="A5" s="2" t="s">
        <v>586</v>
      </c>
      <c r="B5" s="3">
        <v>1</v>
      </c>
      <c r="C5" s="2" t="s">
        <v>471</v>
      </c>
      <c r="D5" s="2"/>
      <c r="E5">
        <v>140</v>
      </c>
      <c r="F5" s="5" t="s">
        <v>587</v>
      </c>
      <c r="G5" s="7" t="s">
        <v>588</v>
      </c>
      <c r="J5" s="2"/>
      <c r="K5" s="3"/>
      <c r="L5" s="2"/>
      <c r="M5" s="3"/>
    </row>
    <row r="6" spans="1:13" ht="71.25" customHeight="1">
      <c r="A6" s="2" t="s">
        <v>589</v>
      </c>
      <c r="B6" s="3">
        <v>1</v>
      </c>
      <c r="C6" s="2" t="s">
        <v>471</v>
      </c>
      <c r="D6" s="2"/>
      <c r="E6">
        <v>35</v>
      </c>
      <c r="F6" s="5" t="s">
        <v>477</v>
      </c>
      <c r="G6" s="7" t="s">
        <v>590</v>
      </c>
      <c r="J6" s="2"/>
      <c r="K6" s="3"/>
      <c r="L6" s="2"/>
      <c r="M6" s="3"/>
    </row>
    <row r="7" spans="1:13" ht="71.25" customHeight="1">
      <c r="A7" s="2" t="s">
        <v>591</v>
      </c>
      <c r="B7" s="3">
        <v>1</v>
      </c>
      <c r="C7" s="2" t="s">
        <v>471</v>
      </c>
      <c r="D7" s="2"/>
      <c r="E7">
        <v>0</v>
      </c>
      <c r="F7" s="5" t="s">
        <v>477</v>
      </c>
      <c r="G7" s="7" t="s">
        <v>592</v>
      </c>
      <c r="J7" s="2"/>
      <c r="K7" s="3"/>
      <c r="L7" s="2"/>
      <c r="M7" s="3"/>
    </row>
    <row r="8" spans="1:13">
      <c r="A8" s="2" t="s">
        <v>593</v>
      </c>
      <c r="B8" s="3">
        <v>1</v>
      </c>
      <c r="C8" s="2" t="s">
        <v>471</v>
      </c>
      <c r="D8" s="2"/>
      <c r="E8">
        <f>'BF-BOF+CCS+Biochar'!N5*1000</f>
        <v>782.33196967842764</v>
      </c>
      <c r="F8" t="s">
        <v>482</v>
      </c>
    </row>
    <row r="9" spans="1:13">
      <c r="A9" s="2" t="s">
        <v>483</v>
      </c>
      <c r="B9">
        <f>('BF-BOF+CCS+Biochar'!D20+'BF-BOF+CCS+Biochar'!D113*'BF-BOF+CCS+Biochar'!D62*'BF-BOF+CCS+Biochar'!D9)*1000</f>
        <v>37.855562647780779</v>
      </c>
      <c r="C9" s="2" t="s">
        <v>484</v>
      </c>
      <c r="D9" s="2">
        <v>0.16</v>
      </c>
      <c r="E9" s="2">
        <f>B9*D9</f>
        <v>6.0568900236449252</v>
      </c>
      <c r="F9" t="s">
        <v>482</v>
      </c>
    </row>
    <row r="10" spans="1:13">
      <c r="A10" s="2" t="s">
        <v>485</v>
      </c>
      <c r="B10" s="3">
        <v>0</v>
      </c>
      <c r="C10" s="2" t="s">
        <v>522</v>
      </c>
      <c r="D10">
        <v>4000</v>
      </c>
      <c r="E10" s="2">
        <f>B10*D10</f>
        <v>0</v>
      </c>
      <c r="F10" t="s">
        <v>482</v>
      </c>
    </row>
    <row r="11" spans="1:13">
      <c r="A11" s="2" t="s">
        <v>487</v>
      </c>
      <c r="B11" s="3">
        <f>'BF-BOF+CCS'!D61*'BF-BOF+CCS'!D9</f>
        <v>0.75254337520931369</v>
      </c>
      <c r="C11" s="2" t="s">
        <v>522</v>
      </c>
      <c r="D11">
        <v>100</v>
      </c>
      <c r="E11" s="2">
        <f>B11*D11</f>
        <v>75.254337520931372</v>
      </c>
      <c r="F11" t="s">
        <v>482</v>
      </c>
    </row>
    <row r="12" spans="1:13">
      <c r="A12" s="2" t="s">
        <v>488</v>
      </c>
      <c r="B12" s="3">
        <f>'BF-BOF+CCS+Biochar'!K65*'BF-BOF+CCS+Biochar'!D9+'BF-BOF+CCS+Biochar'!K110*'BF-BOF+CCS+Biochar'!D62*'BF-BOF+CCS+Biochar'!D9</f>
        <v>0.20838960253598648</v>
      </c>
      <c r="C12" s="2" t="s">
        <v>522</v>
      </c>
      <c r="D12" s="2">
        <v>300</v>
      </c>
      <c r="E12" s="2">
        <f>B12*D12</f>
        <v>62.516880760795942</v>
      </c>
      <c r="F12" t="s">
        <v>482</v>
      </c>
    </row>
    <row r="13" spans="1:13" ht="50.15" customHeight="1">
      <c r="A13" t="s">
        <v>489</v>
      </c>
      <c r="B13" s="3">
        <v>1</v>
      </c>
      <c r="C13" s="2" t="s">
        <v>471</v>
      </c>
      <c r="D13" s="2"/>
      <c r="E13">
        <f>SUM(E4:E12)</f>
        <v>1143.1600779837997</v>
      </c>
    </row>
    <row r="14" spans="1:13" ht="35.15" customHeight="1"/>
    <row r="15" spans="1:13" ht="50.15" customHeight="1"/>
    <row r="16" spans="1:13" ht="35.15" customHeight="1"/>
    <row r="17" spans="1:9">
      <c r="A17" s="38" t="s">
        <v>490</v>
      </c>
      <c r="B17" s="37"/>
      <c r="C17" s="37"/>
      <c r="D17" s="37"/>
      <c r="E17" s="37"/>
      <c r="F17" s="37"/>
      <c r="G17" s="37"/>
      <c r="H17" s="37"/>
      <c r="I17" s="37"/>
    </row>
    <row r="18" spans="1:9">
      <c r="A18" s="36" t="s">
        <v>594</v>
      </c>
      <c r="B18" s="37"/>
      <c r="C18" s="37"/>
      <c r="D18" s="37"/>
      <c r="E18" s="37"/>
      <c r="F18" s="37"/>
      <c r="G18" s="37"/>
      <c r="H18" s="37"/>
      <c r="I18" s="37"/>
    </row>
    <row r="19" spans="1:9">
      <c r="A19" s="36" t="s">
        <v>595</v>
      </c>
      <c r="B19" s="37"/>
      <c r="C19" s="37"/>
      <c r="D19" s="37"/>
      <c r="E19" s="37"/>
      <c r="F19" s="37"/>
      <c r="G19" s="37"/>
      <c r="H19" s="37"/>
      <c r="I19" s="37"/>
    </row>
    <row r="20" spans="1:9">
      <c r="A20" s="36" t="s">
        <v>596</v>
      </c>
      <c r="B20" s="37"/>
      <c r="C20" s="37"/>
      <c r="D20" s="37"/>
      <c r="E20" s="37"/>
      <c r="F20" s="37"/>
      <c r="G20" s="37"/>
      <c r="H20" s="37"/>
      <c r="I20" s="37"/>
    </row>
    <row r="21" spans="1:9">
      <c r="A21" s="36" t="s">
        <v>597</v>
      </c>
      <c r="B21" s="37"/>
      <c r="C21" s="37"/>
      <c r="D21" s="37"/>
      <c r="E21" s="37"/>
      <c r="F21" s="37"/>
      <c r="G21" s="37"/>
      <c r="H21" s="37"/>
      <c r="I21" s="37"/>
    </row>
  </sheetData>
  <mergeCells count="5">
    <mergeCell ref="A17:I17"/>
    <mergeCell ref="A18:I18"/>
    <mergeCell ref="A19:I19"/>
    <mergeCell ref="A20:I20"/>
    <mergeCell ref="A21:I21"/>
  </mergeCells>
  <hyperlinks>
    <hyperlink ref="F4" r:id="rId1" xr:uid="{B159DF30-B0BE-4010-B0A4-5D51ECD5B124}"/>
    <hyperlink ref="F5" r:id="rId2" xr:uid="{F03CE015-1284-4963-86AF-772CD4D64198}"/>
    <hyperlink ref="F6" r:id="rId3" display="https://susproc.jrc.ec.europa.eu/product-bureau/sites/default/files/2026-03/TASK 4 LCC Steel_0.pdf" xr:uid="{F4150BEE-709F-4C68-9D3C-598EAB19549B}"/>
    <hyperlink ref="F7" r:id="rId4" display="https://susproc.jrc.ec.europa.eu/product-bureau/sites/default/files/2026-03/TASK 4 LCC Steel_0.pdf" xr:uid="{F8C41D1F-87D2-4B19-ADD7-8072B01FBDE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63C07CA090634AAB1D457EEB84766A" ma:contentTypeVersion="3" ma:contentTypeDescription="Ein neues Dokument erstellen." ma:contentTypeScope="" ma:versionID="ea83e3cf294683a659b73c1c6953fc09">
  <xsd:schema xmlns:xsd="http://www.w3.org/2001/XMLSchema" xmlns:xs="http://www.w3.org/2001/XMLSchema" xmlns:p="http://schemas.microsoft.com/office/2006/metadata/properties" xmlns:ns2="212a8392-b8c1-470f-a564-b336548fab79" targetNamespace="http://schemas.microsoft.com/office/2006/metadata/properties" ma:root="true" ma:fieldsID="7a9a838d6cac262f2e179854d08eea91" ns2:_="">
    <xsd:import namespace="212a8392-b8c1-470f-a564-b336548fab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a8392-b8c1-470f-a564-b336548fab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AFB244-9B41-473E-B8D2-38EE899DB2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201573-7BB3-4C57-B560-7CF5FB41ED11}">
  <ds:schemaRefs>
    <ds:schemaRef ds:uri="212a8392-b8c1-470f-a564-b336548fab79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6BD9796-6F8D-4C7E-AB2E-F01E6CF3B0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2a8392-b8c1-470f-a564-b336548fab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7</vt:i4>
      </vt:variant>
    </vt:vector>
  </HeadingPairs>
  <TitlesOfParts>
    <vt:vector size="26" baseType="lpstr">
      <vt:lpstr>Guide</vt:lpstr>
      <vt:lpstr>BF-BOF</vt:lpstr>
      <vt:lpstr>BF-BOF €</vt:lpstr>
      <vt:lpstr>BF-BOF+Biochar</vt:lpstr>
      <vt:lpstr>BF-BOF+Biochar €</vt:lpstr>
      <vt:lpstr>BF-BOF+CCS</vt:lpstr>
      <vt:lpstr>BF-BOF+CCS €</vt:lpstr>
      <vt:lpstr>BF-BOF+CCS+Biochar</vt:lpstr>
      <vt:lpstr>BF-BOF+CCS+Biochar €</vt:lpstr>
      <vt:lpstr>DRI-H2</vt:lpstr>
      <vt:lpstr>DRI-H2 €</vt:lpstr>
      <vt:lpstr>DRI-H2+Biochar</vt:lpstr>
      <vt:lpstr>DRI-H2+Biochar €</vt:lpstr>
      <vt:lpstr>DRI-NG</vt:lpstr>
      <vt:lpstr>DRI-NG €</vt:lpstr>
      <vt:lpstr>DRI-NG+Biochar</vt:lpstr>
      <vt:lpstr>DRI-NG+Biochar €</vt:lpstr>
      <vt:lpstr>Biochar production eucalyptus</vt:lpstr>
      <vt:lpstr>Biochar production poplar</vt:lpstr>
      <vt:lpstr>Guide!_CTVL0011753d321f632425489525770c5ed369c</vt:lpstr>
      <vt:lpstr>Guide!_CTVL0014d1e82a165924899af459add01a50a85</vt:lpstr>
      <vt:lpstr>Guide!_CTVL00167059443fe9b4922a46c9496595afc59</vt:lpstr>
      <vt:lpstr>Guide!_CTVL00175d06839532c41c981c310115c16b092</vt:lpstr>
      <vt:lpstr>Guide!_CTVL00193cabfc779a24a6aaa414f9a8ba7b662</vt:lpstr>
      <vt:lpstr>Guide!_CTVL0019e901c6074004ae083c986d94fbcdde6</vt:lpstr>
      <vt:lpstr>Guide!_CTVL001a6c742e5a26c4b5892a4ff1b038b8635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Johannes Kern</cp:lastModifiedBy>
  <cp:revision/>
  <dcterms:created xsi:type="dcterms:W3CDTF">2026-01-29T09:50:03Z</dcterms:created>
  <dcterms:modified xsi:type="dcterms:W3CDTF">2026-07-15T08:05:29Z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0x0101001F63C07CA090634AAB1D457EEB84766A</vt:lpwstr>
  </property>
  <property fmtid="{D5CDD505-2E9C-101B-9397-08002B2CF9AE}" pid="3" name="MSIP_Label_2601ab13-d09d-4752-9b46-cbc905c30b2c_Enabled">
    <vt:lpwstr>true</vt:lpwstr>
  </property>
  <property fmtid="{D5CDD505-2E9C-101B-9397-08002B2CF9AE}" pid="4" name="MSIP_Label_2601ab13-d09d-4752-9b46-cbc905c30b2c_SetDate">
    <vt:lpwstr>2026-04-17T11:29:44Z</vt:lpwstr>
  </property>
  <property fmtid="{D5CDD505-2E9C-101B-9397-08002B2CF9AE}" pid="5" name="MSIP_Label_2601ab13-d09d-4752-9b46-cbc905c30b2c_Method">
    <vt:lpwstr>Standard</vt:lpwstr>
  </property>
  <property fmtid="{D5CDD505-2E9C-101B-9397-08002B2CF9AE}" pid="6" name="MSIP_Label_2601ab13-d09d-4752-9b46-cbc905c30b2c_Name">
    <vt:lpwstr>intern</vt:lpwstr>
  </property>
  <property fmtid="{D5CDD505-2E9C-101B-9397-08002B2CF9AE}" pid="7" name="MSIP_Label_2601ab13-d09d-4752-9b46-cbc905c30b2c_SiteId">
    <vt:lpwstr>571aa7c2-163d-4fbf-96b9-f626c479b7f8</vt:lpwstr>
  </property>
  <property fmtid="{D5CDD505-2E9C-101B-9397-08002B2CF9AE}" pid="8" name="MSIP_Label_2601ab13-d09d-4752-9b46-cbc905c30b2c_ActionId">
    <vt:lpwstr>0624af44-f76c-46d6-9329-14cd8c72fd32</vt:lpwstr>
  </property>
  <property fmtid="{D5CDD505-2E9C-101B-9397-08002B2CF9AE}" pid="9" name="MSIP_Label_2601ab13-d09d-4752-9b46-cbc905c30b2c_ContentBits">
    <vt:lpwstr>0</vt:lpwstr>
  </property>
  <property fmtid="{D5CDD505-2E9C-101B-9397-08002B2CF9AE}" pid="10" name="MSIP_Label_2601ab13-d09d-4752-9b46-cbc905c30b2c_Tag">
    <vt:lpwstr>10, 3, 0, 2</vt:lpwstr>
  </property>
</Properties>
</file>