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ere\_1Eestlased_2020\Manuscript\Manuscript_Danish\"/>
    </mc:Choice>
  </mc:AlternateContent>
  <xr:revisionPtr revIDLastSave="0" documentId="8_{91FE63F7-BB49-4BB7-B55A-795312F00C5B}" xr6:coauthVersionLast="36" xr6:coauthVersionMax="36" xr10:uidLastSave="{00000000-0000-0000-0000-000000000000}"/>
  <bookViews>
    <workbookView xWindow="-120" yWindow="-120" windowWidth="38640" windowHeight="20625" activeTab="4" xr2:uid="{C4A54763-8429-44AC-AFC4-538D9A06C6F6}"/>
  </bookViews>
  <sheets>
    <sheet name="Table S2" sheetId="7" r:id="rId1"/>
    <sheet name="Table S3" sheetId="3" r:id="rId2"/>
    <sheet name="Table S4" sheetId="4" r:id="rId3"/>
    <sheet name="Table S5" sheetId="5" r:id="rId4"/>
    <sheet name="Table S6" sheetId="6" r:id="rId5"/>
  </sheets>
  <definedNames>
    <definedName name="_xlnm._FilterDatabase" localSheetId="1" hidden="1">'Table S3'!$A$3:$AB$177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0" i="3" l="1"/>
  <c r="AR10" i="6" l="1"/>
  <c r="AO10" i="6"/>
  <c r="AL10" i="6"/>
  <c r="AI10" i="6"/>
  <c r="AF10" i="6"/>
  <c r="AC10" i="6"/>
  <c r="Z10" i="6"/>
  <c r="W10" i="6"/>
  <c r="T10" i="6"/>
  <c r="Q10" i="6"/>
  <c r="N10" i="6"/>
  <c r="K10" i="6"/>
  <c r="H10" i="6"/>
  <c r="E10" i="6"/>
  <c r="B10" i="6"/>
  <c r="AT9" i="6"/>
  <c r="AS9" i="6"/>
  <c r="AQ9" i="6"/>
  <c r="AP9" i="6"/>
  <c r="AN9" i="6"/>
  <c r="AM9" i="6"/>
  <c r="AK9" i="6"/>
  <c r="AJ9" i="6"/>
  <c r="AH9" i="6"/>
  <c r="AG9" i="6"/>
  <c r="AE9" i="6"/>
  <c r="AD9" i="6"/>
  <c r="AB9" i="6"/>
  <c r="AA9" i="6"/>
  <c r="Y9" i="6"/>
  <c r="X9" i="6"/>
  <c r="V9" i="6"/>
  <c r="U9" i="6"/>
  <c r="S9" i="6"/>
  <c r="R9" i="6"/>
  <c r="P9" i="6"/>
  <c r="O9" i="6"/>
  <c r="M9" i="6"/>
  <c r="L9" i="6"/>
  <c r="J9" i="6"/>
  <c r="I9" i="6"/>
  <c r="G9" i="6"/>
  <c r="F9" i="6"/>
  <c r="D9" i="6"/>
  <c r="C9" i="6"/>
  <c r="AT8" i="6"/>
  <c r="AS8" i="6"/>
  <c r="AQ8" i="6"/>
  <c r="AP8" i="6"/>
  <c r="AN8" i="6"/>
  <c r="AM8" i="6"/>
  <c r="AK8" i="6"/>
  <c r="AJ8" i="6"/>
  <c r="AH8" i="6"/>
  <c r="AG8" i="6"/>
  <c r="AE8" i="6"/>
  <c r="AD8" i="6"/>
  <c r="AB8" i="6"/>
  <c r="AA8" i="6"/>
  <c r="Y8" i="6"/>
  <c r="X8" i="6"/>
  <c r="V8" i="6"/>
  <c r="U8" i="6"/>
  <c r="S8" i="6"/>
  <c r="R8" i="6"/>
  <c r="P8" i="6"/>
  <c r="O8" i="6"/>
  <c r="M8" i="6"/>
  <c r="L8" i="6"/>
  <c r="J8" i="6"/>
  <c r="I8" i="6"/>
  <c r="G8" i="6"/>
  <c r="F8" i="6"/>
  <c r="D8" i="6"/>
  <c r="C8" i="6"/>
  <c r="AT7" i="6"/>
  <c r="AS7" i="6"/>
  <c r="AQ7" i="6"/>
  <c r="AP7" i="6"/>
  <c r="AN7" i="6"/>
  <c r="AM7" i="6"/>
  <c r="AK7" i="6"/>
  <c r="AJ7" i="6"/>
  <c r="AH7" i="6"/>
  <c r="AG7" i="6"/>
  <c r="AE7" i="6"/>
  <c r="AD7" i="6"/>
  <c r="AB7" i="6"/>
  <c r="AA7" i="6"/>
  <c r="Y7" i="6"/>
  <c r="X7" i="6"/>
  <c r="V7" i="6"/>
  <c r="U7" i="6"/>
  <c r="S7" i="6"/>
  <c r="R7" i="6"/>
  <c r="P7" i="6"/>
  <c r="O7" i="6"/>
  <c r="M7" i="6"/>
  <c r="L7" i="6"/>
  <c r="J7" i="6"/>
  <c r="I7" i="6"/>
  <c r="G7" i="6"/>
  <c r="F7" i="6"/>
  <c r="D7" i="6"/>
  <c r="C7" i="6"/>
  <c r="AT6" i="6"/>
  <c r="AS6" i="6"/>
  <c r="AQ6" i="6"/>
  <c r="AP6" i="6"/>
  <c r="AN6" i="6"/>
  <c r="AM6" i="6"/>
  <c r="AK6" i="6"/>
  <c r="AJ6" i="6"/>
  <c r="AH6" i="6"/>
  <c r="AG6" i="6"/>
  <c r="AE6" i="6"/>
  <c r="AD6" i="6"/>
  <c r="AB6" i="6"/>
  <c r="AA6" i="6"/>
  <c r="Y6" i="6"/>
  <c r="X6" i="6"/>
  <c r="V6" i="6"/>
  <c r="U6" i="6"/>
  <c r="S6" i="6"/>
  <c r="R6" i="6"/>
  <c r="P6" i="6"/>
  <c r="O6" i="6"/>
  <c r="M6" i="6"/>
  <c r="L6" i="6"/>
  <c r="J6" i="6"/>
  <c r="I6" i="6"/>
  <c r="G6" i="6"/>
  <c r="F6" i="6"/>
  <c r="D6" i="6"/>
  <c r="C6" i="6"/>
</calcChain>
</file>

<file path=xl/sharedStrings.xml><?xml version="1.0" encoding="utf-8"?>
<sst xmlns="http://schemas.openxmlformats.org/spreadsheetml/2006/main" count="1182" uniqueCount="330">
  <si>
    <t>RMP (%)</t>
  </si>
  <si>
    <t>Population</t>
  </si>
  <si>
    <t>Estonian</t>
  </si>
  <si>
    <t>Finnish</t>
  </si>
  <si>
    <t>Polish</t>
  </si>
  <si>
    <t>Swedish</t>
  </si>
  <si>
    <t>Latvian</t>
  </si>
  <si>
    <t>Sample size</t>
  </si>
  <si>
    <t>Number of different haplotypes</t>
  </si>
  <si>
    <t>Haplotype diversity</t>
  </si>
  <si>
    <t>Standard deviation</t>
  </si>
  <si>
    <t>Nucleotide diversity</t>
  </si>
  <si>
    <t>Average number of pairwise differences</t>
  </si>
  <si>
    <t>Transversions at nucleotide positions 16181-16183 and all indels were excluded from the analysis.</t>
  </si>
  <si>
    <t>p=∑x2</t>
  </si>
  <si>
    <r>
      <t xml:space="preserve">RMP - the probability of two randomly selected individuals from a population having identical mtDNA haplotypes according to </t>
    </r>
    <r>
      <rPr>
        <i/>
        <sz val="11"/>
        <color theme="1"/>
        <rFont val="Calibri"/>
        <family val="2"/>
        <scheme val="minor"/>
      </rPr>
      <t>Stoneking et al. American Journal of Human Genetics 1991</t>
    </r>
    <r>
      <rPr>
        <sz val="11"/>
        <color theme="1"/>
        <rFont val="Calibri"/>
        <family val="2"/>
        <charset val="186"/>
        <scheme val="minor"/>
      </rPr>
      <t>.</t>
    </r>
  </si>
  <si>
    <t xml:space="preserve">Table S3. Characteristics of shared and one-population clades.
</t>
  </si>
  <si>
    <t>Clade</t>
  </si>
  <si>
    <t>Populations that constitute the clade</t>
  </si>
  <si>
    <t>Other populations</t>
  </si>
  <si>
    <t>%</t>
  </si>
  <si>
    <r>
      <t>Median age estimate (ybp)</t>
    </r>
    <r>
      <rPr>
        <vertAlign val="superscript"/>
        <sz val="12"/>
        <color theme="1"/>
        <rFont val="Calibri"/>
        <family val="2"/>
      </rPr>
      <t>a</t>
    </r>
  </si>
  <si>
    <t>Archaeological period</t>
  </si>
  <si>
    <r>
      <t>Median age estimate (ybp)</t>
    </r>
    <r>
      <rPr>
        <vertAlign val="superscript"/>
        <sz val="12"/>
        <color theme="1"/>
        <rFont val="Calibri"/>
        <family val="2"/>
      </rPr>
      <t>b</t>
    </r>
  </si>
  <si>
    <r>
      <t xml:space="preserve">Arithmetic mean of </t>
    </r>
    <r>
      <rPr>
        <vertAlign val="superscript"/>
        <sz val="11"/>
        <color theme="1"/>
        <rFont val="Calibri"/>
        <family val="2"/>
        <scheme val="minor"/>
      </rPr>
      <t xml:space="preserve"> a</t>
    </r>
    <r>
      <rPr>
        <sz val="11"/>
        <color theme="1"/>
        <rFont val="Calibri"/>
        <family val="2"/>
        <charset val="186"/>
        <scheme val="minor"/>
      </rPr>
      <t xml:space="preserve"> and </t>
    </r>
    <r>
      <rPr>
        <vertAlign val="superscript"/>
        <sz val="11"/>
        <color theme="1"/>
        <rFont val="Calibri"/>
        <family val="2"/>
        <scheme val="minor"/>
      </rPr>
      <t>b</t>
    </r>
  </si>
  <si>
    <t>n</t>
  </si>
  <si>
    <t>h</t>
  </si>
  <si>
    <t>N (E_F_S_L_P_others)</t>
  </si>
  <si>
    <t>Median</t>
  </si>
  <si>
    <t>95% Lower HPD</t>
  </si>
  <si>
    <t>95% Upper HPD</t>
  </si>
  <si>
    <t>Mean</t>
  </si>
  <si>
    <t>D4e4b-146!</t>
  </si>
  <si>
    <t>E</t>
  </si>
  <si>
    <t>Iron Age</t>
  </si>
  <si>
    <t>G2a1-152!-8547-14587-10043</t>
  </si>
  <si>
    <t>2(1Russian, 1undefined)</t>
  </si>
  <si>
    <t>Nordic Bronze Age</t>
  </si>
  <si>
    <r>
      <t>H104a</t>
    </r>
    <r>
      <rPr>
        <sz val="13"/>
        <color theme="1"/>
        <rFont val="Calibri"/>
        <family val="2"/>
        <scheme val="minor"/>
      </rPr>
      <t>ˇ</t>
    </r>
  </si>
  <si>
    <t>E-F</t>
  </si>
  <si>
    <t>1(Danish)</t>
  </si>
  <si>
    <t>H104a-5894.1C^</t>
  </si>
  <si>
    <t>F</t>
  </si>
  <si>
    <t>H10e-16093!-6480-9055</t>
  </si>
  <si>
    <t>F-S</t>
  </si>
  <si>
    <t>H1-14180</t>
  </si>
  <si>
    <t>H11a1-16390</t>
  </si>
  <si>
    <t>E-L-P</t>
  </si>
  <si>
    <t>H11a1-961-4215-7389</t>
  </si>
  <si>
    <t>E-L</t>
  </si>
  <si>
    <t>1(Russian)</t>
  </si>
  <si>
    <t>H11a2a2-12235</t>
  </si>
  <si>
    <t>1(Irish)</t>
  </si>
  <si>
    <t>H13a1a1c-16093</t>
  </si>
  <si>
    <t>2(1Abazin, 1Russian)</t>
  </si>
  <si>
    <t>H13a1a1d</t>
  </si>
  <si>
    <t>Neolithic</t>
  </si>
  <si>
    <r>
      <t>H16c</t>
    </r>
    <r>
      <rPr>
        <sz val="13"/>
        <color theme="1"/>
        <rFont val="Calibri"/>
        <family val="2"/>
        <scheme val="minor"/>
      </rPr>
      <t>ˇ</t>
    </r>
  </si>
  <si>
    <t>E-P</t>
  </si>
  <si>
    <t>3(1Danish, 1English, 1undefined)</t>
  </si>
  <si>
    <t>Mesolithic</t>
  </si>
  <si>
    <t>H16c-93-10828-13651-8609^</t>
  </si>
  <si>
    <t>H17-93</t>
  </si>
  <si>
    <r>
      <t>H1a2</t>
    </r>
    <r>
      <rPr>
        <sz val="13"/>
        <color theme="1"/>
        <rFont val="Calibri"/>
        <family val="2"/>
        <scheme val="minor"/>
      </rPr>
      <t>ˇ</t>
    </r>
  </si>
  <si>
    <t>E-F-S</t>
  </si>
  <si>
    <t>10(1Danish, 1Sami, 1Ingerian, 2undefined, 5Russians)</t>
  </si>
  <si>
    <t>H1a2-152!^</t>
  </si>
  <si>
    <t>1(Saami)</t>
  </si>
  <si>
    <t>H1a7</t>
  </si>
  <si>
    <t>2(1English, 1Russian)</t>
  </si>
  <si>
    <t>H1a8</t>
  </si>
  <si>
    <t>3(1Russian, 2undefined)</t>
  </si>
  <si>
    <t>H1a9</t>
  </si>
  <si>
    <t>S</t>
  </si>
  <si>
    <r>
      <t>H1a-9449</t>
    </r>
    <r>
      <rPr>
        <sz val="13"/>
        <color theme="1"/>
        <rFont val="Calibri"/>
        <family val="2"/>
        <scheme val="minor"/>
      </rPr>
      <t>ˇ</t>
    </r>
  </si>
  <si>
    <t>2(1Danish, 1Hungarian)</t>
  </si>
  <si>
    <t>H1a-9449-6179^</t>
  </si>
  <si>
    <t>H1au-11204-13404-15619</t>
  </si>
  <si>
    <t>H1b1-15519A</t>
  </si>
  <si>
    <t>1(German)</t>
  </si>
  <si>
    <t>H1b1i</t>
  </si>
  <si>
    <t>H1b2-11152</t>
  </si>
  <si>
    <t>S-P</t>
  </si>
  <si>
    <t>H1ba-9655-16189!</t>
  </si>
  <si>
    <t>H1c-152!-1173-15924</t>
  </si>
  <si>
    <t>H1c-16357</t>
  </si>
  <si>
    <t>H1c3b-12795-13933</t>
  </si>
  <si>
    <t>H1c9-8723</t>
  </si>
  <si>
    <t>H1c17</t>
  </si>
  <si>
    <t>2 (1Slovak, 1undefined)</t>
  </si>
  <si>
    <r>
      <t>H1f1</t>
    </r>
    <r>
      <rPr>
        <sz val="13"/>
        <color theme="1"/>
        <rFont val="Calibri"/>
        <family val="2"/>
        <scheme val="minor"/>
      </rPr>
      <t>ˇ</t>
    </r>
  </si>
  <si>
    <t>2(undefined)</t>
  </si>
  <si>
    <t>H1f1a^</t>
  </si>
  <si>
    <t>1(undefined)</t>
  </si>
  <si>
    <t>H1f1-16093!</t>
  </si>
  <si>
    <t>H1h1-146!-14482-14564</t>
  </si>
  <si>
    <r>
      <t>H1n4</t>
    </r>
    <r>
      <rPr>
        <sz val="13"/>
        <color theme="1"/>
        <rFont val="Calibri"/>
        <family val="2"/>
        <scheme val="minor"/>
      </rPr>
      <t>ˇ</t>
    </r>
  </si>
  <si>
    <t>4(1German, 2Russians, 1undefined)</t>
  </si>
  <si>
    <t>H1n4-7859^</t>
  </si>
  <si>
    <t>H1q1-16209</t>
  </si>
  <si>
    <t>H27a-13569</t>
  </si>
  <si>
    <t>H28a-9055-10463</t>
  </si>
  <si>
    <t>H28a-16188-4820</t>
  </si>
  <si>
    <t>H28a2</t>
  </si>
  <si>
    <t>H2a1-152!</t>
  </si>
  <si>
    <t>H2a1-10172-10310</t>
  </si>
  <si>
    <t>H2a1-14127</t>
  </si>
  <si>
    <t>H2a1a-152!-94</t>
  </si>
  <si>
    <t>H2a1a-5964-9182-11914!</t>
  </si>
  <si>
    <t>2086.6</t>
  </si>
  <si>
    <t>H2a1f2</t>
  </si>
  <si>
    <t>2(1Hungarian, 1Russian)</t>
  </si>
  <si>
    <t>H2a1n</t>
  </si>
  <si>
    <t>H2a2a1a</t>
  </si>
  <si>
    <t>E-S</t>
  </si>
  <si>
    <t>2(English)</t>
  </si>
  <si>
    <t>H35-7585.1T</t>
  </si>
  <si>
    <t>H39c</t>
  </si>
  <si>
    <t>H3-16298-16354-16390</t>
  </si>
  <si>
    <t>H3b6a</t>
  </si>
  <si>
    <r>
      <t>H3h1</t>
    </r>
    <r>
      <rPr>
        <sz val="13"/>
        <color theme="1"/>
        <rFont val="Calibri"/>
        <family val="2"/>
        <scheme val="minor"/>
      </rPr>
      <t>ˇ</t>
    </r>
  </si>
  <si>
    <t>4(3Russians, 1Danish)</t>
  </si>
  <si>
    <t>H3h1-5824^</t>
  </si>
  <si>
    <r>
      <t>H45a</t>
    </r>
    <r>
      <rPr>
        <sz val="13"/>
        <color theme="1"/>
        <rFont val="Calibri"/>
        <family val="2"/>
        <scheme val="minor"/>
      </rPr>
      <t>ˇ</t>
    </r>
  </si>
  <si>
    <t>2(1Danish, 1undefined)</t>
  </si>
  <si>
    <t>H45a-199^</t>
  </si>
  <si>
    <t>H49-16399</t>
  </si>
  <si>
    <t>H55b-204-4173</t>
  </si>
  <si>
    <t>H5a1a-73!-10550</t>
  </si>
  <si>
    <r>
      <t>H5a1a-16483</t>
    </r>
    <r>
      <rPr>
        <sz val="13"/>
        <color theme="1"/>
        <rFont val="Calibri"/>
        <family val="2"/>
        <scheme val="minor"/>
      </rPr>
      <t>ˇ</t>
    </r>
  </si>
  <si>
    <t>1(Ukrainian)</t>
  </si>
  <si>
    <t>H5a1a-16483-16192-16311!^</t>
  </si>
  <si>
    <t>H5a1e</t>
  </si>
  <si>
    <t>H5b1-5492</t>
  </si>
  <si>
    <t>H5c-150</t>
  </si>
  <si>
    <t>H6a1a-16482!</t>
  </si>
  <si>
    <t>1(Tajik)</t>
  </si>
  <si>
    <t>H6c-10373</t>
  </si>
  <si>
    <t>1(Norwegian)</t>
  </si>
  <si>
    <t>H76a-6446</t>
  </si>
  <si>
    <t>I1a1a-1309-1810-13813</t>
  </si>
  <si>
    <t>I1a1a1</t>
  </si>
  <si>
    <t>I1a1a2</t>
  </si>
  <si>
    <t>I1a1c-189-9438</t>
  </si>
  <si>
    <t>I2b</t>
  </si>
  <si>
    <t>I4a1-15924!-2833-6413-9053</t>
  </si>
  <si>
    <t>J1b1a1-228-11002</t>
  </si>
  <si>
    <t>J1b1a1b-16222!</t>
  </si>
  <si>
    <t>J1c1b1a-14016-185!-9007</t>
  </si>
  <si>
    <t>J1c2c2a-6446</t>
  </si>
  <si>
    <r>
      <t>J1c2n</t>
    </r>
    <r>
      <rPr>
        <sz val="13"/>
        <color theme="1"/>
        <rFont val="Calibri"/>
        <family val="2"/>
        <scheme val="minor"/>
      </rPr>
      <t>ˇ</t>
    </r>
  </si>
  <si>
    <t>J1c2n1^</t>
  </si>
  <si>
    <t>J1c2r-16362</t>
  </si>
  <si>
    <t>J1c4-16189!-7805-9132-11186</t>
  </si>
  <si>
    <t>J1c5a-228!-5231</t>
  </si>
  <si>
    <t>J1c7a-146!-16092!-13470</t>
  </si>
  <si>
    <t>J1c7a-146!-16126!</t>
  </si>
  <si>
    <t>J1c15-185!-3618-5461-7912-11536-13443</t>
  </si>
  <si>
    <t>J2a1a1a1</t>
  </si>
  <si>
    <r>
      <t>J2a1a1e-14587</t>
    </r>
    <r>
      <rPr>
        <sz val="13"/>
        <color theme="1"/>
        <rFont val="Calibri"/>
        <family val="2"/>
        <scheme val="minor"/>
      </rPr>
      <t>ˇ</t>
    </r>
  </si>
  <si>
    <t>1(Lithuanian)</t>
  </si>
  <si>
    <t>J2a1a1e-14587-8838^</t>
  </si>
  <si>
    <t>J2b1a6-9494!-146!-16359</t>
  </si>
  <si>
    <t>K1a1a2a1-114!</t>
  </si>
  <si>
    <t>2(Slovaks)</t>
  </si>
  <si>
    <t>K1a1b1-16092-16184A-10410</t>
  </si>
  <si>
    <t>K1a4a1-13153-12942</t>
  </si>
  <si>
    <t>K1b2a1-2885!</t>
  </si>
  <si>
    <t>K1c1c</t>
  </si>
  <si>
    <t>3(1Danish, 1Russian, 1undefined)</t>
  </si>
  <si>
    <t>N1a1a1a1-15758</t>
  </si>
  <si>
    <t>T1a1-5478</t>
  </si>
  <si>
    <t>T1a1-11929</t>
  </si>
  <si>
    <t>T2-14040-990-4695-5162-7269-9317-16241-16249</t>
  </si>
  <si>
    <t>T2-16189!-152!-5894-6510-16181</t>
  </si>
  <si>
    <t>T2a1b1a2-16292!-146!</t>
  </si>
  <si>
    <t>T2b2b-7202</t>
  </si>
  <si>
    <t>T2b36-16368</t>
  </si>
  <si>
    <t>T2b4-152!-16296!-16240</t>
  </si>
  <si>
    <t>T2b4-152!-16296!-16294!</t>
  </si>
  <si>
    <t>T2b5-3721-13635</t>
  </si>
  <si>
    <t>T2b7a1-146!</t>
  </si>
  <si>
    <t>T2b-7649</t>
  </si>
  <si>
    <t>T2b-9861</t>
  </si>
  <si>
    <t>T2b-9947</t>
  </si>
  <si>
    <t>T2c1-146!-3483-4317-7570</t>
  </si>
  <si>
    <t>T2c1c2</t>
  </si>
  <si>
    <t>1(Greek)</t>
  </si>
  <si>
    <t>T2j1-4841-16325</t>
  </si>
  <si>
    <t>T2l-16296!-200</t>
  </si>
  <si>
    <t>U2e1f1-12188</t>
  </si>
  <si>
    <t>2(1Russian, 1Danish)</t>
  </si>
  <si>
    <t>U4a1-151-3290-3576-513-6040-16172-16362-1842</t>
  </si>
  <si>
    <t>U4a2-6152</t>
  </si>
  <si>
    <t>U4a2-10873!-11914!-16189!</t>
  </si>
  <si>
    <t>U4a2-16362-16344</t>
  </si>
  <si>
    <r>
      <t>U4a2b</t>
    </r>
    <r>
      <rPr>
        <sz val="13"/>
        <color theme="1"/>
        <rFont val="Calibri"/>
        <family val="2"/>
        <scheme val="minor"/>
      </rPr>
      <t>ˇ</t>
    </r>
  </si>
  <si>
    <t>2(1Tatar, 1Danish)</t>
  </si>
  <si>
    <t>U4a2b-9803^</t>
  </si>
  <si>
    <t>U4a2g-16398-16129!</t>
  </si>
  <si>
    <t>U4c1-150-4924</t>
  </si>
  <si>
    <t>U4d1a1</t>
  </si>
  <si>
    <t>2(Russians)</t>
  </si>
  <si>
    <r>
      <t>U4d1b</t>
    </r>
    <r>
      <rPr>
        <sz val="13"/>
        <color theme="1"/>
        <rFont val="Calibri"/>
        <family val="2"/>
        <scheme val="minor"/>
      </rPr>
      <t>ˇ</t>
    </r>
  </si>
  <si>
    <t>U4d1b-3394^</t>
  </si>
  <si>
    <r>
      <t>U5a1a1h</t>
    </r>
    <r>
      <rPr>
        <sz val="13"/>
        <color theme="1"/>
        <rFont val="Calibri"/>
        <family val="2"/>
        <scheme val="minor"/>
      </rPr>
      <t>ˇ</t>
    </r>
  </si>
  <si>
    <t>2(1Danish, 1Russian)</t>
  </si>
  <si>
    <t>U5a1a1h-15930^</t>
  </si>
  <si>
    <t>U5a1b-1393-5046</t>
  </si>
  <si>
    <r>
      <t>U5a1b1h</t>
    </r>
    <r>
      <rPr>
        <sz val="13"/>
        <color theme="1"/>
        <rFont val="Calibri"/>
        <family val="2"/>
        <scheme val="minor"/>
      </rPr>
      <t>ˇ</t>
    </r>
  </si>
  <si>
    <t>U5a1b1h-16093-3711^</t>
  </si>
  <si>
    <t>U5a1b3a1</t>
  </si>
  <si>
    <t>2(1English, 1undefined)</t>
  </si>
  <si>
    <t>U5a1c1-16192!</t>
  </si>
  <si>
    <t>U5a1d2a1-16192!</t>
  </si>
  <si>
    <t>U5a1g-8865-11485-2729-2931-8778-9196-9698</t>
  </si>
  <si>
    <t>U5a2a1-7837</t>
  </si>
  <si>
    <t>U5a2a1-13563</t>
  </si>
  <si>
    <t>U5a2a1a</t>
  </si>
  <si>
    <t>2(1Sami, 1Danish)</t>
  </si>
  <si>
    <t>U5a2a1e</t>
  </si>
  <si>
    <r>
      <t>U5b1b1a1a</t>
    </r>
    <r>
      <rPr>
        <sz val="13"/>
        <color theme="1"/>
        <rFont val="Calibri"/>
        <family val="2"/>
        <scheme val="minor"/>
      </rPr>
      <t>ˇ</t>
    </r>
  </si>
  <si>
    <t>2(2Russians)</t>
  </si>
  <si>
    <t>U5b1b1a1a1^</t>
  </si>
  <si>
    <t>U5b1b1a1a-13317^</t>
  </si>
  <si>
    <t>U5b1b1a1a-146!^</t>
  </si>
  <si>
    <t>U5b1b1a2</t>
  </si>
  <si>
    <t>U5b1b1f</t>
  </si>
  <si>
    <t>2(1Czech, 1Russian)</t>
  </si>
  <si>
    <r>
      <t>U5b1b2</t>
    </r>
    <r>
      <rPr>
        <sz val="13"/>
        <color theme="1"/>
        <rFont val="Calibri"/>
        <family val="2"/>
        <scheme val="minor"/>
      </rPr>
      <t>ˇ</t>
    </r>
  </si>
  <si>
    <r>
      <t>U5b1b2a</t>
    </r>
    <r>
      <rPr>
        <sz val="13"/>
        <color theme="1"/>
        <rFont val="Calibri"/>
        <family val="2"/>
        <scheme val="minor"/>
      </rPr>
      <t>ˇ</t>
    </r>
    <r>
      <rPr>
        <sz val="11"/>
        <color theme="1"/>
        <rFont val="Calibri"/>
        <family val="2"/>
        <charset val="186"/>
        <scheme val="minor"/>
      </rPr>
      <t>^</t>
    </r>
  </si>
  <si>
    <t>U5b1b2a-5177^</t>
  </si>
  <si>
    <t>U5b1e1-8337-12747</t>
  </si>
  <si>
    <t>U5b1e1-16362</t>
  </si>
  <si>
    <r>
      <t>U5b2a1a-16311!-538</t>
    </r>
    <r>
      <rPr>
        <sz val="13"/>
        <color theme="1"/>
        <rFont val="Calibri"/>
        <family val="2"/>
        <scheme val="minor"/>
      </rPr>
      <t>ˇ</t>
    </r>
  </si>
  <si>
    <t>U5b2a1a-16311!-538-8065-14560^</t>
  </si>
  <si>
    <t>U5b2a1a1b-2445</t>
  </si>
  <si>
    <t>U5b2a1b-769!</t>
  </si>
  <si>
    <t>U8a1a1-16093</t>
  </si>
  <si>
    <t>U8a1a1a-16146!-16209-11150</t>
  </si>
  <si>
    <t>U8a1a1b1-7299</t>
  </si>
  <si>
    <t>V1a1-739-9210-14226</t>
  </si>
  <si>
    <r>
      <t>V1a1a</t>
    </r>
    <r>
      <rPr>
        <sz val="13"/>
        <color theme="1"/>
        <rFont val="Calibri"/>
        <family val="2"/>
        <scheme val="minor"/>
      </rPr>
      <t>ˇ</t>
    </r>
  </si>
  <si>
    <t>1(Tatar)</t>
  </si>
  <si>
    <t>V1a1a1^</t>
  </si>
  <si>
    <t>V5</t>
  </si>
  <si>
    <t>V7a-10793</t>
  </si>
  <si>
    <t>V7a-16319</t>
  </si>
  <si>
    <r>
      <t>V18a-508!-2775</t>
    </r>
    <r>
      <rPr>
        <sz val="13"/>
        <color theme="1"/>
        <rFont val="Calibri"/>
        <family val="2"/>
        <scheme val="minor"/>
      </rPr>
      <t>ˇ</t>
    </r>
  </si>
  <si>
    <t>1(Czech)</t>
  </si>
  <si>
    <t>V18a-508!-2775-5469^</t>
  </si>
  <si>
    <t>W1a</t>
  </si>
  <si>
    <t>1(English)</t>
  </si>
  <si>
    <t>W1b</t>
  </si>
  <si>
    <t>2(1Tatar, 1undefined)</t>
  </si>
  <si>
    <t>W6-552</t>
  </si>
  <si>
    <r>
      <t>W6a-4164</t>
    </r>
    <r>
      <rPr>
        <sz val="13"/>
        <color theme="1"/>
        <rFont val="Calibri"/>
        <family val="2"/>
        <scheme val="minor"/>
      </rPr>
      <t>ˇ</t>
    </r>
  </si>
  <si>
    <t>4(2Russians, 1Slovak, 1undefined)</t>
  </si>
  <si>
    <t>W6a-4164-8704^</t>
  </si>
  <si>
    <t>W6a-4164-9110^</t>
  </si>
  <si>
    <t>X2c1a-16298</t>
  </si>
  <si>
    <t>X2c1e</t>
  </si>
  <si>
    <t>Column M contains information on other populations.</t>
  </si>
  <si>
    <t>Abbreviations: n - number of complete mtDNA sequences, h - number of haplotypes</t>
  </si>
  <si>
    <t>E - Estonian, F - Finnish, S - Swedish, L - Latvian, P - Polish</t>
  </si>
  <si>
    <t>% - combined frequency of sequences from the Circum-Baltic population(s) in the clade.</t>
  </si>
  <si>
    <r>
      <t xml:space="preserve">a - median age estimated according to </t>
    </r>
    <r>
      <rPr>
        <i/>
        <sz val="11"/>
        <color theme="1"/>
        <rFont val="Calibri"/>
        <family val="2"/>
        <scheme val="minor"/>
      </rPr>
      <t>Soares et al., American Journal of Human Genetics 2009</t>
    </r>
    <r>
      <rPr>
        <sz val="11"/>
        <color theme="1"/>
        <rFont val="Calibri"/>
        <family val="2"/>
        <charset val="186"/>
        <scheme val="minor"/>
      </rPr>
      <t>. b - median age estimated using mutation rate prior from</t>
    </r>
    <r>
      <rPr>
        <i/>
        <sz val="11"/>
        <color theme="1"/>
        <rFont val="Calibri"/>
        <family val="2"/>
        <scheme val="minor"/>
      </rPr>
      <t xml:space="preserve"> Rieux et al., Molecular Biology and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Evolution 2014</t>
    </r>
  </si>
  <si>
    <t>ˇ  denotes clades that contain subclade(s) found in one or two studied populations.  ^ denotes subclades that are part of higher level clades found in two or three studied populations</t>
  </si>
  <si>
    <t xml:space="preserve">Table S4. Counts and frequencies of individuals from shared and one-population clades in Estonian, Finnish, Swedish populations. </t>
  </si>
  <si>
    <r>
      <t xml:space="preserve">a) </t>
    </r>
    <r>
      <rPr>
        <sz val="12"/>
        <color theme="1"/>
        <rFont val="Calibri"/>
        <family val="2"/>
        <scheme val="minor"/>
      </rPr>
      <t>Cut-off frequency of 75%.</t>
    </r>
  </si>
  <si>
    <r>
      <rPr>
        <b/>
        <sz val="12"/>
        <color theme="1"/>
        <rFont val="Calibri"/>
        <family val="2"/>
        <scheme val="minor"/>
      </rPr>
      <t>b)</t>
    </r>
    <r>
      <rPr>
        <sz val="12"/>
        <color theme="1"/>
        <rFont val="Calibri"/>
        <family val="2"/>
        <scheme val="minor"/>
      </rPr>
      <t xml:space="preserve"> Cut-off frequency of 85%.</t>
    </r>
  </si>
  <si>
    <t>Estonian (total N = 2232)</t>
  </si>
  <si>
    <t>Estonians (total = 2232)</t>
  </si>
  <si>
    <r>
      <t>Populatsions that constitute clade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charset val="186"/>
        <scheme val="minor"/>
      </rPr>
      <t>75%)</t>
    </r>
  </si>
  <si>
    <t>Populatsions that constitute clade (&gt;85%)</t>
  </si>
  <si>
    <t>N</t>
  </si>
  <si>
    <t>Estonian-Finnish-Swedish</t>
  </si>
  <si>
    <t>Estonian-Finnish</t>
  </si>
  <si>
    <t>Estonian-Swedish</t>
  </si>
  <si>
    <t>Estonian-Latvian-Polish</t>
  </si>
  <si>
    <t>Estonian-Latvian</t>
  </si>
  <si>
    <t>Estonian-Polish</t>
  </si>
  <si>
    <t>Estonian-Polish-Danish</t>
  </si>
  <si>
    <t>Estonian-Swedish-Danish</t>
  </si>
  <si>
    <t>Estonian-Danish</t>
  </si>
  <si>
    <t>others</t>
  </si>
  <si>
    <t>Finnish (total N = 1211)</t>
  </si>
  <si>
    <t>Populatsions that constitute clade (≥75%)</t>
  </si>
  <si>
    <t>Finnish-Swedish</t>
  </si>
  <si>
    <t>Finnish-Swedish-Danish</t>
  </si>
  <si>
    <t>Finnish-Danish</t>
  </si>
  <si>
    <t>Swedish (total N = 1179)</t>
  </si>
  <si>
    <t>Swedish (total n= 1179)</t>
  </si>
  <si>
    <t>Swedish-Polish</t>
  </si>
  <si>
    <t>s</t>
  </si>
  <si>
    <t>Swedish-Polish-Danish</t>
  </si>
  <si>
    <t>Swedish-Danish</t>
  </si>
  <si>
    <t xml:space="preserve"> a) cut-off frequency 75% b) cut-off frequency 85% </t>
  </si>
  <si>
    <t>Single-population clades are listed separately only when they are not part of phylogenetically upstream shared clades.</t>
  </si>
  <si>
    <t>Two-population clades that are nested within three-population clades are not included in the sequence counts of the corresponding three-population clades.</t>
  </si>
  <si>
    <t>N denotes the number of complete mtDNA sequences.</t>
  </si>
  <si>
    <t>Table S5. Correlation coefficients between the subclades’ mean estimated ages and number of individuals in each subclade.</t>
  </si>
  <si>
    <t>Pearson's r</t>
  </si>
  <si>
    <t>Spearman's rho</t>
  </si>
  <si>
    <t>r</t>
  </si>
  <si>
    <t>p-value</t>
  </si>
  <si>
    <t>rho</t>
  </si>
  <si>
    <t xml:space="preserve">Shared clades </t>
  </si>
  <si>
    <t>Single-population clades</t>
  </si>
  <si>
    <t>Shared and one-population clades combined</t>
  </si>
  <si>
    <r>
      <t xml:space="preserve">Estonian </t>
    </r>
    <r>
      <rPr>
        <sz val="11"/>
        <color theme="1"/>
        <rFont val="Calibri"/>
        <family val="2"/>
        <scheme val="minor"/>
      </rPr>
      <t>(total N=2232)</t>
    </r>
  </si>
  <si>
    <r>
      <t xml:space="preserve">Finnish </t>
    </r>
    <r>
      <rPr>
        <sz val="11"/>
        <color theme="1"/>
        <rFont val="Calibri"/>
        <family val="2"/>
        <scheme val="minor"/>
      </rPr>
      <t>(total N=1211)</t>
    </r>
  </si>
  <si>
    <r>
      <t xml:space="preserve">Swedish </t>
    </r>
    <r>
      <rPr>
        <sz val="11"/>
        <color theme="1"/>
        <rFont val="Calibri"/>
        <family val="2"/>
        <scheme val="minor"/>
      </rPr>
      <t>(total N=1179)</t>
    </r>
  </si>
  <si>
    <r>
      <t>Polish</t>
    </r>
    <r>
      <rPr>
        <sz val="11"/>
        <color theme="1"/>
        <rFont val="Calibri"/>
        <family val="2"/>
        <scheme val="minor"/>
      </rPr>
      <t xml:space="preserve"> (total N=1616)</t>
    </r>
  </si>
  <si>
    <r>
      <t>Latvian</t>
    </r>
    <r>
      <rPr>
        <sz val="11"/>
        <color theme="1"/>
        <rFont val="Calibri"/>
        <family val="2"/>
        <scheme val="minor"/>
      </rPr>
      <t xml:space="preserve"> (total N = 227)</t>
    </r>
  </si>
  <si>
    <t>Arithmetic mean</t>
  </si>
  <si>
    <r>
      <t>Soares</t>
    </r>
    <r>
      <rPr>
        <vertAlign val="superscript"/>
        <sz val="11"/>
        <color theme="1"/>
        <rFont val="Calibri"/>
        <family val="2"/>
        <scheme val="minor"/>
      </rPr>
      <t>a</t>
    </r>
  </si>
  <si>
    <r>
      <t>Rieux</t>
    </r>
    <r>
      <rPr>
        <vertAlign val="superscript"/>
        <sz val="11"/>
        <color theme="1"/>
        <rFont val="Calibri"/>
        <family val="2"/>
        <scheme val="minor"/>
      </rPr>
      <t>b</t>
    </r>
  </si>
  <si>
    <r>
      <t>%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b/>
        <vertAlign val="superscript"/>
        <sz val="12"/>
        <color theme="1"/>
        <rFont val="Calibri"/>
        <family val="2"/>
        <scheme val="minor"/>
      </rPr>
      <t>c</t>
    </r>
  </si>
  <si>
    <r>
      <t>%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2"/>
        <color theme="1"/>
        <rFont val="Calibri"/>
        <family val="2"/>
        <scheme val="minor"/>
      </rPr>
      <t>d</t>
    </r>
  </si>
  <si>
    <t>Total</t>
  </si>
  <si>
    <r>
      <t xml:space="preserve">a - median coalescence age estimated according to </t>
    </r>
    <r>
      <rPr>
        <i/>
        <sz val="11"/>
        <color theme="1"/>
        <rFont val="Calibri"/>
        <family val="2"/>
        <scheme val="minor"/>
      </rPr>
      <t>Soares et al., American Journal of Human Genetics 2009.</t>
    </r>
  </si>
  <si>
    <r>
      <t xml:space="preserve">b - median coalescence age estimated using mutation rate prior from </t>
    </r>
    <r>
      <rPr>
        <i/>
        <sz val="12"/>
        <color theme="1"/>
        <rFont val="Calibri"/>
        <family val="2"/>
        <scheme val="minor"/>
      </rPr>
      <t>Rieux et al., Molecular Biology and Evolution 2014.</t>
    </r>
  </si>
  <si>
    <t xml:space="preserve">Table S2. Diversity indices and random match probability (RMP) based on complete mtDNA sequence data.
</t>
  </si>
  <si>
    <t>Danish*</t>
  </si>
  <si>
    <t>*Danish indices are based on a sample of 1914 individuals, excluding samples with ambiguous nucleotides.</t>
  </si>
  <si>
    <t>3(2Russians, 1Tatar)</t>
  </si>
  <si>
    <t>d - % of individuals from the entire population sample.</t>
  </si>
  <si>
    <t>c - % of individuals from all examined clades.</t>
  </si>
  <si>
    <t xml:space="preserve">Table S6. Counts and frequencies of individuals in studied populations from examined clades grouped by archaeological periods.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</si>
</sst>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0.0"/>
    <numFmt numFmtId="167" formatCode="0.00000E+00"/>
  </numFmts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222222"/>
      <name val="Calibri"/>
      <family val="2"/>
    </font>
    <font>
      <sz val="11"/>
      <color rgb="FF1D1C1D"/>
      <name val="Calibri"/>
      <family val="2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2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3" fillId="0" borderId="0" xfId="0" applyFont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6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6" fontId="0" fillId="0" borderId="0" xfId="0" applyNumberFormat="1" applyAlignment="1">
      <alignment horizontal="center"/>
    </xf>
    <xf numFmtId="166" fontId="8" fillId="0" borderId="0" xfId="0" applyNumberFormat="1" applyFont="1" applyAlignment="1">
      <alignment horizontal="right"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 wrapText="1"/>
    </xf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vertical="top" wrapText="1"/>
    </xf>
    <xf numFmtId="0" fontId="10" fillId="0" borderId="10" xfId="0" applyFont="1" applyBorder="1" applyAlignment="1">
      <alignment horizontal="left"/>
    </xf>
    <xf numFmtId="0" fontId="0" fillId="0" borderId="0" xfId="0" applyBorder="1"/>
    <xf numFmtId="0" fontId="0" fillId="0" borderId="11" xfId="0" applyBorder="1"/>
    <xf numFmtId="0" fontId="10" fillId="0" borderId="10" xfId="0" applyFont="1" applyBorder="1"/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0" xfId="0" applyFont="1" applyBorder="1"/>
    <xf numFmtId="0" fontId="0" fillId="0" borderId="15" xfId="0" applyBorder="1"/>
    <xf numFmtId="0" fontId="0" fillId="0" borderId="16" xfId="0" applyBorder="1"/>
    <xf numFmtId="2" fontId="0" fillId="0" borderId="17" xfId="0" applyNumberFormat="1" applyBorder="1"/>
    <xf numFmtId="0" fontId="0" fillId="0" borderId="10" xfId="0" applyBorder="1"/>
    <xf numFmtId="2" fontId="0" fillId="0" borderId="11" xfId="0" applyNumberFormat="1" applyBorder="1"/>
    <xf numFmtId="2" fontId="0" fillId="0" borderId="0" xfId="0" applyNumberFormat="1" applyBorder="1"/>
    <xf numFmtId="0" fontId="0" fillId="0" borderId="0" xfId="0" applyFill="1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0" fillId="0" borderId="15" xfId="0" applyFont="1" applyBorder="1"/>
    <xf numFmtId="0" fontId="10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0" xfId="0" applyFont="1" applyBorder="1"/>
    <xf numFmtId="0" fontId="8" fillId="0" borderId="11" xfId="0" applyFont="1" applyBorder="1"/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2" fontId="0" fillId="0" borderId="0" xfId="0" applyNumberFormat="1" applyFill="1" applyBorder="1"/>
    <xf numFmtId="2" fontId="0" fillId="0" borderId="11" xfId="0" applyNumberForma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3" xfId="0" applyBorder="1"/>
    <xf numFmtId="0" fontId="0" fillId="0" borderId="27" xfId="0" applyBorder="1"/>
    <xf numFmtId="0" fontId="8" fillId="0" borderId="16" xfId="0" applyFont="1" applyBorder="1"/>
    <xf numFmtId="0" fontId="8" fillId="0" borderId="17" xfId="0" applyFont="1" applyBorder="1"/>
    <xf numFmtId="0" fontId="0" fillId="0" borderId="10" xfId="0" applyFill="1" applyBorder="1"/>
    <xf numFmtId="2" fontId="0" fillId="0" borderId="20" xfId="0" applyNumberFormat="1" applyBorder="1"/>
    <xf numFmtId="0" fontId="2" fillId="0" borderId="0" xfId="0" applyFont="1"/>
    <xf numFmtId="0" fontId="2" fillId="0" borderId="0" xfId="0" applyFont="1" applyBorder="1" applyAlignment="1">
      <alignment horizontal="left"/>
    </xf>
    <xf numFmtId="0" fontId="3" fillId="0" borderId="1" xfId="0" applyFont="1" applyBorder="1"/>
    <xf numFmtId="0" fontId="10" fillId="0" borderId="1" xfId="0" applyFont="1" applyBorder="1"/>
    <xf numFmtId="165" fontId="12" fillId="0" borderId="1" xfId="0" applyNumberFormat="1" applyFont="1" applyBorder="1"/>
    <xf numFmtId="167" fontId="13" fillId="0" borderId="1" xfId="0" applyNumberFormat="1" applyFont="1" applyBorder="1"/>
    <xf numFmtId="165" fontId="13" fillId="0" borderId="1" xfId="0" applyNumberFormat="1" applyFont="1" applyBorder="1"/>
    <xf numFmtId="0" fontId="5" fillId="0" borderId="1" xfId="0" applyFont="1" applyBorder="1"/>
    <xf numFmtId="0" fontId="0" fillId="0" borderId="1" xfId="0" applyBorder="1" applyAlignment="1">
      <alignment horizontal="left" inden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2" fontId="0" fillId="0" borderId="37" xfId="0" applyNumberFormat="1" applyBorder="1"/>
    <xf numFmtId="2" fontId="0" fillId="0" borderId="35" xfId="0" applyNumberFormat="1" applyBorder="1"/>
    <xf numFmtId="2" fontId="0" fillId="0" borderId="36" xfId="0" applyNumberFormat="1" applyBorder="1"/>
    <xf numFmtId="2" fontId="0" fillId="0" borderId="34" xfId="0" applyNumberFormat="1" applyBorder="1"/>
    <xf numFmtId="1" fontId="0" fillId="0" borderId="0" xfId="0" applyNumberFormat="1"/>
    <xf numFmtId="0" fontId="0" fillId="0" borderId="7" xfId="0" applyBorder="1"/>
    <xf numFmtId="0" fontId="0" fillId="0" borderId="38" xfId="0" applyBorder="1"/>
    <xf numFmtId="0" fontId="0" fillId="0" borderId="8" xfId="0" applyBorder="1"/>
    <xf numFmtId="2" fontId="0" fillId="0" borderId="39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0" fillId="0" borderId="39" xfId="0" applyBorder="1"/>
    <xf numFmtId="0" fontId="0" fillId="0" borderId="9" xfId="0" applyBorder="1"/>
    <xf numFmtId="0" fontId="11" fillId="0" borderId="0" xfId="0" applyFont="1"/>
    <xf numFmtId="0" fontId="10" fillId="0" borderId="0" xfId="0" applyFont="1"/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0" fillId="0" borderId="19" xfId="0" applyFont="1" applyBorder="1" applyAlignment="1">
      <alignment horizontal="left" vertical="top" wrapText="1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CD45-2241-43A4-B886-F09FF3F3A65B}">
  <dimension ref="A1:K17"/>
  <sheetViews>
    <sheetView workbookViewId="0">
      <selection activeCell="L24" sqref="L24"/>
    </sheetView>
  </sheetViews>
  <sheetFormatPr defaultRowHeight="15" x14ac:dyDescent="0.25"/>
  <cols>
    <col min="1" max="1" width="11" customWidth="1"/>
    <col min="2" max="2" width="8" customWidth="1"/>
    <col min="3" max="3" width="13.28515625" customWidth="1"/>
    <col min="4" max="4" width="10.42578125" customWidth="1"/>
    <col min="5" max="5" width="9.7109375" customWidth="1"/>
    <col min="6" max="6" width="11.7109375" customWidth="1"/>
    <col min="7" max="7" width="10.5703125" customWidth="1"/>
    <col min="8" max="8" width="19.85546875" customWidth="1"/>
    <col min="9" max="9" width="10.5703125" customWidth="1"/>
  </cols>
  <sheetData>
    <row r="1" spans="1:11" ht="24.75" customHeight="1" thickBot="1" x14ac:dyDescent="0.3">
      <c r="A1" s="106" t="s">
        <v>323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ht="45.75" thickBot="1" x14ac:dyDescent="0.3">
      <c r="A2" s="5" t="s">
        <v>1</v>
      </c>
      <c r="B2" s="6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10</v>
      </c>
      <c r="H2" s="7" t="s">
        <v>12</v>
      </c>
      <c r="I2" s="7" t="s">
        <v>10</v>
      </c>
      <c r="J2" s="8" t="s">
        <v>0</v>
      </c>
    </row>
    <row r="3" spans="1:11" x14ac:dyDescent="0.25">
      <c r="A3" s="4" t="s">
        <v>2</v>
      </c>
      <c r="B3" s="4">
        <v>2232</v>
      </c>
      <c r="C3" s="4">
        <v>1263</v>
      </c>
      <c r="D3" s="10">
        <v>0.99860000000000004</v>
      </c>
      <c r="E3" s="10">
        <v>1E-4</v>
      </c>
      <c r="F3" s="11">
        <v>1.6900000000000001E-3</v>
      </c>
      <c r="G3" s="11">
        <v>8.1999999999999998E-4</v>
      </c>
      <c r="H3" s="12">
        <v>28.003686999999999</v>
      </c>
      <c r="I3" s="12">
        <v>12.260937999999999</v>
      </c>
      <c r="J3" s="10">
        <v>0.18431000372553966</v>
      </c>
    </row>
    <row r="4" spans="1:11" x14ac:dyDescent="0.25">
      <c r="A4" s="2" t="s">
        <v>3</v>
      </c>
      <c r="B4" s="2">
        <v>1211</v>
      </c>
      <c r="C4" s="2">
        <v>776</v>
      </c>
      <c r="D4" s="3">
        <v>0.99780000000000002</v>
      </c>
      <c r="E4" s="3">
        <v>2.0000000000000001E-4</v>
      </c>
      <c r="F4" s="13">
        <v>1.67E-3</v>
      </c>
      <c r="G4" s="13">
        <v>8.0999999999999996E-4</v>
      </c>
      <c r="H4" s="14">
        <v>27.666098000000002</v>
      </c>
      <c r="I4" s="14">
        <v>12.120638</v>
      </c>
      <c r="J4" s="3">
        <v>0.30077987291010322</v>
      </c>
    </row>
    <row r="5" spans="1:11" x14ac:dyDescent="0.25">
      <c r="A5" s="2" t="s">
        <v>4</v>
      </c>
      <c r="B5" s="2">
        <v>1616</v>
      </c>
      <c r="C5" s="2">
        <v>1476</v>
      </c>
      <c r="D5" s="3">
        <v>0.99980000000000002</v>
      </c>
      <c r="E5" s="3">
        <v>0</v>
      </c>
      <c r="F5" s="13">
        <v>1.8090000000000001E-3</v>
      </c>
      <c r="G5" s="13">
        <v>8.7000000000000001E-4</v>
      </c>
      <c r="H5" s="14">
        <v>29.974806999999998</v>
      </c>
      <c r="I5" s="14">
        <v>13.103835999999999</v>
      </c>
      <c r="J5" s="3">
        <v>7.7121728261933295E-2</v>
      </c>
    </row>
    <row r="6" spans="1:11" x14ac:dyDescent="0.25">
      <c r="A6" s="2" t="s">
        <v>5</v>
      </c>
      <c r="B6" s="2">
        <v>1179</v>
      </c>
      <c r="C6" s="2">
        <v>921</v>
      </c>
      <c r="D6" s="3">
        <v>0.99929999999999997</v>
      </c>
      <c r="E6" s="3">
        <v>1E-4</v>
      </c>
      <c r="F6" s="13">
        <v>1.6999999999999999E-3</v>
      </c>
      <c r="G6" s="13">
        <v>8.1999999999999998E-4</v>
      </c>
      <c r="H6" s="14">
        <v>28.163954</v>
      </c>
      <c r="I6" s="14">
        <v>12.333368</v>
      </c>
      <c r="J6" s="3">
        <v>0.15733348872443201</v>
      </c>
    </row>
    <row r="7" spans="1:11" x14ac:dyDescent="0.25">
      <c r="A7" s="2" t="s">
        <v>6</v>
      </c>
      <c r="B7" s="2">
        <v>227</v>
      </c>
      <c r="C7" s="2">
        <v>191</v>
      </c>
      <c r="D7" s="3">
        <v>0.99819999999999998</v>
      </c>
      <c r="E7" s="3">
        <v>6.9999999999999999E-4</v>
      </c>
      <c r="F7" s="13">
        <v>1.756E-3</v>
      </c>
      <c r="G7" s="13">
        <v>8.4999999999999995E-4</v>
      </c>
      <c r="H7" s="14">
        <v>29.091069000000001</v>
      </c>
      <c r="I7" s="14">
        <v>12.766432999999999</v>
      </c>
      <c r="J7" s="3">
        <v>0.61906887383803344</v>
      </c>
    </row>
    <row r="8" spans="1:11" x14ac:dyDescent="0.25">
      <c r="A8" s="2" t="s">
        <v>324</v>
      </c>
      <c r="B8" s="2">
        <v>1914</v>
      </c>
      <c r="C8" s="2">
        <v>1539</v>
      </c>
      <c r="D8" s="3">
        <v>0.99960000000000004</v>
      </c>
      <c r="E8" s="3">
        <v>0</v>
      </c>
      <c r="F8" s="13">
        <v>1.671E-3</v>
      </c>
      <c r="G8" s="13">
        <v>8.0900000000000004E-4</v>
      </c>
      <c r="H8" s="14">
        <v>27.68</v>
      </c>
      <c r="I8" s="14">
        <v>12.12</v>
      </c>
      <c r="J8" s="3">
        <v>9.0407916588868487E-2</v>
      </c>
    </row>
    <row r="10" spans="1:11" x14ac:dyDescent="0.25">
      <c r="A10" t="s">
        <v>13</v>
      </c>
    </row>
    <row r="11" spans="1:11" x14ac:dyDescent="0.25">
      <c r="A11" t="s">
        <v>325</v>
      </c>
    </row>
    <row r="12" spans="1:11" x14ac:dyDescent="0.25">
      <c r="A12" t="s">
        <v>15</v>
      </c>
    </row>
    <row r="13" spans="1:11" x14ac:dyDescent="0.25">
      <c r="A13" s="1" t="s">
        <v>14</v>
      </c>
    </row>
    <row r="17" spans="1:1" x14ac:dyDescent="0.25">
      <c r="A17" s="9"/>
    </row>
  </sheetData>
  <mergeCells count="1"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4C2B-224D-4ADF-9957-483B94CCCA51}">
  <dimension ref="A1:AA191"/>
  <sheetViews>
    <sheetView workbookViewId="0">
      <selection activeCell="N150" sqref="N150"/>
    </sheetView>
  </sheetViews>
  <sheetFormatPr defaultRowHeight="15" x14ac:dyDescent="0.25"/>
  <cols>
    <col min="1" max="1" width="42.85546875" customWidth="1"/>
    <col min="2" max="2" width="23.5703125" customWidth="1"/>
    <col min="3" max="3" width="9.85546875" customWidth="1"/>
    <col min="4" max="7" width="10.42578125" customWidth="1"/>
    <col min="8" max="8" width="10.140625" customWidth="1"/>
    <col min="9" max="12" width="10.42578125" customWidth="1"/>
    <col min="13" max="13" width="25.42578125" customWidth="1"/>
    <col min="14" max="14" width="9.140625" customWidth="1"/>
    <col min="15" max="15" width="13.5703125" customWidth="1"/>
    <col min="16" max="16" width="10.5703125" style="16" customWidth="1"/>
    <col min="17" max="18" width="14.28515625" customWidth="1"/>
    <col min="19" max="19" width="17.28515625" customWidth="1"/>
    <col min="20" max="20" width="9.140625" style="16" customWidth="1"/>
    <col min="21" max="22" width="14" customWidth="1"/>
    <col min="23" max="23" width="17.140625" customWidth="1"/>
    <col min="24" max="24" width="9.140625" customWidth="1"/>
    <col min="25" max="26" width="14.5703125" customWidth="1"/>
    <col min="27" max="27" width="17.140625" customWidth="1"/>
    <col min="28" max="28" width="9.140625" customWidth="1"/>
  </cols>
  <sheetData>
    <row r="1" spans="1:27" ht="22.5" customHeight="1" x14ac:dyDescent="0.25">
      <c r="A1" s="111" t="s">
        <v>16</v>
      </c>
      <c r="B1" s="111"/>
      <c r="C1" s="111"/>
      <c r="D1" s="111"/>
      <c r="E1" s="111"/>
      <c r="F1" s="111"/>
      <c r="G1" s="111"/>
      <c r="H1" s="15"/>
    </row>
    <row r="2" spans="1:27" ht="15.75" customHeight="1" x14ac:dyDescent="0.25">
      <c r="A2" s="112" t="s">
        <v>17</v>
      </c>
      <c r="B2" s="107" t="s">
        <v>18</v>
      </c>
      <c r="C2" s="109" t="s">
        <v>2</v>
      </c>
      <c r="D2" s="109"/>
      <c r="E2" s="109" t="s">
        <v>3</v>
      </c>
      <c r="F2" s="109"/>
      <c r="G2" s="109" t="s">
        <v>5</v>
      </c>
      <c r="H2" s="109"/>
      <c r="I2" s="109" t="s">
        <v>6</v>
      </c>
      <c r="J2" s="109"/>
      <c r="K2" s="109" t="s">
        <v>4</v>
      </c>
      <c r="L2" s="109"/>
      <c r="M2" s="16" t="s">
        <v>19</v>
      </c>
      <c r="N2" s="107" t="s">
        <v>20</v>
      </c>
      <c r="O2" s="17"/>
      <c r="P2" s="110" t="s">
        <v>21</v>
      </c>
      <c r="Q2" s="110"/>
      <c r="R2" s="110"/>
      <c r="S2" s="107" t="s">
        <v>22</v>
      </c>
      <c r="T2" s="110" t="s">
        <v>23</v>
      </c>
      <c r="U2" s="110"/>
      <c r="V2" s="110"/>
      <c r="W2" s="107" t="s">
        <v>22</v>
      </c>
      <c r="X2" s="109" t="s">
        <v>24</v>
      </c>
      <c r="Y2" s="109"/>
      <c r="Z2" s="109"/>
      <c r="AA2" s="107" t="s">
        <v>22</v>
      </c>
    </row>
    <row r="3" spans="1:27" ht="15.75" customHeight="1" x14ac:dyDescent="0.25">
      <c r="A3" s="113"/>
      <c r="B3" s="108"/>
      <c r="C3" s="18" t="s">
        <v>25</v>
      </c>
      <c r="D3" s="18" t="s">
        <v>26</v>
      </c>
      <c r="E3" s="18" t="s">
        <v>25</v>
      </c>
      <c r="F3" s="18" t="s">
        <v>26</v>
      </c>
      <c r="G3" s="18" t="s">
        <v>25</v>
      </c>
      <c r="H3" s="18" t="s">
        <v>26</v>
      </c>
      <c r="I3" s="18" t="s">
        <v>25</v>
      </c>
      <c r="J3" s="18" t="s">
        <v>26</v>
      </c>
      <c r="K3" s="18" t="s">
        <v>25</v>
      </c>
      <c r="L3" s="18" t="s">
        <v>26</v>
      </c>
      <c r="M3" s="18" t="s">
        <v>25</v>
      </c>
      <c r="N3" s="108"/>
      <c r="O3" s="19" t="s">
        <v>27</v>
      </c>
      <c r="P3" s="20" t="s">
        <v>28</v>
      </c>
      <c r="Q3" t="s">
        <v>29</v>
      </c>
      <c r="R3" s="21" t="s">
        <v>30</v>
      </c>
      <c r="S3" s="108"/>
      <c r="T3" s="20" t="s">
        <v>28</v>
      </c>
      <c r="U3" t="s">
        <v>29</v>
      </c>
      <c r="V3" s="21" t="s">
        <v>30</v>
      </c>
      <c r="W3" s="108"/>
      <c r="X3" s="20" t="s">
        <v>31</v>
      </c>
      <c r="Y3" t="s">
        <v>29</v>
      </c>
      <c r="Z3" s="21" t="s">
        <v>30</v>
      </c>
      <c r="AA3" s="108"/>
    </row>
    <row r="4" spans="1:27" ht="15.75" customHeight="1" x14ac:dyDescent="0.25">
      <c r="A4" t="s">
        <v>32</v>
      </c>
      <c r="B4" s="22" t="s">
        <v>33</v>
      </c>
      <c r="C4" s="23">
        <v>6</v>
      </c>
      <c r="D4" s="23">
        <v>2</v>
      </c>
      <c r="E4" s="23">
        <v>0</v>
      </c>
      <c r="F4" s="23">
        <v>0</v>
      </c>
      <c r="G4" s="23">
        <v>0</v>
      </c>
      <c r="H4" s="23">
        <v>0</v>
      </c>
      <c r="I4" s="23">
        <v>0</v>
      </c>
      <c r="J4" s="23">
        <v>0</v>
      </c>
      <c r="K4" s="23">
        <v>0</v>
      </c>
      <c r="L4" s="23">
        <v>0</v>
      </c>
      <c r="M4" s="24">
        <v>0</v>
      </c>
      <c r="N4" s="1">
        <v>100</v>
      </c>
      <c r="O4">
        <v>6</v>
      </c>
      <c r="P4" s="16">
        <v>1210.7</v>
      </c>
      <c r="Q4" s="25">
        <v>184.7</v>
      </c>
      <c r="R4" s="25">
        <v>2916</v>
      </c>
      <c r="S4" s="26" t="s">
        <v>34</v>
      </c>
      <c r="T4" s="27">
        <v>1371.7</v>
      </c>
      <c r="U4" s="28">
        <v>218.9</v>
      </c>
      <c r="V4" s="28">
        <v>3290.5</v>
      </c>
      <c r="W4" s="26" t="s">
        <v>34</v>
      </c>
      <c r="X4" s="27">
        <v>1291.2</v>
      </c>
      <c r="Y4" s="29">
        <v>201.8</v>
      </c>
      <c r="Z4" s="29">
        <v>3103.25</v>
      </c>
      <c r="AA4" s="24" t="s">
        <v>34</v>
      </c>
    </row>
    <row r="5" spans="1:27" ht="15.75" customHeight="1" x14ac:dyDescent="0.25">
      <c r="A5" t="s">
        <v>35</v>
      </c>
      <c r="B5" s="22" t="s">
        <v>33</v>
      </c>
      <c r="C5" s="23">
        <v>6</v>
      </c>
      <c r="D5" s="23">
        <v>3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30" t="s">
        <v>36</v>
      </c>
      <c r="N5" s="1">
        <v>77.8</v>
      </c>
      <c r="O5">
        <v>8</v>
      </c>
      <c r="P5" s="16">
        <v>3052.3</v>
      </c>
      <c r="Q5" s="25">
        <v>1102.5</v>
      </c>
      <c r="R5" s="25">
        <v>5646.9</v>
      </c>
      <c r="S5" s="26" t="s">
        <v>37</v>
      </c>
      <c r="T5" s="27">
        <v>3461.4</v>
      </c>
      <c r="U5" s="28">
        <v>1266.8</v>
      </c>
      <c r="V5" s="28">
        <v>6491.2</v>
      </c>
      <c r="W5" s="26" t="s">
        <v>37</v>
      </c>
      <c r="X5" s="27">
        <v>3256.85</v>
      </c>
      <c r="Y5" s="29">
        <v>1184.6500000000001</v>
      </c>
      <c r="Z5" s="29">
        <v>6069.0499999999993</v>
      </c>
      <c r="AA5" s="26" t="s">
        <v>37</v>
      </c>
    </row>
    <row r="6" spans="1:27" ht="17.25" x14ac:dyDescent="0.3">
      <c r="A6" t="s">
        <v>38</v>
      </c>
      <c r="B6" t="s">
        <v>39</v>
      </c>
      <c r="C6">
        <v>3</v>
      </c>
      <c r="D6">
        <v>1</v>
      </c>
      <c r="E6">
        <v>6</v>
      </c>
      <c r="F6">
        <v>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 t="s">
        <v>40</v>
      </c>
      <c r="N6" s="1">
        <v>90</v>
      </c>
      <c r="O6">
        <v>10</v>
      </c>
      <c r="P6" s="16">
        <v>1234.4000000000001</v>
      </c>
      <c r="Q6" s="25">
        <v>597.20000000000005</v>
      </c>
      <c r="R6" s="25">
        <v>2469.4</v>
      </c>
      <c r="S6" s="26" t="s">
        <v>34</v>
      </c>
      <c r="T6" s="27">
        <v>1478.2</v>
      </c>
      <c r="U6" s="28">
        <v>741.8</v>
      </c>
      <c r="V6" s="28">
        <v>2977.1</v>
      </c>
      <c r="W6" s="26" t="s">
        <v>34</v>
      </c>
      <c r="X6" s="27">
        <v>1356.3000000000002</v>
      </c>
      <c r="Y6" s="29">
        <v>669.5</v>
      </c>
      <c r="Z6" s="29">
        <v>2723.25</v>
      </c>
      <c r="AA6" s="26" t="s">
        <v>34</v>
      </c>
    </row>
    <row r="7" spans="1:27" x14ac:dyDescent="0.25">
      <c r="A7" t="s">
        <v>41</v>
      </c>
      <c r="B7" t="s">
        <v>42</v>
      </c>
      <c r="C7">
        <v>0</v>
      </c>
      <c r="D7">
        <v>0</v>
      </c>
      <c r="E7">
        <v>5</v>
      </c>
      <c r="F7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 t="s">
        <v>40</v>
      </c>
      <c r="N7" s="1">
        <v>83.333333333333343</v>
      </c>
      <c r="O7">
        <v>6</v>
      </c>
      <c r="P7" s="16">
        <v>907.4</v>
      </c>
      <c r="Q7" s="25">
        <v>473.9</v>
      </c>
      <c r="R7" s="25">
        <v>1432.9</v>
      </c>
      <c r="S7" s="26" t="s">
        <v>34</v>
      </c>
      <c r="T7" s="27">
        <v>1069.5</v>
      </c>
      <c r="U7" s="28">
        <v>576.29999999999995</v>
      </c>
      <c r="V7" s="28">
        <v>1724.2</v>
      </c>
      <c r="W7" s="26" t="s">
        <v>34</v>
      </c>
      <c r="X7" s="27">
        <v>988.45</v>
      </c>
      <c r="Y7" s="29">
        <v>525.09999999999991</v>
      </c>
      <c r="Z7" s="29">
        <v>1578.5500000000002</v>
      </c>
      <c r="AA7" s="26" t="s">
        <v>34</v>
      </c>
    </row>
    <row r="8" spans="1:27" x14ac:dyDescent="0.25">
      <c r="A8" t="s">
        <v>43</v>
      </c>
      <c r="B8" t="s">
        <v>44</v>
      </c>
      <c r="C8">
        <v>1</v>
      </c>
      <c r="D8">
        <v>1</v>
      </c>
      <c r="E8">
        <v>4</v>
      </c>
      <c r="F8">
        <v>1</v>
      </c>
      <c r="G8">
        <v>2</v>
      </c>
      <c r="H8">
        <v>1</v>
      </c>
      <c r="I8">
        <v>0</v>
      </c>
      <c r="J8">
        <v>0</v>
      </c>
      <c r="K8">
        <v>0</v>
      </c>
      <c r="L8">
        <v>0</v>
      </c>
      <c r="M8" s="30">
        <v>0</v>
      </c>
      <c r="N8" s="1">
        <v>85.714285714285708</v>
      </c>
      <c r="O8">
        <v>7</v>
      </c>
      <c r="P8" s="16">
        <v>1103.2</v>
      </c>
      <c r="Q8" s="25">
        <v>526.29999999999995</v>
      </c>
      <c r="R8" s="25">
        <v>2312.9</v>
      </c>
      <c r="S8" s="26" t="s">
        <v>34</v>
      </c>
      <c r="T8" s="27">
        <v>1307.8</v>
      </c>
      <c r="U8" s="28">
        <v>651.70000000000005</v>
      </c>
      <c r="V8" s="28">
        <v>2955.7</v>
      </c>
      <c r="W8" s="26" t="s">
        <v>34</v>
      </c>
      <c r="X8" s="27">
        <v>1205.5</v>
      </c>
      <c r="Y8" s="29">
        <v>589</v>
      </c>
      <c r="Z8" s="29">
        <v>2634.3</v>
      </c>
      <c r="AA8" s="26" t="s">
        <v>34</v>
      </c>
    </row>
    <row r="9" spans="1:27" x14ac:dyDescent="0.25">
      <c r="A9" t="s">
        <v>45</v>
      </c>
      <c r="B9" t="s">
        <v>39</v>
      </c>
      <c r="C9">
        <v>2</v>
      </c>
      <c r="D9">
        <v>1</v>
      </c>
      <c r="E9">
        <v>6</v>
      </c>
      <c r="F9">
        <v>3</v>
      </c>
      <c r="G9">
        <v>1</v>
      </c>
      <c r="H9">
        <v>1</v>
      </c>
      <c r="I9">
        <v>0</v>
      </c>
      <c r="J9">
        <v>0</v>
      </c>
      <c r="K9">
        <v>0</v>
      </c>
      <c r="L9">
        <v>0</v>
      </c>
      <c r="M9" s="30">
        <v>0</v>
      </c>
      <c r="N9" s="31">
        <v>88.89</v>
      </c>
      <c r="O9">
        <v>9</v>
      </c>
      <c r="P9" s="16">
        <v>3315.8</v>
      </c>
      <c r="Q9" s="25">
        <v>1315.5</v>
      </c>
      <c r="R9" s="25">
        <v>6004.6</v>
      </c>
      <c r="S9" s="26" t="s">
        <v>37</v>
      </c>
      <c r="T9" s="27">
        <v>3993.2</v>
      </c>
      <c r="U9" s="28">
        <v>1417.6</v>
      </c>
      <c r="V9" s="28">
        <v>7395.5</v>
      </c>
      <c r="W9" s="26" t="s">
        <v>37</v>
      </c>
      <c r="X9" s="27">
        <v>3654.5</v>
      </c>
      <c r="Y9" s="29">
        <v>1366.55</v>
      </c>
      <c r="Z9" s="29">
        <v>6700.05</v>
      </c>
      <c r="AA9" s="26" t="s">
        <v>37</v>
      </c>
    </row>
    <row r="10" spans="1:27" x14ac:dyDescent="0.25">
      <c r="A10" t="s">
        <v>46</v>
      </c>
      <c r="B10" t="s">
        <v>47</v>
      </c>
      <c r="C10">
        <v>5</v>
      </c>
      <c r="D10">
        <v>4</v>
      </c>
      <c r="E10">
        <v>0</v>
      </c>
      <c r="F10">
        <v>0</v>
      </c>
      <c r="G10">
        <v>0</v>
      </c>
      <c r="H10">
        <v>0</v>
      </c>
      <c r="I10">
        <v>2</v>
      </c>
      <c r="J10">
        <v>2</v>
      </c>
      <c r="K10">
        <v>2</v>
      </c>
      <c r="L10">
        <v>1</v>
      </c>
      <c r="M10" s="30">
        <v>0</v>
      </c>
      <c r="N10" s="1">
        <v>100</v>
      </c>
      <c r="O10">
        <v>9</v>
      </c>
      <c r="P10" s="16">
        <v>3084.2</v>
      </c>
      <c r="Q10" s="25">
        <v>1801.3</v>
      </c>
      <c r="R10" s="25">
        <v>4842.2</v>
      </c>
      <c r="S10" s="26" t="s">
        <v>37</v>
      </c>
      <c r="T10" s="27">
        <v>3434.4</v>
      </c>
      <c r="U10" s="28">
        <v>2042.2</v>
      </c>
      <c r="V10" s="28">
        <v>5423.7</v>
      </c>
      <c r="W10" s="26" t="s">
        <v>37</v>
      </c>
      <c r="X10" s="27">
        <v>3259.3</v>
      </c>
      <c r="Y10" s="29">
        <v>1921.75</v>
      </c>
      <c r="Z10" s="29">
        <v>5132.95</v>
      </c>
      <c r="AA10" s="26" t="s">
        <v>37</v>
      </c>
    </row>
    <row r="11" spans="1:27" x14ac:dyDescent="0.25">
      <c r="A11" t="s">
        <v>48</v>
      </c>
      <c r="B11" t="s">
        <v>49</v>
      </c>
      <c r="C11">
        <v>3</v>
      </c>
      <c r="D11">
        <v>2</v>
      </c>
      <c r="E11">
        <v>0</v>
      </c>
      <c r="F11">
        <v>0</v>
      </c>
      <c r="G11">
        <v>0</v>
      </c>
      <c r="H11">
        <v>0</v>
      </c>
      <c r="I11">
        <v>2</v>
      </c>
      <c r="J11">
        <v>1</v>
      </c>
      <c r="K11">
        <v>0</v>
      </c>
      <c r="L11">
        <v>0</v>
      </c>
      <c r="M11" t="s">
        <v>50</v>
      </c>
      <c r="N11" s="1">
        <v>83.333333333333343</v>
      </c>
      <c r="O11">
        <v>6</v>
      </c>
      <c r="P11" s="16">
        <v>1862.7</v>
      </c>
      <c r="Q11" s="25">
        <v>857.4</v>
      </c>
      <c r="R11" s="25">
        <v>2892</v>
      </c>
      <c r="S11" s="26" t="s">
        <v>34</v>
      </c>
      <c r="T11" s="27">
        <v>2072.8000000000002</v>
      </c>
      <c r="U11" s="28">
        <v>926.7</v>
      </c>
      <c r="V11" s="28">
        <v>3278.6</v>
      </c>
      <c r="W11" s="26" t="s">
        <v>34</v>
      </c>
      <c r="X11" s="27">
        <v>1967.75</v>
      </c>
      <c r="Y11" s="29">
        <v>892.05</v>
      </c>
      <c r="Z11" s="29">
        <v>3085.3</v>
      </c>
      <c r="AA11" s="26" t="s">
        <v>34</v>
      </c>
    </row>
    <row r="12" spans="1:27" x14ac:dyDescent="0.25">
      <c r="A12" t="s">
        <v>51</v>
      </c>
      <c r="B12" t="s">
        <v>39</v>
      </c>
      <c r="C12">
        <v>4</v>
      </c>
      <c r="D12">
        <v>2</v>
      </c>
      <c r="E12">
        <v>2</v>
      </c>
      <c r="F12">
        <v>2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 t="s">
        <v>52</v>
      </c>
      <c r="N12" s="1">
        <v>75</v>
      </c>
      <c r="O12">
        <v>8</v>
      </c>
      <c r="P12" s="16">
        <v>2230.3000000000002</v>
      </c>
      <c r="Q12" s="25">
        <v>1405.7</v>
      </c>
      <c r="R12" s="25">
        <v>3354.4</v>
      </c>
      <c r="S12" s="26" t="s">
        <v>34</v>
      </c>
      <c r="T12" s="27">
        <v>2522</v>
      </c>
      <c r="U12" s="28">
        <v>1513.3</v>
      </c>
      <c r="V12" s="28">
        <v>3776.1</v>
      </c>
      <c r="W12" s="26" t="s">
        <v>37</v>
      </c>
      <c r="X12" s="27">
        <v>2376.15</v>
      </c>
      <c r="Y12" s="29">
        <v>1459.5</v>
      </c>
      <c r="Z12" s="29">
        <v>3565.25</v>
      </c>
      <c r="AA12" s="26" t="s">
        <v>34</v>
      </c>
    </row>
    <row r="13" spans="1:27" x14ac:dyDescent="0.25">
      <c r="A13" t="s">
        <v>53</v>
      </c>
      <c r="B13" t="s">
        <v>33</v>
      </c>
      <c r="C13">
        <v>6</v>
      </c>
      <c r="D13">
        <v>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 t="s">
        <v>54</v>
      </c>
      <c r="N13" s="1">
        <v>75</v>
      </c>
      <c r="O13">
        <v>8</v>
      </c>
      <c r="P13" s="16">
        <v>1798.9</v>
      </c>
      <c r="Q13" s="25">
        <v>948</v>
      </c>
      <c r="R13" s="25">
        <v>2753.5</v>
      </c>
      <c r="S13" s="26" t="s">
        <v>34</v>
      </c>
      <c r="T13" s="27">
        <v>2022.8</v>
      </c>
      <c r="U13" s="28">
        <v>1088</v>
      </c>
      <c r="V13" s="28">
        <v>3211.4</v>
      </c>
      <c r="W13" s="26" t="s">
        <v>34</v>
      </c>
      <c r="X13" s="27">
        <v>1910.85</v>
      </c>
      <c r="Y13" s="29">
        <v>1018</v>
      </c>
      <c r="Z13" s="29">
        <v>2982.45</v>
      </c>
      <c r="AA13" s="26" t="s">
        <v>34</v>
      </c>
    </row>
    <row r="14" spans="1:27" x14ac:dyDescent="0.25">
      <c r="A14" t="s">
        <v>55</v>
      </c>
      <c r="B14" t="s">
        <v>39</v>
      </c>
      <c r="C14">
        <v>10</v>
      </c>
      <c r="D14">
        <v>6</v>
      </c>
      <c r="E14">
        <v>18</v>
      </c>
      <c r="F14">
        <v>12</v>
      </c>
      <c r="G14">
        <v>0</v>
      </c>
      <c r="H14">
        <v>0</v>
      </c>
      <c r="I14">
        <v>1</v>
      </c>
      <c r="J14">
        <v>1</v>
      </c>
      <c r="K14">
        <v>0</v>
      </c>
      <c r="L14">
        <v>0</v>
      </c>
      <c r="M14" t="s">
        <v>50</v>
      </c>
      <c r="N14" s="1">
        <v>93.333333333333329</v>
      </c>
      <c r="O14">
        <v>30</v>
      </c>
      <c r="P14" s="16">
        <v>3206.3</v>
      </c>
      <c r="Q14" s="25">
        <v>1831.6</v>
      </c>
      <c r="R14" s="25">
        <v>5097.6000000000004</v>
      </c>
      <c r="S14" s="26" t="s">
        <v>37</v>
      </c>
      <c r="T14" s="27">
        <v>3832.1</v>
      </c>
      <c r="U14" s="28">
        <v>2076.6999999999998</v>
      </c>
      <c r="V14" s="28">
        <v>6255.9</v>
      </c>
      <c r="W14" s="26" t="s">
        <v>56</v>
      </c>
      <c r="X14" s="27">
        <v>3519.2</v>
      </c>
      <c r="Y14" s="29">
        <v>1954.1499999999999</v>
      </c>
      <c r="Z14" s="29">
        <v>5676.75</v>
      </c>
      <c r="AA14" s="26" t="s">
        <v>37</v>
      </c>
    </row>
    <row r="15" spans="1:27" ht="17.25" x14ac:dyDescent="0.3">
      <c r="A15" t="s">
        <v>57</v>
      </c>
      <c r="B15" t="s">
        <v>58</v>
      </c>
      <c r="C15">
        <v>12</v>
      </c>
      <c r="D15">
        <v>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</v>
      </c>
      <c r="L15">
        <v>2</v>
      </c>
      <c r="M15" t="s">
        <v>59</v>
      </c>
      <c r="N15" s="1">
        <v>82.35294117647058</v>
      </c>
      <c r="O15">
        <v>17</v>
      </c>
      <c r="P15" s="16">
        <v>4658.5</v>
      </c>
      <c r="Q15" s="25">
        <v>2168.3000000000002</v>
      </c>
      <c r="R15" s="25">
        <v>7389.4</v>
      </c>
      <c r="S15" s="26" t="s">
        <v>56</v>
      </c>
      <c r="T15" s="27">
        <v>5976.4</v>
      </c>
      <c r="U15" s="28">
        <v>2712.3</v>
      </c>
      <c r="V15" s="28">
        <v>9617.4</v>
      </c>
      <c r="W15" s="26" t="s">
        <v>60</v>
      </c>
      <c r="X15" s="27">
        <v>5317.45</v>
      </c>
      <c r="Y15" s="29">
        <v>2440.3000000000002</v>
      </c>
      <c r="Z15" s="29">
        <v>8503.4</v>
      </c>
      <c r="AA15" s="26" t="s">
        <v>56</v>
      </c>
    </row>
    <row r="16" spans="1:27" x14ac:dyDescent="0.25">
      <c r="A16" t="s">
        <v>61</v>
      </c>
      <c r="B16" t="s">
        <v>33</v>
      </c>
      <c r="C16">
        <v>9</v>
      </c>
      <c r="D16">
        <v>5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30">
        <v>0</v>
      </c>
      <c r="N16" s="1">
        <v>100</v>
      </c>
      <c r="O16">
        <v>9</v>
      </c>
      <c r="P16" s="16">
        <v>1198.5999999999999</v>
      </c>
      <c r="Q16" s="25">
        <v>605.70000000000005</v>
      </c>
      <c r="R16" s="25">
        <v>2257.1</v>
      </c>
      <c r="S16" s="26" t="s">
        <v>34</v>
      </c>
      <c r="T16" s="27">
        <v>1622.1</v>
      </c>
      <c r="U16" s="28">
        <v>730.8</v>
      </c>
      <c r="V16" s="28">
        <v>2720</v>
      </c>
      <c r="W16" s="26" t="s">
        <v>34</v>
      </c>
      <c r="X16" s="27">
        <v>1410.35</v>
      </c>
      <c r="Y16" s="29">
        <v>668.25</v>
      </c>
      <c r="Z16" s="29">
        <v>2488.5500000000002</v>
      </c>
      <c r="AA16" s="26" t="s">
        <v>34</v>
      </c>
    </row>
    <row r="17" spans="1:27" x14ac:dyDescent="0.25">
      <c r="A17" t="s">
        <v>62</v>
      </c>
      <c r="B17" t="s">
        <v>33</v>
      </c>
      <c r="C17">
        <v>14</v>
      </c>
      <c r="D17">
        <v>4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40</v>
      </c>
      <c r="N17" s="1">
        <v>93.333333333333329</v>
      </c>
      <c r="O17">
        <v>15</v>
      </c>
      <c r="P17" s="27">
        <v>3354</v>
      </c>
      <c r="Q17" s="25">
        <v>1048.8</v>
      </c>
      <c r="R17" s="25">
        <v>6244.4</v>
      </c>
      <c r="S17" s="26" t="s">
        <v>37</v>
      </c>
      <c r="T17" s="27">
        <v>4223.6000000000004</v>
      </c>
      <c r="U17" s="28">
        <v>1294.0999999999999</v>
      </c>
      <c r="V17" s="28">
        <v>8034.1</v>
      </c>
      <c r="W17" s="26" t="s">
        <v>56</v>
      </c>
      <c r="X17" s="27">
        <v>3888.8</v>
      </c>
      <c r="Y17" s="29">
        <v>1171.4499999999998</v>
      </c>
      <c r="Z17" s="29">
        <v>7139.25</v>
      </c>
      <c r="AA17" s="26" t="s">
        <v>56</v>
      </c>
    </row>
    <row r="18" spans="1:27" ht="17.25" x14ac:dyDescent="0.3">
      <c r="A18" t="s">
        <v>63</v>
      </c>
      <c r="B18" t="s">
        <v>64</v>
      </c>
      <c r="C18">
        <v>33</v>
      </c>
      <c r="D18">
        <v>8</v>
      </c>
      <c r="E18">
        <v>31</v>
      </c>
      <c r="F18">
        <v>14</v>
      </c>
      <c r="G18">
        <v>4</v>
      </c>
      <c r="H18">
        <v>3</v>
      </c>
      <c r="I18">
        <v>2</v>
      </c>
      <c r="J18">
        <v>1</v>
      </c>
      <c r="K18">
        <v>0</v>
      </c>
      <c r="L18">
        <v>0</v>
      </c>
      <c r="M18" t="s">
        <v>65</v>
      </c>
      <c r="N18" s="1">
        <v>85</v>
      </c>
      <c r="O18">
        <v>80</v>
      </c>
      <c r="P18" s="16">
        <v>2315.1999999999998</v>
      </c>
      <c r="Q18" s="25">
        <v>1273.5999999999999</v>
      </c>
      <c r="R18" s="25">
        <v>3865.3</v>
      </c>
      <c r="S18" s="26" t="s">
        <v>34</v>
      </c>
      <c r="T18" s="27">
        <v>2688.2</v>
      </c>
      <c r="U18" s="28">
        <v>1458.5</v>
      </c>
      <c r="V18" s="28">
        <v>4624.8999999999996</v>
      </c>
      <c r="W18" s="26" t="s">
        <v>37</v>
      </c>
      <c r="X18" s="27">
        <v>2501.6999999999998</v>
      </c>
      <c r="Y18" s="29">
        <v>1366.05</v>
      </c>
      <c r="Z18" s="29">
        <v>4245.1000000000004</v>
      </c>
      <c r="AA18" s="26" t="s">
        <v>37</v>
      </c>
    </row>
    <row r="19" spans="1:27" x14ac:dyDescent="0.25">
      <c r="A19" t="s">
        <v>66</v>
      </c>
      <c r="B19" t="s">
        <v>44</v>
      </c>
      <c r="C19">
        <v>0</v>
      </c>
      <c r="D19">
        <v>0</v>
      </c>
      <c r="E19">
        <v>3</v>
      </c>
      <c r="F19">
        <v>1</v>
      </c>
      <c r="G19">
        <v>3</v>
      </c>
      <c r="H19">
        <v>2</v>
      </c>
      <c r="I19">
        <v>0</v>
      </c>
      <c r="J19">
        <v>0</v>
      </c>
      <c r="K19">
        <v>0</v>
      </c>
      <c r="L19">
        <v>0</v>
      </c>
      <c r="M19" s="30" t="s">
        <v>67</v>
      </c>
      <c r="N19" s="1">
        <v>85.71</v>
      </c>
      <c r="O19">
        <v>7</v>
      </c>
      <c r="P19" s="16">
        <v>1153.5999999999999</v>
      </c>
      <c r="Q19" s="25">
        <v>498.9</v>
      </c>
      <c r="R19" s="25">
        <v>1846.1</v>
      </c>
      <c r="S19" s="26" t="s">
        <v>34</v>
      </c>
      <c r="T19" s="27">
        <v>1277.5999999999999</v>
      </c>
      <c r="U19" s="28">
        <v>523.79999999999995</v>
      </c>
      <c r="V19" s="28">
        <v>2068.1</v>
      </c>
      <c r="W19" s="26" t="s">
        <v>34</v>
      </c>
      <c r="X19" s="27">
        <v>1215.5999999999999</v>
      </c>
      <c r="Y19" s="29">
        <v>511.34999999999997</v>
      </c>
      <c r="Z19" s="29">
        <v>1957.1</v>
      </c>
      <c r="AA19" s="26" t="s">
        <v>34</v>
      </c>
    </row>
    <row r="20" spans="1:27" x14ac:dyDescent="0.25">
      <c r="A20" t="s">
        <v>68</v>
      </c>
      <c r="B20" t="s">
        <v>39</v>
      </c>
      <c r="C20">
        <v>12</v>
      </c>
      <c r="D20">
        <v>3</v>
      </c>
      <c r="E20">
        <v>4</v>
      </c>
      <c r="F20">
        <v>2</v>
      </c>
      <c r="G20">
        <v>1</v>
      </c>
      <c r="H20">
        <v>1</v>
      </c>
      <c r="I20">
        <v>0</v>
      </c>
      <c r="J20">
        <v>0</v>
      </c>
      <c r="K20">
        <v>1</v>
      </c>
      <c r="L20">
        <v>1</v>
      </c>
      <c r="M20" t="s">
        <v>69</v>
      </c>
      <c r="N20" s="1">
        <v>80</v>
      </c>
      <c r="O20">
        <v>20</v>
      </c>
      <c r="P20" s="16">
        <v>1786.4</v>
      </c>
      <c r="Q20" s="25">
        <v>1005.3</v>
      </c>
      <c r="R20" s="25">
        <v>3016.6</v>
      </c>
      <c r="S20" s="26" t="s">
        <v>34</v>
      </c>
      <c r="T20" s="27">
        <v>2046.5</v>
      </c>
      <c r="U20" s="28">
        <v>1085.5999999999999</v>
      </c>
      <c r="V20" s="28">
        <v>3546.7</v>
      </c>
      <c r="W20" s="26" t="s">
        <v>37</v>
      </c>
      <c r="X20" s="27">
        <v>1916.45</v>
      </c>
      <c r="Y20" s="29">
        <v>1045.4499999999998</v>
      </c>
      <c r="Z20" s="29">
        <v>3281.6499999999996</v>
      </c>
      <c r="AA20" s="26" t="s">
        <v>34</v>
      </c>
    </row>
    <row r="21" spans="1:27" x14ac:dyDescent="0.25">
      <c r="A21" t="s">
        <v>70</v>
      </c>
      <c r="B21" t="s">
        <v>39</v>
      </c>
      <c r="C21">
        <v>5</v>
      </c>
      <c r="D21">
        <v>4</v>
      </c>
      <c r="E21">
        <v>11</v>
      </c>
      <c r="F21">
        <v>5</v>
      </c>
      <c r="G21">
        <v>1</v>
      </c>
      <c r="H21">
        <v>1</v>
      </c>
      <c r="I21">
        <v>0</v>
      </c>
      <c r="J21">
        <v>0</v>
      </c>
      <c r="K21">
        <v>0</v>
      </c>
      <c r="L21">
        <v>0</v>
      </c>
      <c r="M21" t="s">
        <v>71</v>
      </c>
      <c r="N21" s="1">
        <v>80</v>
      </c>
      <c r="O21">
        <v>20</v>
      </c>
      <c r="P21" s="16">
        <v>1929.6</v>
      </c>
      <c r="Q21" s="25">
        <v>1055.0999999999999</v>
      </c>
      <c r="R21" s="25">
        <v>3152.5</v>
      </c>
      <c r="S21" s="26" t="s">
        <v>34</v>
      </c>
      <c r="T21" s="27">
        <v>2196.1999999999998</v>
      </c>
      <c r="U21" s="28">
        <v>1154.0999999999999</v>
      </c>
      <c r="V21" s="28">
        <v>3757</v>
      </c>
      <c r="W21" s="26" t="s">
        <v>34</v>
      </c>
      <c r="X21" s="27">
        <v>2062.8999999999996</v>
      </c>
      <c r="Y21" s="29">
        <v>1104.5999999999999</v>
      </c>
      <c r="Z21" s="29">
        <v>3454.75</v>
      </c>
      <c r="AA21" s="26" t="s">
        <v>34</v>
      </c>
    </row>
    <row r="22" spans="1:27" x14ac:dyDescent="0.25">
      <c r="A22" t="s">
        <v>72</v>
      </c>
      <c r="B22" t="s">
        <v>73</v>
      </c>
      <c r="C22">
        <v>0</v>
      </c>
      <c r="D22">
        <v>0</v>
      </c>
      <c r="E22">
        <v>0</v>
      </c>
      <c r="F22">
        <v>0</v>
      </c>
      <c r="G22">
        <v>5</v>
      </c>
      <c r="H22">
        <v>3</v>
      </c>
      <c r="I22">
        <v>0</v>
      </c>
      <c r="J22">
        <v>0</v>
      </c>
      <c r="K22">
        <v>0</v>
      </c>
      <c r="L22">
        <v>0</v>
      </c>
      <c r="M22" t="s">
        <v>40</v>
      </c>
      <c r="N22" s="1">
        <v>83.333333333333343</v>
      </c>
      <c r="O22">
        <v>6</v>
      </c>
      <c r="P22" s="18">
        <v>1737.3</v>
      </c>
      <c r="Q22" s="25">
        <v>744.3</v>
      </c>
      <c r="R22" s="25">
        <v>3106.2</v>
      </c>
      <c r="S22" s="26" t="s">
        <v>34</v>
      </c>
      <c r="T22" s="32">
        <v>2061.8000000000002</v>
      </c>
      <c r="U22" s="28">
        <v>827.6</v>
      </c>
      <c r="V22" s="28">
        <v>3782.6</v>
      </c>
      <c r="W22" s="26" t="s">
        <v>34</v>
      </c>
      <c r="X22" s="27">
        <v>1899.5500000000002</v>
      </c>
      <c r="Y22" s="29">
        <v>785.95</v>
      </c>
      <c r="Z22" s="29">
        <v>3444.3999999999996</v>
      </c>
      <c r="AA22" s="26" t="s">
        <v>34</v>
      </c>
    </row>
    <row r="23" spans="1:27" ht="17.25" x14ac:dyDescent="0.25">
      <c r="A23" s="33" t="s">
        <v>74</v>
      </c>
      <c r="B23" t="s">
        <v>58</v>
      </c>
      <c r="C23" s="34">
        <v>5</v>
      </c>
      <c r="D23" s="34">
        <v>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s="34">
        <v>2</v>
      </c>
      <c r="L23" s="34">
        <v>1</v>
      </c>
      <c r="M23" t="s">
        <v>75</v>
      </c>
      <c r="N23" s="35">
        <v>77.777777777777786</v>
      </c>
      <c r="O23">
        <v>9</v>
      </c>
      <c r="P23" s="16">
        <v>3037.3</v>
      </c>
      <c r="Q23" s="25">
        <v>1459.6</v>
      </c>
      <c r="R23" s="25">
        <v>4983.3</v>
      </c>
      <c r="S23" s="26" t="s">
        <v>37</v>
      </c>
      <c r="T23" s="27">
        <v>3688.3</v>
      </c>
      <c r="U23" s="28">
        <v>1775.5</v>
      </c>
      <c r="V23" s="28">
        <v>6258</v>
      </c>
      <c r="W23" s="26" t="s">
        <v>37</v>
      </c>
      <c r="X23" s="27">
        <v>3362.8</v>
      </c>
      <c r="Y23" s="29">
        <v>1617.55</v>
      </c>
      <c r="Z23" s="29">
        <v>5620.65</v>
      </c>
      <c r="AA23" s="26" t="s">
        <v>37</v>
      </c>
    </row>
    <row r="24" spans="1:27" x14ac:dyDescent="0.25">
      <c r="A24" t="s">
        <v>76</v>
      </c>
      <c r="B24" t="s">
        <v>33</v>
      </c>
      <c r="C24" s="34">
        <v>5</v>
      </c>
      <c r="D24" s="34">
        <v>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30">
        <v>0</v>
      </c>
      <c r="N24" s="35">
        <v>100</v>
      </c>
      <c r="O24">
        <v>5</v>
      </c>
      <c r="P24" s="16">
        <v>1506.7</v>
      </c>
      <c r="Q24" s="25">
        <v>587</v>
      </c>
      <c r="R24" s="25">
        <v>2699.3</v>
      </c>
      <c r="S24" s="26" t="s">
        <v>34</v>
      </c>
      <c r="T24" s="27">
        <v>1769</v>
      </c>
      <c r="U24" s="28">
        <v>627.79999999999995</v>
      </c>
      <c r="V24" s="28">
        <v>3171.7</v>
      </c>
      <c r="W24" s="26" t="s">
        <v>34</v>
      </c>
      <c r="X24" s="27">
        <v>1637.85</v>
      </c>
      <c r="Y24" s="29">
        <v>607.4</v>
      </c>
      <c r="Z24" s="29">
        <v>2935.5</v>
      </c>
      <c r="AA24" s="26" t="s">
        <v>34</v>
      </c>
    </row>
    <row r="25" spans="1:27" x14ac:dyDescent="0.25">
      <c r="A25" t="s">
        <v>77</v>
      </c>
      <c r="B25" t="s">
        <v>58</v>
      </c>
      <c r="C25">
        <v>4</v>
      </c>
      <c r="D25">
        <v>3</v>
      </c>
      <c r="E25">
        <v>0</v>
      </c>
      <c r="F25">
        <v>0</v>
      </c>
      <c r="G25">
        <v>0</v>
      </c>
      <c r="H25">
        <v>0</v>
      </c>
      <c r="I25">
        <v>1</v>
      </c>
      <c r="J25">
        <v>1</v>
      </c>
      <c r="K25">
        <v>2</v>
      </c>
      <c r="L25">
        <v>2</v>
      </c>
      <c r="M25" s="30">
        <v>0</v>
      </c>
      <c r="N25" s="1">
        <v>85.714285714285708</v>
      </c>
      <c r="O25">
        <v>7</v>
      </c>
      <c r="P25" s="16">
        <v>2459.4</v>
      </c>
      <c r="Q25" s="25">
        <v>1194.3</v>
      </c>
      <c r="R25" s="25">
        <v>4268.5</v>
      </c>
      <c r="S25" s="26" t="s">
        <v>34</v>
      </c>
      <c r="T25" s="27">
        <v>2957.4</v>
      </c>
      <c r="U25" s="28">
        <v>1296.5</v>
      </c>
      <c r="V25" s="28">
        <v>5207.3</v>
      </c>
      <c r="W25" s="26" t="s">
        <v>37</v>
      </c>
      <c r="X25" s="27">
        <v>2708.4</v>
      </c>
      <c r="Y25" s="29">
        <v>1245.4000000000001</v>
      </c>
      <c r="Z25" s="29">
        <v>4737.8999999999996</v>
      </c>
      <c r="AA25" s="26" t="s">
        <v>37</v>
      </c>
    </row>
    <row r="26" spans="1:27" x14ac:dyDescent="0.25">
      <c r="A26" s="33" t="s">
        <v>78</v>
      </c>
      <c r="B26" t="s">
        <v>58</v>
      </c>
      <c r="C26" s="34">
        <v>4</v>
      </c>
      <c r="D26" s="34">
        <v>4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s="34">
        <v>2</v>
      </c>
      <c r="L26" s="34">
        <v>2</v>
      </c>
      <c r="M26" t="s">
        <v>79</v>
      </c>
      <c r="N26" s="35">
        <v>85.714285714285708</v>
      </c>
      <c r="O26">
        <v>7</v>
      </c>
      <c r="P26" s="27">
        <v>3065</v>
      </c>
      <c r="Q26" s="25">
        <v>1507.2</v>
      </c>
      <c r="R26" s="25">
        <v>4987.7</v>
      </c>
      <c r="S26" s="26" t="s">
        <v>37</v>
      </c>
      <c r="T26" s="27">
        <v>3807</v>
      </c>
      <c r="U26" s="28">
        <v>1781.6</v>
      </c>
      <c r="V26" s="28">
        <v>6258.6</v>
      </c>
      <c r="W26" s="26" t="s">
        <v>56</v>
      </c>
      <c r="X26" s="27">
        <v>3436</v>
      </c>
      <c r="Y26" s="29">
        <v>1644.4</v>
      </c>
      <c r="Z26" s="29">
        <v>5623.15</v>
      </c>
      <c r="AA26" s="26" t="s">
        <v>37</v>
      </c>
    </row>
    <row r="27" spans="1:27" x14ac:dyDescent="0.25">
      <c r="A27" s="33" t="s">
        <v>80</v>
      </c>
      <c r="B27" t="s">
        <v>42</v>
      </c>
      <c r="C27" s="34">
        <v>0</v>
      </c>
      <c r="D27" s="34">
        <v>0</v>
      </c>
      <c r="E27">
        <v>5</v>
      </c>
      <c r="F27">
        <v>2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30">
        <v>0</v>
      </c>
      <c r="N27" s="35">
        <v>100</v>
      </c>
      <c r="O27">
        <v>5</v>
      </c>
      <c r="P27" s="16">
        <v>2439.4</v>
      </c>
      <c r="Q27" s="25">
        <v>1050.0999999999999</v>
      </c>
      <c r="R27" s="25">
        <v>4558.6000000000004</v>
      </c>
      <c r="S27" s="26" t="s">
        <v>34</v>
      </c>
      <c r="T27" s="27">
        <v>3025.4</v>
      </c>
      <c r="U27" s="28">
        <v>1237.4000000000001</v>
      </c>
      <c r="V27" s="28">
        <v>5725.7</v>
      </c>
      <c r="W27" s="26" t="s">
        <v>37</v>
      </c>
      <c r="X27" s="27">
        <v>2732.4</v>
      </c>
      <c r="Y27" s="29">
        <v>1143.75</v>
      </c>
      <c r="Z27" s="29">
        <v>5142.1499999999996</v>
      </c>
      <c r="AA27" s="26" t="s">
        <v>37</v>
      </c>
    </row>
    <row r="28" spans="1:27" x14ac:dyDescent="0.25">
      <c r="A28" s="33" t="s">
        <v>81</v>
      </c>
      <c r="B28" t="s">
        <v>82</v>
      </c>
      <c r="C28" s="34">
        <v>0</v>
      </c>
      <c r="D28" s="34">
        <v>0</v>
      </c>
      <c r="E28" s="34">
        <v>0</v>
      </c>
      <c r="F28" s="34">
        <v>0</v>
      </c>
      <c r="G28">
        <v>2</v>
      </c>
      <c r="H28">
        <v>1</v>
      </c>
      <c r="I28">
        <v>0</v>
      </c>
      <c r="J28">
        <v>0</v>
      </c>
      <c r="K28">
        <v>8</v>
      </c>
      <c r="L28">
        <v>7</v>
      </c>
      <c r="M28" s="30">
        <v>0</v>
      </c>
      <c r="N28" s="35">
        <v>100</v>
      </c>
      <c r="O28">
        <v>10</v>
      </c>
      <c r="P28" s="16">
        <v>3747.7</v>
      </c>
      <c r="Q28" s="25">
        <v>1964.8</v>
      </c>
      <c r="R28" s="25">
        <v>5942</v>
      </c>
      <c r="S28" s="26" t="s">
        <v>37</v>
      </c>
      <c r="T28" s="27">
        <v>4425.2</v>
      </c>
      <c r="U28" s="28">
        <v>2307.5</v>
      </c>
      <c r="V28" s="28">
        <v>7172.6</v>
      </c>
      <c r="W28" s="26" t="s">
        <v>56</v>
      </c>
      <c r="X28" s="27">
        <v>4086.45</v>
      </c>
      <c r="Y28" s="29">
        <v>2136.15</v>
      </c>
      <c r="Z28" s="29">
        <v>6557.3</v>
      </c>
      <c r="AA28" s="26" t="s">
        <v>56</v>
      </c>
    </row>
    <row r="29" spans="1:27" x14ac:dyDescent="0.25">
      <c r="A29" t="s">
        <v>83</v>
      </c>
      <c r="B29" t="s">
        <v>33</v>
      </c>
      <c r="C29" s="34">
        <v>6</v>
      </c>
      <c r="D29" s="34">
        <v>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 s="30">
        <v>0</v>
      </c>
      <c r="N29" s="35">
        <v>100</v>
      </c>
      <c r="O29">
        <v>6</v>
      </c>
      <c r="P29" s="16">
        <v>2057.3000000000002</v>
      </c>
      <c r="Q29" s="25">
        <v>933.9</v>
      </c>
      <c r="R29" s="25">
        <v>3759.5</v>
      </c>
      <c r="S29" s="26" t="s">
        <v>34</v>
      </c>
      <c r="T29" s="27">
        <v>2426.1999999999998</v>
      </c>
      <c r="U29" s="28">
        <v>1077.2</v>
      </c>
      <c r="V29" s="28">
        <v>4546.8999999999996</v>
      </c>
      <c r="W29" s="26" t="s">
        <v>34</v>
      </c>
      <c r="X29" s="27">
        <v>2241.75</v>
      </c>
      <c r="Y29" s="29">
        <v>1005.55</v>
      </c>
      <c r="Z29" s="29">
        <v>4153.2</v>
      </c>
      <c r="AA29" s="26" t="s">
        <v>34</v>
      </c>
    </row>
    <row r="30" spans="1:27" x14ac:dyDescent="0.25">
      <c r="A30" s="33" t="s">
        <v>84</v>
      </c>
      <c r="B30" t="s">
        <v>33</v>
      </c>
      <c r="C30" s="34">
        <v>6</v>
      </c>
      <c r="D30" s="34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 s="30">
        <v>0</v>
      </c>
      <c r="N30" s="35">
        <v>100</v>
      </c>
      <c r="O30">
        <v>6</v>
      </c>
      <c r="P30" s="16">
        <v>1074.9000000000001</v>
      </c>
      <c r="Q30" s="25">
        <v>290.3</v>
      </c>
      <c r="R30" s="25">
        <v>1868.7</v>
      </c>
      <c r="S30" s="26" t="s">
        <v>34</v>
      </c>
      <c r="T30" s="27">
        <v>1895.3</v>
      </c>
      <c r="U30" s="28">
        <v>551.5</v>
      </c>
      <c r="V30" s="28">
        <v>3288</v>
      </c>
      <c r="W30" s="26" t="s">
        <v>34</v>
      </c>
      <c r="X30" s="27">
        <v>1485.1</v>
      </c>
      <c r="Y30" s="29">
        <v>420.9</v>
      </c>
      <c r="Z30" s="29">
        <v>2578.35</v>
      </c>
      <c r="AA30" s="26" t="s">
        <v>34</v>
      </c>
    </row>
    <row r="31" spans="1:27" x14ac:dyDescent="0.25">
      <c r="A31" s="33" t="s">
        <v>85</v>
      </c>
      <c r="B31" t="s">
        <v>33</v>
      </c>
      <c r="C31" s="34">
        <v>5</v>
      </c>
      <c r="D31" s="34">
        <v>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 s="30">
        <v>0</v>
      </c>
      <c r="N31" s="35">
        <v>100</v>
      </c>
      <c r="O31">
        <v>5</v>
      </c>
      <c r="P31" s="16">
        <v>1501.7</v>
      </c>
      <c r="Q31" s="25">
        <v>614.29999999999995</v>
      </c>
      <c r="R31" s="25">
        <v>2843</v>
      </c>
      <c r="S31" s="26" t="s">
        <v>34</v>
      </c>
      <c r="T31" s="27">
        <v>2612.8000000000002</v>
      </c>
      <c r="U31" s="28">
        <v>1135.7</v>
      </c>
      <c r="V31" s="28">
        <v>4823.8</v>
      </c>
      <c r="W31" s="26" t="s">
        <v>37</v>
      </c>
      <c r="X31" s="27">
        <v>2057.25</v>
      </c>
      <c r="Y31" s="29">
        <v>875</v>
      </c>
      <c r="Z31" s="29">
        <v>3833.4</v>
      </c>
      <c r="AA31" s="26" t="s">
        <v>34</v>
      </c>
    </row>
    <row r="32" spans="1:27" x14ac:dyDescent="0.25">
      <c r="A32" s="33" t="s">
        <v>86</v>
      </c>
      <c r="B32" t="s">
        <v>42</v>
      </c>
      <c r="C32" s="34">
        <v>0</v>
      </c>
      <c r="D32" s="34">
        <v>0</v>
      </c>
      <c r="E32">
        <v>5</v>
      </c>
      <c r="F32">
        <v>2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 s="30">
        <v>0</v>
      </c>
      <c r="N32" s="35">
        <v>100</v>
      </c>
      <c r="O32">
        <v>5</v>
      </c>
      <c r="P32" s="16">
        <v>1008.9</v>
      </c>
      <c r="Q32" s="25">
        <v>316.10000000000002</v>
      </c>
      <c r="R32" s="25">
        <v>1753.2</v>
      </c>
      <c r="S32" s="26" t="s">
        <v>34</v>
      </c>
      <c r="T32" s="27">
        <v>1745.5</v>
      </c>
      <c r="U32" s="28">
        <v>575</v>
      </c>
      <c r="V32" s="28">
        <v>2999.9</v>
      </c>
      <c r="W32" s="26" t="s">
        <v>34</v>
      </c>
      <c r="X32" s="27">
        <v>1377.2</v>
      </c>
      <c r="Y32" s="29">
        <v>445.55</v>
      </c>
      <c r="Z32" s="29">
        <v>2376.5500000000002</v>
      </c>
      <c r="AA32" s="26" t="s">
        <v>34</v>
      </c>
    </row>
    <row r="33" spans="1:27" x14ac:dyDescent="0.25">
      <c r="A33" s="33" t="s">
        <v>87</v>
      </c>
      <c r="B33" t="s">
        <v>42</v>
      </c>
      <c r="C33" s="34">
        <v>0</v>
      </c>
      <c r="D33" s="34">
        <v>0</v>
      </c>
      <c r="E33">
        <v>5</v>
      </c>
      <c r="F33">
        <v>4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 s="30">
        <v>0</v>
      </c>
      <c r="N33" s="35">
        <v>100</v>
      </c>
      <c r="O33">
        <v>5</v>
      </c>
      <c r="P33" s="16">
        <v>1157.7</v>
      </c>
      <c r="Q33" s="25">
        <v>523.6</v>
      </c>
      <c r="R33" s="25">
        <v>1968.2</v>
      </c>
      <c r="S33" s="26" t="s">
        <v>34</v>
      </c>
      <c r="T33" s="27">
        <v>2025</v>
      </c>
      <c r="U33" s="28">
        <v>964.2</v>
      </c>
      <c r="V33" s="28">
        <v>3363.4</v>
      </c>
      <c r="W33" s="26" t="s">
        <v>34</v>
      </c>
      <c r="X33" s="27">
        <v>1591.35</v>
      </c>
      <c r="Y33" s="29">
        <v>743.90000000000009</v>
      </c>
      <c r="Z33" s="29">
        <v>2665.8</v>
      </c>
      <c r="AA33" s="26" t="s">
        <v>34</v>
      </c>
    </row>
    <row r="34" spans="1:27" x14ac:dyDescent="0.25">
      <c r="A34" s="33" t="s">
        <v>88</v>
      </c>
      <c r="B34" t="s">
        <v>33</v>
      </c>
      <c r="C34" s="34">
        <v>22</v>
      </c>
      <c r="D34" s="34">
        <v>6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 t="s">
        <v>89</v>
      </c>
      <c r="N34" s="35">
        <v>88</v>
      </c>
      <c r="O34">
        <v>25</v>
      </c>
      <c r="P34" s="16">
        <v>2279.3000000000002</v>
      </c>
      <c r="Q34" s="25">
        <v>1184.5</v>
      </c>
      <c r="R34" s="25">
        <v>3655.4</v>
      </c>
      <c r="S34" s="26" t="s">
        <v>34</v>
      </c>
      <c r="T34" s="27">
        <v>3878.1</v>
      </c>
      <c r="U34" s="28">
        <v>2128.6999999999998</v>
      </c>
      <c r="V34" s="28">
        <v>5989.2</v>
      </c>
      <c r="W34" s="26" t="s">
        <v>56</v>
      </c>
      <c r="X34" s="27">
        <v>3078.7</v>
      </c>
      <c r="Y34" s="29">
        <v>1656.6</v>
      </c>
      <c r="Z34" s="29">
        <v>4822.3</v>
      </c>
      <c r="AA34" s="26" t="s">
        <v>37</v>
      </c>
    </row>
    <row r="35" spans="1:27" ht="17.25" x14ac:dyDescent="0.3">
      <c r="A35" t="s">
        <v>90</v>
      </c>
      <c r="B35" t="s">
        <v>39</v>
      </c>
      <c r="C35">
        <v>6</v>
      </c>
      <c r="D35">
        <v>6</v>
      </c>
      <c r="E35">
        <v>51</v>
      </c>
      <c r="F35">
        <v>27</v>
      </c>
      <c r="G35">
        <v>1</v>
      </c>
      <c r="H35">
        <v>1</v>
      </c>
      <c r="I35">
        <v>1</v>
      </c>
      <c r="J35">
        <v>1</v>
      </c>
      <c r="K35">
        <v>2</v>
      </c>
      <c r="L35">
        <v>2</v>
      </c>
      <c r="M35" t="s">
        <v>91</v>
      </c>
      <c r="N35" s="1">
        <v>90.476190476190482</v>
      </c>
      <c r="O35">
        <v>63</v>
      </c>
      <c r="P35" s="16">
        <v>3436.2</v>
      </c>
      <c r="Q35" s="25">
        <v>2135.6999999999998</v>
      </c>
      <c r="R35" s="25">
        <v>5401.8</v>
      </c>
      <c r="S35" s="26" t="s">
        <v>37</v>
      </c>
      <c r="T35" s="27">
        <v>3994.9</v>
      </c>
      <c r="U35" s="28">
        <v>2435.3000000000002</v>
      </c>
      <c r="V35" s="28">
        <v>6032.4</v>
      </c>
      <c r="W35" s="26" t="s">
        <v>56</v>
      </c>
      <c r="X35" s="27">
        <v>3715.55</v>
      </c>
      <c r="Y35" s="29">
        <v>2285.5</v>
      </c>
      <c r="Z35" s="29">
        <v>5717.1</v>
      </c>
      <c r="AA35" s="26" t="s">
        <v>37</v>
      </c>
    </row>
    <row r="36" spans="1:27" x14ac:dyDescent="0.25">
      <c r="A36" t="s">
        <v>92</v>
      </c>
      <c r="B36" t="s">
        <v>42</v>
      </c>
      <c r="C36">
        <v>0</v>
      </c>
      <c r="D36">
        <v>0</v>
      </c>
      <c r="E36">
        <v>16</v>
      </c>
      <c r="F36">
        <v>8</v>
      </c>
      <c r="G36">
        <v>1</v>
      </c>
      <c r="H36">
        <v>1</v>
      </c>
      <c r="I36">
        <v>0</v>
      </c>
      <c r="J36">
        <v>0</v>
      </c>
      <c r="K36">
        <v>0</v>
      </c>
      <c r="L36">
        <v>0</v>
      </c>
      <c r="M36" t="s">
        <v>93</v>
      </c>
      <c r="N36" s="1">
        <v>88.888888888888886</v>
      </c>
      <c r="O36">
        <v>18</v>
      </c>
      <c r="P36" s="16">
        <v>2642.6</v>
      </c>
      <c r="Q36" s="25">
        <v>1640.4</v>
      </c>
      <c r="R36" s="25">
        <v>3944.6</v>
      </c>
      <c r="S36" s="26" t="s">
        <v>37</v>
      </c>
      <c r="T36" s="27">
        <v>2973.3</v>
      </c>
      <c r="U36" s="28">
        <v>1889.7</v>
      </c>
      <c r="V36" s="28">
        <v>4380.6000000000004</v>
      </c>
      <c r="W36" s="26" t="s">
        <v>37</v>
      </c>
      <c r="X36" s="27">
        <v>2807.95</v>
      </c>
      <c r="Y36" s="29">
        <v>1765.0500000000002</v>
      </c>
      <c r="Z36" s="29">
        <v>4162.6000000000004</v>
      </c>
      <c r="AA36" s="26" t="s">
        <v>37</v>
      </c>
    </row>
    <row r="37" spans="1:27" x14ac:dyDescent="0.25">
      <c r="A37" t="s">
        <v>94</v>
      </c>
      <c r="B37" t="s">
        <v>42</v>
      </c>
      <c r="C37">
        <v>0</v>
      </c>
      <c r="D37">
        <v>0</v>
      </c>
      <c r="E37">
        <v>6</v>
      </c>
      <c r="F37">
        <v>6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 s="30">
        <v>0</v>
      </c>
      <c r="N37" s="1">
        <v>100</v>
      </c>
      <c r="O37">
        <v>6</v>
      </c>
      <c r="P37" s="27">
        <v>2368.2780194546363</v>
      </c>
      <c r="Q37" s="25">
        <v>1392.1</v>
      </c>
      <c r="R37" s="25">
        <v>3588.6</v>
      </c>
      <c r="S37" t="s">
        <v>34</v>
      </c>
      <c r="T37" s="27">
        <v>2674.7</v>
      </c>
      <c r="U37" s="28">
        <v>1575.7</v>
      </c>
      <c r="V37" s="28">
        <v>4003.4</v>
      </c>
      <c r="W37" t="s">
        <v>37</v>
      </c>
      <c r="X37" s="27">
        <v>2521.4890097273183</v>
      </c>
      <c r="Y37" s="29">
        <v>1483.9</v>
      </c>
      <c r="Z37" s="29">
        <v>3796</v>
      </c>
      <c r="AA37" s="26" t="s">
        <v>37</v>
      </c>
    </row>
    <row r="38" spans="1:27" x14ac:dyDescent="0.25">
      <c r="A38" t="s">
        <v>95</v>
      </c>
      <c r="B38" t="s">
        <v>39</v>
      </c>
      <c r="C38">
        <v>2</v>
      </c>
      <c r="D38">
        <v>1</v>
      </c>
      <c r="E38">
        <v>3</v>
      </c>
      <c r="F38">
        <v>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 s="30">
        <v>0</v>
      </c>
      <c r="N38" s="1">
        <v>100</v>
      </c>
      <c r="O38">
        <v>5</v>
      </c>
      <c r="P38" s="16">
        <v>1956.7</v>
      </c>
      <c r="Q38" s="25">
        <v>909</v>
      </c>
      <c r="R38" s="25">
        <v>3617.5</v>
      </c>
      <c r="S38" s="26" t="s">
        <v>34</v>
      </c>
      <c r="T38" s="27">
        <v>2368.5</v>
      </c>
      <c r="U38" s="28">
        <v>1013.2</v>
      </c>
      <c r="V38" s="28">
        <v>4474.1000000000004</v>
      </c>
      <c r="W38" s="26" t="s">
        <v>34</v>
      </c>
      <c r="X38" s="27">
        <v>2162.6</v>
      </c>
      <c r="Y38" s="29">
        <v>961.1</v>
      </c>
      <c r="Z38" s="29">
        <v>4045.8</v>
      </c>
      <c r="AA38" s="26" t="s">
        <v>34</v>
      </c>
    </row>
    <row r="39" spans="1:27" ht="17.25" x14ac:dyDescent="0.3">
      <c r="A39" t="s">
        <v>96</v>
      </c>
      <c r="B39" t="s">
        <v>64</v>
      </c>
      <c r="C39">
        <v>20</v>
      </c>
      <c r="D39">
        <v>9</v>
      </c>
      <c r="E39">
        <v>21</v>
      </c>
      <c r="F39">
        <v>12</v>
      </c>
      <c r="G39">
        <v>2</v>
      </c>
      <c r="H39">
        <v>2</v>
      </c>
      <c r="I39">
        <v>0</v>
      </c>
      <c r="J39">
        <v>0</v>
      </c>
      <c r="K39">
        <v>0</v>
      </c>
      <c r="L39">
        <v>0</v>
      </c>
      <c r="M39" t="s">
        <v>97</v>
      </c>
      <c r="N39" s="1">
        <v>91.489361702127653</v>
      </c>
      <c r="O39">
        <v>47</v>
      </c>
      <c r="P39" s="27">
        <v>4348.2</v>
      </c>
      <c r="Q39" s="25">
        <v>3024.4</v>
      </c>
      <c r="R39" s="25">
        <v>5952.5</v>
      </c>
      <c r="S39" s="26" t="s">
        <v>56</v>
      </c>
      <c r="T39" s="27">
        <v>4966.1000000000004</v>
      </c>
      <c r="U39" s="28">
        <v>3338.4</v>
      </c>
      <c r="V39" s="28">
        <v>6938.7</v>
      </c>
      <c r="W39" s="26" t="s">
        <v>56</v>
      </c>
      <c r="X39" s="27">
        <v>4657.2</v>
      </c>
      <c r="Y39" s="29">
        <v>3181.4</v>
      </c>
      <c r="Z39" s="29">
        <v>6445.6</v>
      </c>
      <c r="AA39" s="26" t="s">
        <v>56</v>
      </c>
    </row>
    <row r="40" spans="1:27" x14ac:dyDescent="0.25">
      <c r="A40" t="s">
        <v>98</v>
      </c>
      <c r="B40" t="s">
        <v>39</v>
      </c>
      <c r="C40">
        <v>9</v>
      </c>
      <c r="D40">
        <v>2</v>
      </c>
      <c r="E40">
        <v>2</v>
      </c>
      <c r="F40">
        <v>2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 s="30">
        <v>0</v>
      </c>
      <c r="N40" s="1">
        <v>100</v>
      </c>
      <c r="O40">
        <v>11</v>
      </c>
      <c r="P40" s="16">
        <v>2896.7</v>
      </c>
      <c r="Q40" s="25">
        <v>1701.7</v>
      </c>
      <c r="R40" s="25">
        <v>4210.8999999999996</v>
      </c>
      <c r="S40" s="26" t="s">
        <v>37</v>
      </c>
      <c r="T40" s="27">
        <v>3244.3</v>
      </c>
      <c r="U40" s="28">
        <v>1808.5</v>
      </c>
      <c r="V40" s="28">
        <v>4802.1000000000004</v>
      </c>
      <c r="W40" s="26" t="s">
        <v>37</v>
      </c>
      <c r="X40" s="27">
        <v>3070.5</v>
      </c>
      <c r="Y40" s="29">
        <v>1755.1</v>
      </c>
      <c r="Z40" s="29">
        <v>4506.5</v>
      </c>
      <c r="AA40" s="26" t="s">
        <v>37</v>
      </c>
    </row>
    <row r="41" spans="1:27" x14ac:dyDescent="0.25">
      <c r="A41" t="s">
        <v>99</v>
      </c>
      <c r="B41" t="s">
        <v>42</v>
      </c>
      <c r="C41">
        <v>0</v>
      </c>
      <c r="D41">
        <v>0</v>
      </c>
      <c r="E41">
        <v>5</v>
      </c>
      <c r="F41">
        <v>3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 s="30">
        <v>0</v>
      </c>
      <c r="N41" s="1">
        <v>100</v>
      </c>
      <c r="O41">
        <v>5</v>
      </c>
      <c r="P41" s="16">
        <v>1589.4</v>
      </c>
      <c r="Q41" s="25">
        <v>582.5</v>
      </c>
      <c r="R41" s="25">
        <v>2918.1</v>
      </c>
      <c r="S41" s="26" t="s">
        <v>34</v>
      </c>
      <c r="T41" s="27">
        <v>1860.2</v>
      </c>
      <c r="U41" s="28">
        <v>866.2</v>
      </c>
      <c r="V41" s="28">
        <v>3458.2</v>
      </c>
      <c r="W41" s="26" t="s">
        <v>34</v>
      </c>
      <c r="X41" s="27">
        <v>1724.8000000000002</v>
      </c>
      <c r="Y41" s="29">
        <v>724.35</v>
      </c>
      <c r="Z41" s="29">
        <v>3188.1499999999996</v>
      </c>
      <c r="AA41" s="26" t="s">
        <v>34</v>
      </c>
    </row>
    <row r="42" spans="1:27" x14ac:dyDescent="0.25">
      <c r="A42" t="s">
        <v>100</v>
      </c>
      <c r="B42" t="s">
        <v>39</v>
      </c>
      <c r="C42">
        <v>3</v>
      </c>
      <c r="D42">
        <v>1</v>
      </c>
      <c r="E42">
        <v>3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 s="30">
        <v>0</v>
      </c>
      <c r="N42" s="1">
        <v>100</v>
      </c>
      <c r="O42">
        <v>6</v>
      </c>
      <c r="P42" s="16">
        <v>1034.2</v>
      </c>
      <c r="Q42" s="25">
        <v>486.7</v>
      </c>
      <c r="R42" s="25">
        <v>1958.5</v>
      </c>
      <c r="S42" s="26" t="s">
        <v>34</v>
      </c>
      <c r="T42" s="27">
        <v>1224.8</v>
      </c>
      <c r="U42" s="28">
        <v>569.5</v>
      </c>
      <c r="V42" s="28">
        <v>2422.3000000000002</v>
      </c>
      <c r="W42" s="26" t="s">
        <v>34</v>
      </c>
      <c r="X42" s="27">
        <v>1129.5</v>
      </c>
      <c r="Y42" s="29">
        <v>528.1</v>
      </c>
      <c r="Z42" s="29">
        <v>2190.4</v>
      </c>
      <c r="AA42" s="26" t="s">
        <v>34</v>
      </c>
    </row>
    <row r="43" spans="1:27" x14ac:dyDescent="0.25">
      <c r="A43" t="s">
        <v>101</v>
      </c>
      <c r="B43" t="s">
        <v>33</v>
      </c>
      <c r="C43">
        <v>16</v>
      </c>
      <c r="D43">
        <v>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 t="s">
        <v>50</v>
      </c>
      <c r="N43" s="1">
        <v>94.117647058823522</v>
      </c>
      <c r="O43">
        <v>17</v>
      </c>
      <c r="P43" s="16">
        <v>2962.3</v>
      </c>
      <c r="Q43" s="25">
        <v>1571.7</v>
      </c>
      <c r="R43" s="25">
        <v>4615.8</v>
      </c>
      <c r="S43" s="26" t="s">
        <v>37</v>
      </c>
      <c r="T43" s="27">
        <v>3348.6</v>
      </c>
      <c r="U43" s="28">
        <v>1804.4</v>
      </c>
      <c r="V43" s="28">
        <v>5744.1</v>
      </c>
      <c r="W43" s="26" t="s">
        <v>37</v>
      </c>
      <c r="X43" s="27">
        <v>3155.45</v>
      </c>
      <c r="Y43" s="29">
        <v>1688.0500000000002</v>
      </c>
      <c r="Z43" s="29">
        <v>5179.9500000000007</v>
      </c>
      <c r="AA43" s="26" t="s">
        <v>37</v>
      </c>
    </row>
    <row r="44" spans="1:27" x14ac:dyDescent="0.25">
      <c r="A44" t="s">
        <v>102</v>
      </c>
      <c r="B44" t="s">
        <v>73</v>
      </c>
      <c r="C44">
        <v>0</v>
      </c>
      <c r="D44">
        <v>0</v>
      </c>
      <c r="E44">
        <v>0</v>
      </c>
      <c r="F44">
        <v>0</v>
      </c>
      <c r="G44">
        <v>5</v>
      </c>
      <c r="H44">
        <v>2</v>
      </c>
      <c r="I44">
        <v>0</v>
      </c>
      <c r="J44">
        <v>0</v>
      </c>
      <c r="K44">
        <v>0</v>
      </c>
      <c r="L44">
        <v>0</v>
      </c>
      <c r="M44" t="s">
        <v>40</v>
      </c>
      <c r="N44" s="1">
        <v>83.333333333333343</v>
      </c>
      <c r="O44">
        <v>6</v>
      </c>
      <c r="P44" s="16">
        <v>1757.2</v>
      </c>
      <c r="Q44" s="25">
        <v>712.4</v>
      </c>
      <c r="R44" s="25">
        <v>3097.1</v>
      </c>
      <c r="S44" s="26" t="s">
        <v>34</v>
      </c>
      <c r="T44" s="27">
        <v>1956.6</v>
      </c>
      <c r="U44" s="28">
        <v>775.2</v>
      </c>
      <c r="V44" s="28">
        <v>3481.9</v>
      </c>
      <c r="W44" s="26" t="s">
        <v>34</v>
      </c>
      <c r="X44" s="27">
        <v>1856.9</v>
      </c>
      <c r="Y44" s="29">
        <v>743.8</v>
      </c>
      <c r="Z44" s="29">
        <v>3289.5</v>
      </c>
      <c r="AA44" s="26" t="s">
        <v>34</v>
      </c>
    </row>
    <row r="45" spans="1:27" x14ac:dyDescent="0.25">
      <c r="A45" t="s">
        <v>103</v>
      </c>
      <c r="B45" t="s">
        <v>39</v>
      </c>
      <c r="C45">
        <v>6</v>
      </c>
      <c r="D45">
        <v>3</v>
      </c>
      <c r="E45">
        <v>3</v>
      </c>
      <c r="F45">
        <v>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 s="30">
        <v>0</v>
      </c>
      <c r="N45" s="1">
        <v>100</v>
      </c>
      <c r="O45">
        <v>9</v>
      </c>
      <c r="P45" s="16">
        <v>3066.8</v>
      </c>
      <c r="Q45" s="25">
        <v>1563.2</v>
      </c>
      <c r="R45" s="25">
        <v>4853.7</v>
      </c>
      <c r="S45" s="26" t="s">
        <v>37</v>
      </c>
      <c r="T45" s="27">
        <v>3387.2</v>
      </c>
      <c r="U45" s="28">
        <v>1757.6</v>
      </c>
      <c r="V45" s="28">
        <v>5452.4</v>
      </c>
      <c r="W45" s="26" t="s">
        <v>37</v>
      </c>
      <c r="X45" s="27">
        <v>3227</v>
      </c>
      <c r="Y45" s="29">
        <v>1660.4</v>
      </c>
      <c r="Z45" s="29">
        <v>5153.0499999999993</v>
      </c>
      <c r="AA45" s="26" t="s">
        <v>37</v>
      </c>
    </row>
    <row r="46" spans="1:27" x14ac:dyDescent="0.25">
      <c r="A46" t="s">
        <v>104</v>
      </c>
      <c r="B46" t="s">
        <v>42</v>
      </c>
      <c r="C46">
        <v>0</v>
      </c>
      <c r="D46">
        <v>0</v>
      </c>
      <c r="E46">
        <v>6</v>
      </c>
      <c r="F46">
        <v>5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 t="s">
        <v>50</v>
      </c>
      <c r="N46" s="1">
        <v>85.714285714285708</v>
      </c>
      <c r="O46">
        <v>7</v>
      </c>
      <c r="P46" s="16">
        <v>2201.9</v>
      </c>
      <c r="Q46" s="25">
        <v>1136</v>
      </c>
      <c r="R46" s="25">
        <v>4145.8</v>
      </c>
      <c r="S46" s="26" t="s">
        <v>34</v>
      </c>
      <c r="T46" s="27">
        <v>2483.1999999999998</v>
      </c>
      <c r="U46" s="28">
        <v>1280.9000000000001</v>
      </c>
      <c r="V46" s="28">
        <v>4583.3</v>
      </c>
      <c r="W46" s="26" t="s">
        <v>34</v>
      </c>
      <c r="X46" s="27">
        <v>2342.5500000000002</v>
      </c>
      <c r="Y46" s="29">
        <v>1208.45</v>
      </c>
      <c r="Z46" s="29">
        <v>4364.55</v>
      </c>
      <c r="AA46" s="26" t="s">
        <v>34</v>
      </c>
    </row>
    <row r="47" spans="1:27" x14ac:dyDescent="0.25">
      <c r="A47" t="s">
        <v>105</v>
      </c>
      <c r="B47" t="s">
        <v>44</v>
      </c>
      <c r="C47">
        <v>0</v>
      </c>
      <c r="D47">
        <v>0</v>
      </c>
      <c r="E47">
        <v>3</v>
      </c>
      <c r="F47">
        <v>2</v>
      </c>
      <c r="G47">
        <v>3</v>
      </c>
      <c r="H47">
        <v>3</v>
      </c>
      <c r="I47">
        <v>0</v>
      </c>
      <c r="J47">
        <v>0</v>
      </c>
      <c r="K47">
        <v>0</v>
      </c>
      <c r="L47">
        <v>0</v>
      </c>
      <c r="M47" t="s">
        <v>79</v>
      </c>
      <c r="N47" s="1">
        <v>85.714285714285708</v>
      </c>
      <c r="O47">
        <v>7</v>
      </c>
      <c r="P47" s="16">
        <v>2895.7</v>
      </c>
      <c r="Q47" s="25">
        <v>1319.1</v>
      </c>
      <c r="R47" s="25">
        <v>5460.8</v>
      </c>
      <c r="S47" s="26" t="s">
        <v>37</v>
      </c>
      <c r="T47" s="27">
        <v>3245.8</v>
      </c>
      <c r="U47" s="28">
        <v>1550.3</v>
      </c>
      <c r="V47" s="28">
        <v>6293.4</v>
      </c>
      <c r="W47" s="26" t="s">
        <v>37</v>
      </c>
      <c r="X47" s="27">
        <v>3070.75</v>
      </c>
      <c r="Y47" s="29">
        <v>1434.6999999999998</v>
      </c>
      <c r="Z47" s="29">
        <v>5877.1</v>
      </c>
      <c r="AA47" s="26" t="s">
        <v>37</v>
      </c>
    </row>
    <row r="48" spans="1:27" x14ac:dyDescent="0.25">
      <c r="A48" t="s">
        <v>106</v>
      </c>
      <c r="B48" t="s">
        <v>33</v>
      </c>
      <c r="C48">
        <v>7</v>
      </c>
      <c r="D48">
        <v>3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 s="30">
        <v>0</v>
      </c>
      <c r="N48" s="1">
        <v>87.5</v>
      </c>
      <c r="O48">
        <v>7</v>
      </c>
      <c r="P48" s="16">
        <v>2030.3</v>
      </c>
      <c r="Q48" s="25">
        <v>1043</v>
      </c>
      <c r="R48" s="25">
        <v>3646.4</v>
      </c>
      <c r="S48" s="26" t="s">
        <v>34</v>
      </c>
      <c r="T48" s="27">
        <v>2291.8000000000002</v>
      </c>
      <c r="U48" s="28">
        <v>1184.4000000000001</v>
      </c>
      <c r="V48" s="28">
        <v>4127.2</v>
      </c>
      <c r="W48" s="26" t="s">
        <v>34</v>
      </c>
      <c r="X48" s="27">
        <v>2161.0500000000002</v>
      </c>
      <c r="Y48" s="29">
        <v>1113.7</v>
      </c>
      <c r="Z48" s="29">
        <v>3886.8</v>
      </c>
      <c r="AA48" s="26" t="s">
        <v>34</v>
      </c>
    </row>
    <row r="49" spans="1:27" x14ac:dyDescent="0.25">
      <c r="A49" t="s">
        <v>107</v>
      </c>
      <c r="B49" t="s">
        <v>33</v>
      </c>
      <c r="C49">
        <v>5</v>
      </c>
      <c r="D49">
        <v>4</v>
      </c>
      <c r="E49">
        <v>1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 s="30">
        <v>0</v>
      </c>
      <c r="N49" s="1">
        <v>83.333333333333343</v>
      </c>
      <c r="O49">
        <v>6</v>
      </c>
      <c r="P49" s="16">
        <v>2121.4</v>
      </c>
      <c r="Q49" s="25">
        <v>113.7</v>
      </c>
      <c r="R49" s="25">
        <v>3830.4</v>
      </c>
      <c r="S49" s="26" t="s">
        <v>34</v>
      </c>
      <c r="T49" s="27">
        <v>2417.1</v>
      </c>
      <c r="U49" s="28">
        <v>1205.5</v>
      </c>
      <c r="V49" s="28">
        <v>4448.7</v>
      </c>
      <c r="W49" s="26" t="s">
        <v>34</v>
      </c>
      <c r="X49" s="27">
        <v>2269.25</v>
      </c>
      <c r="Y49" s="29">
        <v>659.6</v>
      </c>
      <c r="Z49" s="29">
        <v>4139.55</v>
      </c>
      <c r="AA49" s="26" t="s">
        <v>34</v>
      </c>
    </row>
    <row r="50" spans="1:27" x14ac:dyDescent="0.25">
      <c r="A50" t="s">
        <v>108</v>
      </c>
      <c r="B50" t="s">
        <v>44</v>
      </c>
      <c r="C50">
        <v>0</v>
      </c>
      <c r="D50">
        <v>0</v>
      </c>
      <c r="E50">
        <v>5</v>
      </c>
      <c r="F50">
        <v>3</v>
      </c>
      <c r="G50">
        <v>4</v>
      </c>
      <c r="H50">
        <v>2</v>
      </c>
      <c r="I50">
        <v>0</v>
      </c>
      <c r="J50">
        <v>0</v>
      </c>
      <c r="K50">
        <v>0</v>
      </c>
      <c r="L50">
        <v>0</v>
      </c>
      <c r="M50" t="s">
        <v>93</v>
      </c>
      <c r="N50" s="1">
        <v>90</v>
      </c>
      <c r="O50">
        <v>10</v>
      </c>
      <c r="P50" s="16" t="s">
        <v>109</v>
      </c>
      <c r="Q50" s="25">
        <v>1141.5999999999999</v>
      </c>
      <c r="R50" s="25">
        <v>3530.8</v>
      </c>
      <c r="S50" s="26" t="s">
        <v>34</v>
      </c>
      <c r="T50" s="27">
        <v>2419.4</v>
      </c>
      <c r="U50" s="28">
        <v>1281.3</v>
      </c>
      <c r="V50" s="28">
        <v>4179.7</v>
      </c>
      <c r="W50" s="26" t="s">
        <v>34</v>
      </c>
      <c r="X50" s="27">
        <v>2419.4</v>
      </c>
      <c r="Y50" s="29">
        <v>1211.4499999999998</v>
      </c>
      <c r="Z50" s="29">
        <v>3855.25</v>
      </c>
      <c r="AA50" s="26" t="s">
        <v>34</v>
      </c>
    </row>
    <row r="51" spans="1:27" x14ac:dyDescent="0.25">
      <c r="A51" t="s">
        <v>110</v>
      </c>
      <c r="B51" t="s">
        <v>39</v>
      </c>
      <c r="C51">
        <v>9</v>
      </c>
      <c r="D51">
        <v>6</v>
      </c>
      <c r="E51">
        <v>2</v>
      </c>
      <c r="F51">
        <v>2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 t="s">
        <v>111</v>
      </c>
      <c r="N51" s="1">
        <v>84.615384615384613</v>
      </c>
      <c r="O51">
        <v>13</v>
      </c>
      <c r="P51" s="16">
        <v>2364.4</v>
      </c>
      <c r="Q51" s="25">
        <v>1230.4000000000001</v>
      </c>
      <c r="R51" s="25">
        <v>4173.1000000000004</v>
      </c>
      <c r="S51" s="26" t="s">
        <v>37</v>
      </c>
      <c r="T51" s="27">
        <v>2681.9</v>
      </c>
      <c r="U51" s="28">
        <v>1402.3</v>
      </c>
      <c r="V51" s="28">
        <v>4761.6000000000004</v>
      </c>
      <c r="W51" s="26" t="s">
        <v>37</v>
      </c>
      <c r="X51" s="27">
        <v>2523.15</v>
      </c>
      <c r="Y51" s="29">
        <v>1316.35</v>
      </c>
      <c r="Z51" s="29">
        <v>4467.3500000000004</v>
      </c>
      <c r="AA51" s="26" t="s">
        <v>37</v>
      </c>
    </row>
    <row r="52" spans="1:27" x14ac:dyDescent="0.25">
      <c r="A52" t="s">
        <v>112</v>
      </c>
      <c r="B52" t="s">
        <v>44</v>
      </c>
      <c r="C52">
        <v>0</v>
      </c>
      <c r="D52">
        <v>0</v>
      </c>
      <c r="E52">
        <v>2</v>
      </c>
      <c r="F52">
        <v>2</v>
      </c>
      <c r="G52">
        <v>17</v>
      </c>
      <c r="H52">
        <v>7</v>
      </c>
      <c r="I52">
        <v>0</v>
      </c>
      <c r="J52">
        <v>0</v>
      </c>
      <c r="K52">
        <v>0</v>
      </c>
      <c r="L52">
        <v>0</v>
      </c>
      <c r="M52" s="30">
        <v>0</v>
      </c>
      <c r="N52" s="1">
        <v>100</v>
      </c>
      <c r="O52">
        <v>19</v>
      </c>
      <c r="P52" s="16">
        <v>2496.1</v>
      </c>
      <c r="Q52" s="25">
        <v>1319.1</v>
      </c>
      <c r="R52" s="25">
        <v>4275</v>
      </c>
      <c r="S52" s="26" t="s">
        <v>34</v>
      </c>
      <c r="T52" s="27">
        <v>2822.9</v>
      </c>
      <c r="U52" s="28">
        <v>1521.3</v>
      </c>
      <c r="V52" s="28">
        <v>4909.3999999999996</v>
      </c>
      <c r="W52" s="26" t="s">
        <v>37</v>
      </c>
      <c r="X52" s="27">
        <v>2659.5</v>
      </c>
      <c r="Y52" s="29">
        <v>1420.1999999999998</v>
      </c>
      <c r="Z52" s="29">
        <v>4592.2</v>
      </c>
      <c r="AA52" s="26" t="s">
        <v>37</v>
      </c>
    </row>
    <row r="53" spans="1:27" x14ac:dyDescent="0.25">
      <c r="A53" s="33" t="s">
        <v>113</v>
      </c>
      <c r="B53" t="s">
        <v>114</v>
      </c>
      <c r="C53" s="34">
        <v>7</v>
      </c>
      <c r="D53" s="34">
        <v>2</v>
      </c>
      <c r="E53">
        <v>0</v>
      </c>
      <c r="F53">
        <v>0</v>
      </c>
      <c r="G53" s="34">
        <v>2</v>
      </c>
      <c r="H53" s="34">
        <v>1</v>
      </c>
      <c r="I53" s="34">
        <v>0</v>
      </c>
      <c r="J53" s="34">
        <v>0</v>
      </c>
      <c r="K53" s="34">
        <v>0</v>
      </c>
      <c r="L53" s="34">
        <v>0</v>
      </c>
      <c r="M53" t="s">
        <v>115</v>
      </c>
      <c r="N53" s="35">
        <v>81.818181818181827</v>
      </c>
      <c r="O53">
        <v>11</v>
      </c>
      <c r="P53" s="16">
        <v>2269.3000000000002</v>
      </c>
      <c r="Q53" s="25">
        <v>1236.5999999999999</v>
      </c>
      <c r="R53" s="25">
        <v>4084.4</v>
      </c>
      <c r="S53" s="26" t="s">
        <v>34</v>
      </c>
      <c r="T53" s="27">
        <v>2721</v>
      </c>
      <c r="U53" s="28">
        <v>1361.6</v>
      </c>
      <c r="V53" s="28">
        <v>5274.5</v>
      </c>
      <c r="W53" s="26" t="s">
        <v>37</v>
      </c>
      <c r="X53" s="27">
        <v>2495.15</v>
      </c>
      <c r="Y53" s="29">
        <v>1299.0999999999999</v>
      </c>
      <c r="Z53" s="29">
        <v>4679.45</v>
      </c>
      <c r="AA53" s="26" t="s">
        <v>34</v>
      </c>
    </row>
    <row r="54" spans="1:27" x14ac:dyDescent="0.25">
      <c r="A54" s="33" t="s">
        <v>116</v>
      </c>
      <c r="B54" t="s">
        <v>42</v>
      </c>
      <c r="C54" s="34">
        <v>0</v>
      </c>
      <c r="D54" s="34">
        <v>0</v>
      </c>
      <c r="E54">
        <v>7</v>
      </c>
      <c r="F5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24">
        <v>0</v>
      </c>
      <c r="N54" s="35">
        <v>100</v>
      </c>
      <c r="O54">
        <v>7</v>
      </c>
      <c r="P54" s="16">
        <v>1203.4000000000001</v>
      </c>
      <c r="Q54" s="25">
        <v>481.8</v>
      </c>
      <c r="R54" s="25">
        <v>3146.8</v>
      </c>
      <c r="S54" s="26" t="s">
        <v>34</v>
      </c>
      <c r="T54" s="27">
        <v>1621.7</v>
      </c>
      <c r="U54" s="28">
        <v>596.4</v>
      </c>
      <c r="V54" s="28">
        <v>3761.4</v>
      </c>
      <c r="W54" s="26" t="s">
        <v>34</v>
      </c>
      <c r="X54" s="27">
        <v>1412.5500000000002</v>
      </c>
      <c r="Y54" s="29">
        <v>539.1</v>
      </c>
      <c r="Z54" s="29">
        <v>3454.1000000000004</v>
      </c>
      <c r="AA54" s="26" t="s">
        <v>34</v>
      </c>
    </row>
    <row r="55" spans="1:27" x14ac:dyDescent="0.25">
      <c r="A55" s="33" t="s">
        <v>117</v>
      </c>
      <c r="B55" t="s">
        <v>42</v>
      </c>
      <c r="C55" s="34">
        <v>0</v>
      </c>
      <c r="D55" s="34">
        <v>0</v>
      </c>
      <c r="E55">
        <v>7</v>
      </c>
      <c r="F55">
        <v>2</v>
      </c>
      <c r="G55" s="34">
        <v>1</v>
      </c>
      <c r="H55" s="34">
        <v>1</v>
      </c>
      <c r="I55" s="34">
        <v>0</v>
      </c>
      <c r="J55" s="34">
        <v>0</v>
      </c>
      <c r="K55" s="34">
        <v>0</v>
      </c>
      <c r="L55" s="34">
        <v>0</v>
      </c>
      <c r="M55" s="24">
        <v>0</v>
      </c>
      <c r="N55" s="35">
        <v>87.5</v>
      </c>
      <c r="O55">
        <v>8</v>
      </c>
      <c r="P55" s="16">
        <v>1868.6</v>
      </c>
      <c r="Q55" s="25">
        <v>662.3</v>
      </c>
      <c r="R55" s="25">
        <v>4906.6000000000004</v>
      </c>
      <c r="S55" s="26" t="s">
        <v>34</v>
      </c>
      <c r="T55" s="27">
        <v>2438.1</v>
      </c>
      <c r="U55" s="28">
        <v>792.1</v>
      </c>
      <c r="V55" s="28">
        <v>6051.6</v>
      </c>
      <c r="W55" s="26" t="s">
        <v>34</v>
      </c>
      <c r="X55" s="27">
        <v>2153.35</v>
      </c>
      <c r="Y55" s="29">
        <v>727.2</v>
      </c>
      <c r="Z55" s="29">
        <v>5479.1</v>
      </c>
      <c r="AA55" s="26" t="s">
        <v>34</v>
      </c>
    </row>
    <row r="56" spans="1:27" x14ac:dyDescent="0.25">
      <c r="A56" t="s">
        <v>118</v>
      </c>
      <c r="B56" t="s">
        <v>33</v>
      </c>
      <c r="C56" s="34">
        <v>21</v>
      </c>
      <c r="D56" s="34">
        <v>7</v>
      </c>
      <c r="E56">
        <v>0</v>
      </c>
      <c r="F56">
        <v>0</v>
      </c>
      <c r="G56">
        <v>0</v>
      </c>
      <c r="H56">
        <v>0</v>
      </c>
      <c r="I56" s="34">
        <v>1</v>
      </c>
      <c r="J56" s="34">
        <v>1</v>
      </c>
      <c r="K56" s="34">
        <v>0</v>
      </c>
      <c r="L56" s="34">
        <v>0</v>
      </c>
      <c r="M56" s="24">
        <v>0</v>
      </c>
      <c r="N56" s="35">
        <v>95.454545454545453</v>
      </c>
      <c r="O56">
        <v>22</v>
      </c>
      <c r="P56" s="16">
        <v>1842.8</v>
      </c>
      <c r="Q56" s="25">
        <v>936.5</v>
      </c>
      <c r="R56" s="25">
        <v>3163.6</v>
      </c>
      <c r="S56" s="26" t="s">
        <v>34</v>
      </c>
      <c r="T56" s="27">
        <v>2150.1999999999998</v>
      </c>
      <c r="U56" s="28">
        <v>1026.0999999999999</v>
      </c>
      <c r="V56" s="28">
        <v>3779.2</v>
      </c>
      <c r="W56" s="26" t="s">
        <v>34</v>
      </c>
      <c r="X56" s="27">
        <v>1996.5</v>
      </c>
      <c r="Y56" s="29">
        <v>981.3</v>
      </c>
      <c r="Z56" s="29">
        <v>3471.3999999999996</v>
      </c>
      <c r="AA56" s="26" t="s">
        <v>34</v>
      </c>
    </row>
    <row r="57" spans="1:27" x14ac:dyDescent="0.25">
      <c r="A57" t="s">
        <v>119</v>
      </c>
      <c r="B57" t="s">
        <v>39</v>
      </c>
      <c r="C57">
        <v>5</v>
      </c>
      <c r="D57">
        <v>4</v>
      </c>
      <c r="E57">
        <v>3</v>
      </c>
      <c r="F57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 s="24">
        <v>0</v>
      </c>
      <c r="N57" s="1">
        <v>100</v>
      </c>
      <c r="O57">
        <v>8</v>
      </c>
      <c r="P57" s="16">
        <v>1464.9</v>
      </c>
      <c r="Q57" s="25">
        <v>656.3</v>
      </c>
      <c r="R57" s="25">
        <v>2631.1</v>
      </c>
      <c r="S57" s="26" t="s">
        <v>34</v>
      </c>
      <c r="T57" s="27">
        <v>1699.5</v>
      </c>
      <c r="U57" s="28">
        <v>747.5</v>
      </c>
      <c r="V57" s="28">
        <v>3179.5</v>
      </c>
      <c r="W57" s="26" t="s">
        <v>34</v>
      </c>
      <c r="X57" s="27">
        <v>1582.2</v>
      </c>
      <c r="Y57" s="29">
        <v>701.9</v>
      </c>
      <c r="Z57" s="29">
        <v>2905.3</v>
      </c>
      <c r="AA57" s="26" t="s">
        <v>34</v>
      </c>
    </row>
    <row r="58" spans="1:27" ht="17.25" x14ac:dyDescent="0.3">
      <c r="A58" t="s">
        <v>120</v>
      </c>
      <c r="B58" t="s">
        <v>64</v>
      </c>
      <c r="C58">
        <v>11</v>
      </c>
      <c r="D58">
        <v>6</v>
      </c>
      <c r="E58">
        <v>15</v>
      </c>
      <c r="F58">
        <v>4</v>
      </c>
      <c r="G58">
        <v>3</v>
      </c>
      <c r="H58">
        <v>3</v>
      </c>
      <c r="I58">
        <v>0</v>
      </c>
      <c r="J58">
        <v>0</v>
      </c>
      <c r="K58">
        <v>0</v>
      </c>
      <c r="L58">
        <v>0</v>
      </c>
      <c r="M58" t="s">
        <v>121</v>
      </c>
      <c r="N58" s="1">
        <v>87.878787878787875</v>
      </c>
      <c r="O58">
        <v>33</v>
      </c>
      <c r="P58" s="16">
        <v>3135.6</v>
      </c>
      <c r="Q58" s="25">
        <v>1628.8</v>
      </c>
      <c r="R58" s="25">
        <v>5192.3999999999996</v>
      </c>
      <c r="S58" s="26" t="s">
        <v>37</v>
      </c>
      <c r="T58" s="27">
        <v>3826.4</v>
      </c>
      <c r="U58" s="28">
        <v>1873.7</v>
      </c>
      <c r="V58" s="28">
        <v>6436.6</v>
      </c>
      <c r="W58" s="26" t="s">
        <v>56</v>
      </c>
      <c r="X58" s="27">
        <v>3481</v>
      </c>
      <c r="Y58" s="29">
        <v>1751.25</v>
      </c>
      <c r="Z58" s="29">
        <v>5814.5</v>
      </c>
      <c r="AA58" s="26" t="s">
        <v>37</v>
      </c>
    </row>
    <row r="59" spans="1:27" x14ac:dyDescent="0.25">
      <c r="A59" t="s">
        <v>122</v>
      </c>
      <c r="B59" t="s">
        <v>42</v>
      </c>
      <c r="C59">
        <v>0</v>
      </c>
      <c r="D59">
        <v>0</v>
      </c>
      <c r="E59">
        <v>6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 t="s">
        <v>40</v>
      </c>
      <c r="N59" s="1">
        <v>85.714285714285708</v>
      </c>
      <c r="O59">
        <v>7</v>
      </c>
      <c r="P59" s="16">
        <v>1168.4000000000001</v>
      </c>
      <c r="Q59" s="25">
        <v>506.3</v>
      </c>
      <c r="R59" s="25">
        <v>2052.3000000000002</v>
      </c>
      <c r="S59" s="26" t="s">
        <v>34</v>
      </c>
      <c r="T59" s="27">
        <v>1316.4</v>
      </c>
      <c r="U59" s="28">
        <v>537.70000000000005</v>
      </c>
      <c r="V59" s="28">
        <v>2350</v>
      </c>
      <c r="W59" s="26" t="s">
        <v>34</v>
      </c>
      <c r="X59" s="27">
        <v>1242.4000000000001</v>
      </c>
      <c r="Y59" s="29">
        <v>522</v>
      </c>
      <c r="Z59" s="29">
        <v>2201.15</v>
      </c>
      <c r="AA59" s="26" t="s">
        <v>34</v>
      </c>
    </row>
    <row r="60" spans="1:27" ht="17.25" x14ac:dyDescent="0.3">
      <c r="A60" t="s">
        <v>123</v>
      </c>
      <c r="B60" t="s">
        <v>39</v>
      </c>
      <c r="C60">
        <v>3</v>
      </c>
      <c r="D60">
        <v>3</v>
      </c>
      <c r="E60">
        <v>10</v>
      </c>
      <c r="F60">
        <v>6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 t="s">
        <v>124</v>
      </c>
      <c r="N60" s="1">
        <v>86.666666666666671</v>
      </c>
      <c r="O60">
        <v>15</v>
      </c>
      <c r="P60" s="16">
        <v>3279.8</v>
      </c>
      <c r="Q60" s="25">
        <v>1193.2</v>
      </c>
      <c r="R60" s="25">
        <v>6013.5</v>
      </c>
      <c r="S60" s="26" t="s">
        <v>37</v>
      </c>
      <c r="T60" s="27">
        <v>3729.3</v>
      </c>
      <c r="U60" s="28">
        <v>1375</v>
      </c>
      <c r="V60" s="28">
        <v>6873.5</v>
      </c>
      <c r="W60" s="26" t="s">
        <v>37</v>
      </c>
      <c r="X60" s="27">
        <v>3504.55</v>
      </c>
      <c r="Y60" s="29">
        <v>1284.0999999999999</v>
      </c>
      <c r="Z60" s="29">
        <v>6443.5</v>
      </c>
      <c r="AA60" s="26" t="s">
        <v>37</v>
      </c>
    </row>
    <row r="61" spans="1:27" x14ac:dyDescent="0.25">
      <c r="A61" t="s">
        <v>125</v>
      </c>
      <c r="B61" t="s">
        <v>42</v>
      </c>
      <c r="C61">
        <v>0</v>
      </c>
      <c r="D61">
        <v>0</v>
      </c>
      <c r="E61">
        <v>6</v>
      </c>
      <c r="F6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 s="30">
        <v>0</v>
      </c>
      <c r="N61" s="1">
        <v>100</v>
      </c>
      <c r="O61">
        <v>6</v>
      </c>
      <c r="P61" s="27">
        <v>1173</v>
      </c>
      <c r="Q61" s="25">
        <v>267.2</v>
      </c>
      <c r="R61" s="25">
        <v>2383.6999999999998</v>
      </c>
      <c r="S61" s="26" t="s">
        <v>34</v>
      </c>
      <c r="T61" s="27">
        <v>1314.9</v>
      </c>
      <c r="U61" s="28">
        <v>316.89999999999998</v>
      </c>
      <c r="V61" s="28">
        <v>2691.7</v>
      </c>
      <c r="W61" s="26" t="s">
        <v>34</v>
      </c>
      <c r="X61" s="27">
        <v>1243.95</v>
      </c>
      <c r="Y61" s="29">
        <v>292.04999999999995</v>
      </c>
      <c r="Z61" s="29">
        <v>2537.6999999999998</v>
      </c>
      <c r="AA61" s="26" t="s">
        <v>34</v>
      </c>
    </row>
    <row r="62" spans="1:27" x14ac:dyDescent="0.25">
      <c r="A62" t="s">
        <v>126</v>
      </c>
      <c r="B62" t="s">
        <v>39</v>
      </c>
      <c r="C62">
        <v>3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 s="30">
        <v>0</v>
      </c>
      <c r="N62" s="1">
        <v>100</v>
      </c>
      <c r="O62">
        <v>5</v>
      </c>
      <c r="P62" s="16">
        <v>2167.9</v>
      </c>
      <c r="Q62" s="25">
        <v>623</v>
      </c>
      <c r="R62" s="25">
        <v>5380.9</v>
      </c>
      <c r="S62" s="26" t="s">
        <v>34</v>
      </c>
      <c r="T62" s="27">
        <v>2839.3</v>
      </c>
      <c r="U62" s="28">
        <v>763.8</v>
      </c>
      <c r="V62" s="28">
        <v>6756.4</v>
      </c>
      <c r="W62" s="26" t="s">
        <v>37</v>
      </c>
      <c r="X62" s="27">
        <v>2503.6000000000004</v>
      </c>
      <c r="Y62" s="29">
        <v>693.4</v>
      </c>
      <c r="Z62" s="29">
        <v>6068.65</v>
      </c>
      <c r="AA62" s="26" t="s">
        <v>37</v>
      </c>
    </row>
    <row r="63" spans="1:27" x14ac:dyDescent="0.25">
      <c r="A63" t="s">
        <v>127</v>
      </c>
      <c r="B63" t="s">
        <v>33</v>
      </c>
      <c r="C63">
        <v>5</v>
      </c>
      <c r="D63">
        <v>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 s="30">
        <v>0</v>
      </c>
      <c r="N63" s="1">
        <v>100</v>
      </c>
      <c r="O63">
        <v>5</v>
      </c>
      <c r="P63" s="16">
        <v>1028.9000000000001</v>
      </c>
      <c r="Q63" s="25">
        <v>439.2</v>
      </c>
      <c r="R63" s="25">
        <v>2064.5</v>
      </c>
      <c r="S63" s="26" t="s">
        <v>34</v>
      </c>
      <c r="T63" s="27">
        <v>1434.1</v>
      </c>
      <c r="U63" s="28">
        <v>548.4</v>
      </c>
      <c r="V63" s="28">
        <v>2606.1999999999998</v>
      </c>
      <c r="W63" s="26" t="s">
        <v>34</v>
      </c>
      <c r="X63" s="27">
        <v>1231.5</v>
      </c>
      <c r="Y63" s="29">
        <v>493.79999999999995</v>
      </c>
      <c r="Z63" s="29">
        <v>2335.35</v>
      </c>
      <c r="AA63" s="26" t="s">
        <v>34</v>
      </c>
    </row>
    <row r="64" spans="1:27" x14ac:dyDescent="0.25">
      <c r="A64" t="s">
        <v>128</v>
      </c>
      <c r="B64" t="s">
        <v>33</v>
      </c>
      <c r="C64">
        <v>6</v>
      </c>
      <c r="D64">
        <v>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 s="30">
        <v>0</v>
      </c>
      <c r="N64" s="1">
        <v>100</v>
      </c>
      <c r="O64">
        <v>6</v>
      </c>
      <c r="P64" s="16">
        <v>2568.3000000000002</v>
      </c>
      <c r="Q64" s="25">
        <v>1440.9</v>
      </c>
      <c r="R64" s="25">
        <v>3926.4</v>
      </c>
      <c r="S64" s="26" t="s">
        <v>37</v>
      </c>
      <c r="T64" s="27">
        <v>2929.4</v>
      </c>
      <c r="U64" s="28">
        <v>1611.5</v>
      </c>
      <c r="V64" s="28">
        <v>4534.7</v>
      </c>
      <c r="W64" s="26" t="s">
        <v>37</v>
      </c>
      <c r="X64" s="27">
        <v>2748.8500000000004</v>
      </c>
      <c r="Y64" s="29">
        <v>1526.2</v>
      </c>
      <c r="Z64" s="29">
        <v>4230.55</v>
      </c>
      <c r="AA64" s="26" t="s">
        <v>37</v>
      </c>
    </row>
    <row r="65" spans="1:27" ht="17.25" x14ac:dyDescent="0.3">
      <c r="A65" t="s">
        <v>129</v>
      </c>
      <c r="B65" t="s">
        <v>49</v>
      </c>
      <c r="C65">
        <v>38</v>
      </c>
      <c r="D65">
        <v>11</v>
      </c>
      <c r="E65">
        <v>2</v>
      </c>
      <c r="F65">
        <v>1</v>
      </c>
      <c r="G65">
        <v>0</v>
      </c>
      <c r="H65">
        <v>0</v>
      </c>
      <c r="I65">
        <v>4</v>
      </c>
      <c r="J65">
        <v>4</v>
      </c>
      <c r="K65">
        <v>1</v>
      </c>
      <c r="L65">
        <v>1</v>
      </c>
      <c r="M65" t="s">
        <v>130</v>
      </c>
      <c r="N65" s="1">
        <v>93.333333333333329</v>
      </c>
      <c r="O65">
        <v>46</v>
      </c>
      <c r="P65" s="27">
        <v>3914</v>
      </c>
      <c r="Q65" s="25">
        <v>2599.4</v>
      </c>
      <c r="R65" s="25">
        <v>5553.4</v>
      </c>
      <c r="S65" s="26" t="s">
        <v>56</v>
      </c>
      <c r="T65" s="27">
        <v>4471.8</v>
      </c>
      <c r="U65" s="28">
        <v>2927.2</v>
      </c>
      <c r="V65" s="28">
        <v>6523.5</v>
      </c>
      <c r="W65" s="26" t="s">
        <v>56</v>
      </c>
      <c r="X65" s="27">
        <v>4192.8999999999996</v>
      </c>
      <c r="Y65" s="29">
        <v>2763.3</v>
      </c>
      <c r="Z65" s="29">
        <v>6038.45</v>
      </c>
      <c r="AA65" s="26" t="s">
        <v>56</v>
      </c>
    </row>
    <row r="66" spans="1:27" x14ac:dyDescent="0.25">
      <c r="A66" t="s">
        <v>131</v>
      </c>
      <c r="B66" t="s">
        <v>33</v>
      </c>
      <c r="C66">
        <v>9</v>
      </c>
      <c r="D66">
        <v>5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 s="30">
        <v>0</v>
      </c>
      <c r="N66" s="1">
        <v>100</v>
      </c>
      <c r="O66">
        <v>9</v>
      </c>
      <c r="P66" s="16">
        <v>2566.5</v>
      </c>
      <c r="Q66" s="25">
        <v>1469.6</v>
      </c>
      <c r="R66" s="25">
        <v>3749.1</v>
      </c>
      <c r="S66" s="26" t="s">
        <v>37</v>
      </c>
      <c r="T66" s="27">
        <v>2923.3</v>
      </c>
      <c r="U66" s="28">
        <v>1617</v>
      </c>
      <c r="V66" s="28">
        <v>4266</v>
      </c>
      <c r="W66" s="26" t="s">
        <v>37</v>
      </c>
      <c r="X66" s="27">
        <v>2744.9</v>
      </c>
      <c r="Y66" s="29">
        <v>1543.3</v>
      </c>
      <c r="Z66" s="29">
        <v>4007.55</v>
      </c>
      <c r="AA66" s="26" t="s">
        <v>37</v>
      </c>
    </row>
    <row r="67" spans="1:27" x14ac:dyDescent="0.25">
      <c r="A67" t="s">
        <v>132</v>
      </c>
      <c r="B67" t="s">
        <v>44</v>
      </c>
      <c r="C67">
        <v>0</v>
      </c>
      <c r="D67">
        <v>0</v>
      </c>
      <c r="E67">
        <v>5</v>
      </c>
      <c r="F67">
        <v>4</v>
      </c>
      <c r="G67">
        <v>2</v>
      </c>
      <c r="H67">
        <v>1</v>
      </c>
      <c r="I67">
        <v>0</v>
      </c>
      <c r="J67">
        <v>0</v>
      </c>
      <c r="K67">
        <v>0</v>
      </c>
      <c r="L67">
        <v>0</v>
      </c>
      <c r="M67" s="30">
        <v>0</v>
      </c>
      <c r="N67" s="1">
        <v>100</v>
      </c>
      <c r="O67">
        <v>7</v>
      </c>
      <c r="P67" s="16">
        <v>2795.8</v>
      </c>
      <c r="Q67" s="25">
        <v>1419.7</v>
      </c>
      <c r="R67" s="25">
        <v>4664.5</v>
      </c>
      <c r="S67" s="26" t="s">
        <v>37</v>
      </c>
      <c r="T67" s="27">
        <v>3192.4</v>
      </c>
      <c r="U67" s="28">
        <v>1659.8</v>
      </c>
      <c r="V67" s="28">
        <v>5339.6</v>
      </c>
      <c r="W67" s="26" t="s">
        <v>37</v>
      </c>
      <c r="X67" s="27">
        <v>2994.1000000000004</v>
      </c>
      <c r="Y67" s="29">
        <v>1539.75</v>
      </c>
      <c r="Z67" s="29">
        <v>5002.05</v>
      </c>
      <c r="AA67" s="26" t="s">
        <v>37</v>
      </c>
    </row>
    <row r="68" spans="1:27" x14ac:dyDescent="0.25">
      <c r="A68" t="s">
        <v>133</v>
      </c>
      <c r="B68" t="s">
        <v>58</v>
      </c>
      <c r="C68">
        <v>2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3</v>
      </c>
      <c r="L68">
        <v>3</v>
      </c>
      <c r="M68" s="30">
        <v>0</v>
      </c>
      <c r="N68" s="1">
        <v>100</v>
      </c>
      <c r="O68">
        <v>5</v>
      </c>
      <c r="P68" s="16">
        <v>1222.4000000000001</v>
      </c>
      <c r="Q68" s="25">
        <v>545.79999999999995</v>
      </c>
      <c r="R68" s="25">
        <v>2720.3</v>
      </c>
      <c r="S68" s="26" t="s">
        <v>34</v>
      </c>
      <c r="T68" s="27">
        <v>1687.2</v>
      </c>
      <c r="U68" s="28">
        <v>689</v>
      </c>
      <c r="V68" s="28">
        <v>3481.5</v>
      </c>
      <c r="W68" s="26" t="s">
        <v>34</v>
      </c>
      <c r="X68" s="27">
        <v>1454.8000000000002</v>
      </c>
      <c r="Y68" s="29">
        <v>617.4</v>
      </c>
      <c r="Z68" s="29">
        <v>3100.9</v>
      </c>
      <c r="AA68" s="26" t="s">
        <v>34</v>
      </c>
    </row>
    <row r="69" spans="1:27" x14ac:dyDescent="0.25">
      <c r="A69" t="s">
        <v>134</v>
      </c>
      <c r="B69" t="s">
        <v>33</v>
      </c>
      <c r="C69">
        <v>10</v>
      </c>
      <c r="D69">
        <v>5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 s="30">
        <v>0</v>
      </c>
      <c r="N69" s="1">
        <v>100</v>
      </c>
      <c r="O69">
        <v>10</v>
      </c>
      <c r="P69" s="16">
        <v>1452.4</v>
      </c>
      <c r="Q69" s="25">
        <v>605.5</v>
      </c>
      <c r="R69" s="25">
        <v>3321.4</v>
      </c>
      <c r="S69" s="26" t="s">
        <v>34</v>
      </c>
      <c r="T69" s="27">
        <v>1970.3</v>
      </c>
      <c r="U69" s="28">
        <v>781.3</v>
      </c>
      <c r="V69" s="28">
        <v>4156.8</v>
      </c>
      <c r="W69" s="26" t="s">
        <v>34</v>
      </c>
      <c r="X69" s="27">
        <v>1711.35</v>
      </c>
      <c r="Y69" s="29">
        <v>693.4</v>
      </c>
      <c r="Z69" s="29">
        <v>3739.1000000000004</v>
      </c>
      <c r="AA69" s="26" t="s">
        <v>34</v>
      </c>
    </row>
    <row r="70" spans="1:27" x14ac:dyDescent="0.25">
      <c r="A70" t="s">
        <v>135</v>
      </c>
      <c r="B70" t="s">
        <v>58</v>
      </c>
      <c r="C70">
        <v>5</v>
      </c>
      <c r="D70">
        <v>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3</v>
      </c>
      <c r="L70">
        <v>3</v>
      </c>
      <c r="M70" t="s">
        <v>136</v>
      </c>
      <c r="N70" s="1">
        <v>90</v>
      </c>
      <c r="O70">
        <v>9</v>
      </c>
      <c r="P70" s="16">
        <v>1344.7</v>
      </c>
      <c r="Q70" s="25">
        <v>563.29999999999995</v>
      </c>
      <c r="R70" s="25">
        <v>2926.3</v>
      </c>
      <c r="S70" s="26" t="s">
        <v>34</v>
      </c>
      <c r="T70" s="27">
        <v>1843.9</v>
      </c>
      <c r="U70" s="28">
        <v>760.3</v>
      </c>
      <c r="V70" s="28">
        <v>3860.4</v>
      </c>
      <c r="W70" s="26" t="s">
        <v>34</v>
      </c>
      <c r="X70" s="27">
        <v>1594.3000000000002</v>
      </c>
      <c r="Y70" s="29">
        <v>661.8</v>
      </c>
      <c r="Z70" s="29">
        <v>3393.3500000000004</v>
      </c>
      <c r="AA70" s="26" t="s">
        <v>34</v>
      </c>
    </row>
    <row r="71" spans="1:27" x14ac:dyDescent="0.25">
      <c r="A71" t="s">
        <v>137</v>
      </c>
      <c r="B71" t="s">
        <v>73</v>
      </c>
      <c r="C71">
        <v>0</v>
      </c>
      <c r="D71">
        <v>0</v>
      </c>
      <c r="E71">
        <v>0</v>
      </c>
      <c r="F71">
        <v>0</v>
      </c>
      <c r="G71">
        <v>8</v>
      </c>
      <c r="H71">
        <v>1</v>
      </c>
      <c r="I71">
        <v>0</v>
      </c>
      <c r="J71">
        <v>0</v>
      </c>
      <c r="K71">
        <v>0</v>
      </c>
      <c r="L71">
        <v>0</v>
      </c>
      <c r="M71" t="s">
        <v>138</v>
      </c>
      <c r="N71" s="1">
        <v>88.888888888888886</v>
      </c>
      <c r="O71">
        <v>9</v>
      </c>
      <c r="P71" s="16">
        <v>1142.9000000000001</v>
      </c>
      <c r="Q71" s="25">
        <v>535.20000000000005</v>
      </c>
      <c r="R71" s="25">
        <v>2237.8000000000002</v>
      </c>
      <c r="S71" s="26" t="s">
        <v>34</v>
      </c>
      <c r="T71" s="27">
        <v>1576.5</v>
      </c>
      <c r="U71" s="28">
        <v>694.7</v>
      </c>
      <c r="V71" s="28">
        <v>2744.1</v>
      </c>
      <c r="W71" s="26" t="s">
        <v>34</v>
      </c>
      <c r="X71" s="27">
        <v>1359.7</v>
      </c>
      <c r="Y71" s="29">
        <v>614.95000000000005</v>
      </c>
      <c r="Z71" s="29">
        <v>2490.9499999999998</v>
      </c>
      <c r="AA71" s="26" t="s">
        <v>34</v>
      </c>
    </row>
    <row r="72" spans="1:27" x14ac:dyDescent="0.25">
      <c r="A72" t="s">
        <v>139</v>
      </c>
      <c r="B72" t="s">
        <v>33</v>
      </c>
      <c r="C72">
        <v>5</v>
      </c>
      <c r="D72">
        <v>5</v>
      </c>
      <c r="E72">
        <v>0</v>
      </c>
      <c r="F72">
        <v>0</v>
      </c>
      <c r="G72">
        <v>0</v>
      </c>
      <c r="H72">
        <v>0</v>
      </c>
      <c r="I72">
        <v>1</v>
      </c>
      <c r="J72">
        <v>1</v>
      </c>
      <c r="K72">
        <v>0</v>
      </c>
      <c r="L72">
        <v>0</v>
      </c>
      <c r="M72" s="30">
        <v>0</v>
      </c>
      <c r="N72" s="1">
        <v>83.333333333333343</v>
      </c>
      <c r="O72">
        <v>6</v>
      </c>
      <c r="P72" s="16">
        <v>1316.8</v>
      </c>
      <c r="Q72" s="25">
        <v>588.29999999999995</v>
      </c>
      <c r="R72" s="25">
        <v>3088</v>
      </c>
      <c r="S72" s="26" t="s">
        <v>34</v>
      </c>
      <c r="T72" s="27">
        <v>1768.4</v>
      </c>
      <c r="U72" s="28">
        <v>697.3</v>
      </c>
      <c r="V72" s="28">
        <v>3809.4</v>
      </c>
      <c r="W72" s="26" t="s">
        <v>34</v>
      </c>
      <c r="X72" s="27">
        <v>1542.6</v>
      </c>
      <c r="Y72" s="29">
        <v>642.79999999999995</v>
      </c>
      <c r="Z72" s="29">
        <v>3448.7</v>
      </c>
      <c r="AA72" s="26" t="s">
        <v>34</v>
      </c>
    </row>
    <row r="73" spans="1:27" x14ac:dyDescent="0.25">
      <c r="A73" t="s">
        <v>140</v>
      </c>
      <c r="B73" t="s">
        <v>33</v>
      </c>
      <c r="C73">
        <v>5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 s="30">
        <v>0</v>
      </c>
      <c r="N73" s="1">
        <v>100</v>
      </c>
      <c r="O73">
        <v>5</v>
      </c>
      <c r="P73" s="16">
        <v>1104.3</v>
      </c>
      <c r="Q73" s="25">
        <v>109.4</v>
      </c>
      <c r="R73" s="25">
        <v>2596.5</v>
      </c>
      <c r="S73" s="26" t="s">
        <v>34</v>
      </c>
      <c r="T73" s="27">
        <v>1301.0999999999999</v>
      </c>
      <c r="U73" s="28">
        <v>133.1</v>
      </c>
      <c r="V73" s="28">
        <v>3001.6</v>
      </c>
      <c r="W73" s="26" t="s">
        <v>34</v>
      </c>
      <c r="X73" s="27">
        <v>1202.6999999999998</v>
      </c>
      <c r="Y73" s="29">
        <v>121.25</v>
      </c>
      <c r="Z73" s="29">
        <v>2799.05</v>
      </c>
      <c r="AA73" s="26" t="s">
        <v>34</v>
      </c>
    </row>
    <row r="74" spans="1:27" x14ac:dyDescent="0.25">
      <c r="A74" t="s">
        <v>141</v>
      </c>
      <c r="B74" t="s">
        <v>39</v>
      </c>
      <c r="C74">
        <v>3</v>
      </c>
      <c r="D74">
        <v>2</v>
      </c>
      <c r="E74">
        <v>5</v>
      </c>
      <c r="F74">
        <v>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 t="s">
        <v>50</v>
      </c>
      <c r="N74" s="1">
        <v>88.888888888888886</v>
      </c>
      <c r="O74">
        <v>9</v>
      </c>
      <c r="P74" s="16">
        <v>2474.1</v>
      </c>
      <c r="Q74" s="25">
        <v>889.7</v>
      </c>
      <c r="R74" s="25">
        <v>4862.2</v>
      </c>
      <c r="S74" s="26" t="s">
        <v>34</v>
      </c>
      <c r="T74" s="27">
        <v>2860.2</v>
      </c>
      <c r="U74" s="28">
        <v>1012.3</v>
      </c>
      <c r="V74" s="28">
        <v>5587</v>
      </c>
      <c r="W74" s="26" t="s">
        <v>37</v>
      </c>
      <c r="X74" s="27">
        <v>2667.1499999999996</v>
      </c>
      <c r="Y74" s="29">
        <v>951</v>
      </c>
      <c r="Z74" s="29">
        <v>5224.6000000000004</v>
      </c>
      <c r="AA74" s="26" t="s">
        <v>37</v>
      </c>
    </row>
    <row r="75" spans="1:27" x14ac:dyDescent="0.25">
      <c r="A75" t="s">
        <v>142</v>
      </c>
      <c r="B75" t="s">
        <v>42</v>
      </c>
      <c r="C75">
        <v>0</v>
      </c>
      <c r="D75">
        <v>0</v>
      </c>
      <c r="E75">
        <v>5</v>
      </c>
      <c r="F75">
        <v>4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 s="30">
        <v>0</v>
      </c>
      <c r="N75" s="1">
        <v>100</v>
      </c>
      <c r="O75">
        <v>5</v>
      </c>
      <c r="P75" s="16">
        <v>2242.1999999999998</v>
      </c>
      <c r="Q75" s="25">
        <v>628.70000000000005</v>
      </c>
      <c r="R75" s="25">
        <v>4627.1000000000004</v>
      </c>
      <c r="S75" s="26" t="s">
        <v>34</v>
      </c>
      <c r="T75" s="27">
        <v>2577</v>
      </c>
      <c r="U75" s="28">
        <v>732.6</v>
      </c>
      <c r="V75" s="28">
        <v>5439.2</v>
      </c>
      <c r="W75" s="26" t="s">
        <v>37</v>
      </c>
      <c r="X75" s="27">
        <v>2409.6</v>
      </c>
      <c r="Y75" s="29">
        <v>680.65000000000009</v>
      </c>
      <c r="Z75" s="29">
        <v>5033.1499999999996</v>
      </c>
      <c r="AA75" s="26" t="s">
        <v>34</v>
      </c>
    </row>
    <row r="76" spans="1:27" x14ac:dyDescent="0.25">
      <c r="A76" t="s">
        <v>143</v>
      </c>
      <c r="B76" t="s">
        <v>33</v>
      </c>
      <c r="C76">
        <v>11</v>
      </c>
      <c r="D76">
        <v>4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 s="30">
        <v>0</v>
      </c>
      <c r="N76" s="1">
        <v>100</v>
      </c>
      <c r="O76">
        <v>11</v>
      </c>
      <c r="P76" s="16">
        <v>2496.3000000000002</v>
      </c>
      <c r="Q76" s="25">
        <v>940.7</v>
      </c>
      <c r="R76" s="25">
        <v>4824</v>
      </c>
      <c r="S76" s="26" t="s">
        <v>34</v>
      </c>
      <c r="T76" s="27">
        <v>2916</v>
      </c>
      <c r="U76" s="28">
        <v>1066.5999999999999</v>
      </c>
      <c r="V76" s="28">
        <v>5528.9</v>
      </c>
      <c r="W76" s="26" t="s">
        <v>37</v>
      </c>
      <c r="X76" s="27">
        <v>2706.15</v>
      </c>
      <c r="Y76" s="29">
        <v>1003.65</v>
      </c>
      <c r="Z76" s="29">
        <v>5176.45</v>
      </c>
      <c r="AA76" s="26" t="s">
        <v>37</v>
      </c>
    </row>
    <row r="77" spans="1:27" x14ac:dyDescent="0.25">
      <c r="A77" t="s">
        <v>144</v>
      </c>
      <c r="B77" t="s">
        <v>42</v>
      </c>
      <c r="C77">
        <v>0</v>
      </c>
      <c r="D77">
        <v>0</v>
      </c>
      <c r="E77">
        <v>6</v>
      </c>
      <c r="F77">
        <v>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 s="30">
        <v>0</v>
      </c>
      <c r="N77" s="1">
        <v>100</v>
      </c>
      <c r="O77">
        <v>6</v>
      </c>
      <c r="P77" s="27">
        <v>2599</v>
      </c>
      <c r="Q77" s="25">
        <v>554.4</v>
      </c>
      <c r="R77" s="25">
        <v>6105.4</v>
      </c>
      <c r="S77" s="26" t="s">
        <v>37</v>
      </c>
      <c r="T77" s="27">
        <v>2982.9</v>
      </c>
      <c r="U77" s="28">
        <v>669.5</v>
      </c>
      <c r="V77" s="28">
        <v>6946</v>
      </c>
      <c r="W77" s="26" t="s">
        <v>37</v>
      </c>
      <c r="X77" s="27">
        <v>2790.95</v>
      </c>
      <c r="Y77" s="29">
        <v>611.95000000000005</v>
      </c>
      <c r="Z77" s="29">
        <v>6525.7</v>
      </c>
      <c r="AA77" s="26" t="s">
        <v>37</v>
      </c>
    </row>
    <row r="78" spans="1:27" x14ac:dyDescent="0.25">
      <c r="A78" t="s">
        <v>145</v>
      </c>
      <c r="B78" t="s">
        <v>73</v>
      </c>
      <c r="C78">
        <v>0</v>
      </c>
      <c r="D78">
        <v>0</v>
      </c>
      <c r="E78">
        <v>0</v>
      </c>
      <c r="F78">
        <v>0</v>
      </c>
      <c r="G78">
        <v>5</v>
      </c>
      <c r="H78">
        <v>1</v>
      </c>
      <c r="I78">
        <v>0</v>
      </c>
      <c r="J78">
        <v>0</v>
      </c>
      <c r="K78">
        <v>0</v>
      </c>
      <c r="L78">
        <v>0</v>
      </c>
      <c r="M78" s="30">
        <v>0</v>
      </c>
      <c r="N78" s="1">
        <v>100</v>
      </c>
      <c r="O78">
        <v>5</v>
      </c>
      <c r="P78" s="16">
        <v>1188.0999999999999</v>
      </c>
      <c r="Q78" s="25">
        <v>112.1</v>
      </c>
      <c r="R78" s="25">
        <v>2871.1</v>
      </c>
      <c r="S78" s="26" t="s">
        <v>34</v>
      </c>
      <c r="T78" s="27">
        <v>1412.6</v>
      </c>
      <c r="U78" s="28">
        <v>95.1</v>
      </c>
      <c r="V78" s="28">
        <v>3354.5</v>
      </c>
      <c r="W78" s="26" t="s">
        <v>34</v>
      </c>
      <c r="X78" s="27">
        <v>1300.3499999999999</v>
      </c>
      <c r="Y78" s="29">
        <v>103.6</v>
      </c>
      <c r="Z78" s="29">
        <v>3112.8</v>
      </c>
      <c r="AA78" s="26" t="s">
        <v>34</v>
      </c>
    </row>
    <row r="79" spans="1:27" x14ac:dyDescent="0.25">
      <c r="A79" t="s">
        <v>146</v>
      </c>
      <c r="B79" t="s">
        <v>33</v>
      </c>
      <c r="C79">
        <v>6</v>
      </c>
      <c r="D79">
        <v>2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 s="30">
        <v>0</v>
      </c>
      <c r="N79" s="1">
        <v>100</v>
      </c>
      <c r="O79">
        <v>6</v>
      </c>
      <c r="P79" s="16">
        <v>1824.4</v>
      </c>
      <c r="Q79" s="25">
        <v>577.9</v>
      </c>
      <c r="R79" s="25">
        <v>3373.8</v>
      </c>
      <c r="S79" s="26" t="s">
        <v>34</v>
      </c>
      <c r="T79" s="27">
        <v>2061.8000000000002</v>
      </c>
      <c r="U79" s="28">
        <v>694.4</v>
      </c>
      <c r="V79" s="28">
        <v>3889</v>
      </c>
      <c r="W79" s="26" t="s">
        <v>34</v>
      </c>
      <c r="X79" s="27">
        <v>1943.1000000000001</v>
      </c>
      <c r="Y79" s="29">
        <v>636.15</v>
      </c>
      <c r="Z79" s="29">
        <v>3631.4</v>
      </c>
      <c r="AA79" s="26" t="s">
        <v>34</v>
      </c>
    </row>
    <row r="80" spans="1:27" x14ac:dyDescent="0.25">
      <c r="A80" t="s">
        <v>147</v>
      </c>
      <c r="B80" t="s">
        <v>33</v>
      </c>
      <c r="C80">
        <v>9</v>
      </c>
      <c r="D80">
        <v>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 s="30">
        <v>0</v>
      </c>
      <c r="N80" s="1">
        <v>100</v>
      </c>
      <c r="O80">
        <v>9</v>
      </c>
      <c r="P80" s="27">
        <v>2608</v>
      </c>
      <c r="Q80" s="25">
        <v>1113.2</v>
      </c>
      <c r="R80" s="25">
        <v>4555.2</v>
      </c>
      <c r="S80" s="26" t="s">
        <v>37</v>
      </c>
      <c r="T80" s="27">
        <v>2916.8</v>
      </c>
      <c r="U80" s="28">
        <v>1166</v>
      </c>
      <c r="V80" s="28">
        <v>5175</v>
      </c>
      <c r="W80" s="26" t="s">
        <v>37</v>
      </c>
      <c r="X80" s="27">
        <v>2762.4</v>
      </c>
      <c r="Y80" s="29">
        <v>1139.5999999999999</v>
      </c>
      <c r="Z80" s="29">
        <v>4865.1000000000004</v>
      </c>
      <c r="AA80" s="26" t="s">
        <v>37</v>
      </c>
    </row>
    <row r="81" spans="1:27" x14ac:dyDescent="0.25">
      <c r="A81" t="s">
        <v>148</v>
      </c>
      <c r="B81" t="s">
        <v>33</v>
      </c>
      <c r="C81">
        <v>7</v>
      </c>
      <c r="D81">
        <v>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 s="30">
        <v>0</v>
      </c>
      <c r="N81" s="1">
        <v>100</v>
      </c>
      <c r="O81">
        <v>7</v>
      </c>
      <c r="P81" s="16">
        <v>2643.6</v>
      </c>
      <c r="Q81" s="25">
        <v>1314.4</v>
      </c>
      <c r="R81" s="25">
        <v>4189</v>
      </c>
      <c r="S81" s="26" t="s">
        <v>37</v>
      </c>
      <c r="T81" s="27">
        <v>3092.3</v>
      </c>
      <c r="U81" s="28">
        <v>1644.8</v>
      </c>
      <c r="V81" s="28">
        <v>4906.7</v>
      </c>
      <c r="W81" s="26" t="s">
        <v>37</v>
      </c>
      <c r="X81" s="27">
        <v>2867.95</v>
      </c>
      <c r="Y81" s="29">
        <v>1479.6</v>
      </c>
      <c r="Z81" s="29">
        <v>4547.8500000000004</v>
      </c>
      <c r="AA81" s="26" t="s">
        <v>37</v>
      </c>
    </row>
    <row r="82" spans="1:27" x14ac:dyDescent="0.25">
      <c r="A82" t="s">
        <v>149</v>
      </c>
      <c r="B82" t="s">
        <v>33</v>
      </c>
      <c r="C82">
        <v>11</v>
      </c>
      <c r="D82">
        <v>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 s="30">
        <v>0</v>
      </c>
      <c r="N82" s="1">
        <v>100</v>
      </c>
      <c r="O82">
        <v>11</v>
      </c>
      <c r="P82" s="16">
        <v>2927.4</v>
      </c>
      <c r="Q82" s="25">
        <v>1885.8</v>
      </c>
      <c r="R82" s="25">
        <v>4194.5</v>
      </c>
      <c r="S82" s="26" t="s">
        <v>37</v>
      </c>
      <c r="T82" s="27">
        <v>3306.5</v>
      </c>
      <c r="U82" s="28">
        <v>2033.1</v>
      </c>
      <c r="V82" s="28">
        <v>4769.8999999999996</v>
      </c>
      <c r="W82" s="26" t="s">
        <v>37</v>
      </c>
      <c r="X82" s="27">
        <v>3116.95</v>
      </c>
      <c r="Y82" s="29">
        <v>1959.4499999999998</v>
      </c>
      <c r="Z82" s="29">
        <v>4482.2</v>
      </c>
      <c r="AA82" s="26" t="s">
        <v>37</v>
      </c>
    </row>
    <row r="83" spans="1:27" ht="17.25" x14ac:dyDescent="0.3">
      <c r="A83" t="s">
        <v>150</v>
      </c>
      <c r="B83" t="s">
        <v>39</v>
      </c>
      <c r="C83">
        <v>9</v>
      </c>
      <c r="D83">
        <v>4</v>
      </c>
      <c r="E83">
        <v>16</v>
      </c>
      <c r="F83">
        <v>10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 s="30">
        <v>0</v>
      </c>
      <c r="N83" s="1">
        <v>100</v>
      </c>
      <c r="O83">
        <v>25</v>
      </c>
      <c r="P83" s="16">
        <v>4609.8999999999996</v>
      </c>
      <c r="Q83" s="25">
        <v>2989.5</v>
      </c>
      <c r="R83" s="25">
        <v>6772.7</v>
      </c>
      <c r="S83" s="26" t="s">
        <v>56</v>
      </c>
      <c r="T83" s="27">
        <v>5324.1</v>
      </c>
      <c r="U83" s="28">
        <v>3360.8</v>
      </c>
      <c r="V83" s="28">
        <v>8073.2</v>
      </c>
      <c r="W83" s="26" t="s">
        <v>56</v>
      </c>
      <c r="X83" s="27">
        <v>4967</v>
      </c>
      <c r="Y83" s="29">
        <v>3175.15</v>
      </c>
      <c r="Z83" s="29">
        <v>7422.95</v>
      </c>
      <c r="AA83" s="26" t="s">
        <v>56</v>
      </c>
    </row>
    <row r="84" spans="1:27" x14ac:dyDescent="0.25">
      <c r="A84" t="s">
        <v>151</v>
      </c>
      <c r="B84" t="s">
        <v>42</v>
      </c>
      <c r="C84">
        <v>0</v>
      </c>
      <c r="D84">
        <v>0</v>
      </c>
      <c r="E84">
        <v>9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 s="30">
        <v>0</v>
      </c>
      <c r="N84" s="1">
        <v>100</v>
      </c>
      <c r="O84">
        <v>9</v>
      </c>
      <c r="P84" s="16">
        <v>2568.6</v>
      </c>
      <c r="Q84" s="25">
        <v>1479.4</v>
      </c>
      <c r="R84" s="25">
        <v>3777</v>
      </c>
      <c r="S84" s="26" t="s">
        <v>37</v>
      </c>
      <c r="T84" s="27">
        <v>2925.7</v>
      </c>
      <c r="U84" s="28">
        <v>1680.4</v>
      </c>
      <c r="V84" s="28">
        <v>4336.8</v>
      </c>
      <c r="W84" s="26" t="s">
        <v>37</v>
      </c>
      <c r="X84" s="27">
        <v>2747.1499999999996</v>
      </c>
      <c r="Y84" s="29">
        <v>1579.9</v>
      </c>
      <c r="Z84" s="29">
        <v>4056.9</v>
      </c>
      <c r="AA84" s="26" t="s">
        <v>37</v>
      </c>
    </row>
    <row r="85" spans="1:27" x14ac:dyDescent="0.25">
      <c r="A85" t="s">
        <v>152</v>
      </c>
      <c r="B85" t="s">
        <v>33</v>
      </c>
      <c r="C85">
        <v>12</v>
      </c>
      <c r="D85">
        <v>5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 t="s">
        <v>50</v>
      </c>
      <c r="N85" s="1">
        <v>92.307692307692307</v>
      </c>
      <c r="O85">
        <v>13</v>
      </c>
      <c r="P85" s="16">
        <v>2967.8</v>
      </c>
      <c r="Q85" s="25">
        <v>1839.9</v>
      </c>
      <c r="R85" s="25">
        <v>4294.2</v>
      </c>
      <c r="S85" s="26" t="s">
        <v>37</v>
      </c>
      <c r="T85" s="27">
        <v>3999.1</v>
      </c>
      <c r="U85" s="28">
        <v>2610.6</v>
      </c>
      <c r="V85" s="28">
        <v>5833.3</v>
      </c>
      <c r="W85" s="26" t="s">
        <v>56</v>
      </c>
      <c r="X85" s="27">
        <v>3483.45</v>
      </c>
      <c r="Y85" s="29">
        <v>2225.25</v>
      </c>
      <c r="Z85" s="29">
        <v>5063.75</v>
      </c>
      <c r="AA85" s="26" t="s">
        <v>37</v>
      </c>
    </row>
    <row r="86" spans="1:27" x14ac:dyDescent="0.25">
      <c r="A86" t="s">
        <v>153</v>
      </c>
      <c r="B86" t="s">
        <v>33</v>
      </c>
      <c r="C86">
        <v>5</v>
      </c>
      <c r="D86">
        <v>3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 s="30">
        <v>0</v>
      </c>
      <c r="N86" s="1">
        <v>100</v>
      </c>
      <c r="O86">
        <v>5</v>
      </c>
      <c r="P86" s="16">
        <v>2259.3000000000002</v>
      </c>
      <c r="Q86" s="25">
        <v>997.3</v>
      </c>
      <c r="R86" s="25">
        <v>3729.9</v>
      </c>
      <c r="S86" s="26" t="s">
        <v>34</v>
      </c>
      <c r="T86" s="27">
        <v>2604.1999999999998</v>
      </c>
      <c r="U86" s="28">
        <v>1185.4000000000001</v>
      </c>
      <c r="V86" s="28">
        <v>4312.5</v>
      </c>
      <c r="W86" s="26" t="s">
        <v>37</v>
      </c>
      <c r="X86" s="27">
        <v>2431.75</v>
      </c>
      <c r="Y86" s="29">
        <v>1091.3499999999999</v>
      </c>
      <c r="Z86" s="29">
        <v>4021.2</v>
      </c>
      <c r="AA86" s="26" t="s">
        <v>34</v>
      </c>
    </row>
    <row r="87" spans="1:27" x14ac:dyDescent="0.25">
      <c r="A87" t="s">
        <v>154</v>
      </c>
      <c r="B87" t="s">
        <v>33</v>
      </c>
      <c r="C87">
        <v>10</v>
      </c>
      <c r="D87">
        <v>5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 s="30">
        <v>0</v>
      </c>
      <c r="N87" s="1">
        <v>100</v>
      </c>
      <c r="O87">
        <v>10</v>
      </c>
      <c r="P87" s="16">
        <v>3354.1</v>
      </c>
      <c r="Q87" s="25">
        <v>1874.6</v>
      </c>
      <c r="R87" s="25">
        <v>5019</v>
      </c>
      <c r="S87" s="26" t="s">
        <v>37</v>
      </c>
      <c r="T87" s="27">
        <v>3758.7</v>
      </c>
      <c r="U87" s="28">
        <v>2141.9</v>
      </c>
      <c r="V87" s="28">
        <v>5668.7</v>
      </c>
      <c r="W87" s="26" t="s">
        <v>37</v>
      </c>
      <c r="X87" s="27">
        <v>3556.3999999999996</v>
      </c>
      <c r="Y87" s="29">
        <v>2008.25</v>
      </c>
      <c r="Z87" s="29">
        <v>5343.85</v>
      </c>
      <c r="AA87" s="26" t="s">
        <v>37</v>
      </c>
    </row>
    <row r="88" spans="1:27" x14ac:dyDescent="0.25">
      <c r="A88" t="s">
        <v>155</v>
      </c>
      <c r="B88" t="s">
        <v>44</v>
      </c>
      <c r="C88">
        <v>0</v>
      </c>
      <c r="D88">
        <v>0</v>
      </c>
      <c r="E88">
        <v>2</v>
      </c>
      <c r="F88">
        <v>1</v>
      </c>
      <c r="G88">
        <v>4</v>
      </c>
      <c r="H88">
        <v>3</v>
      </c>
      <c r="I88">
        <v>0</v>
      </c>
      <c r="J88">
        <v>0</v>
      </c>
      <c r="K88">
        <v>0</v>
      </c>
      <c r="L88">
        <v>0</v>
      </c>
      <c r="M88" t="s">
        <v>138</v>
      </c>
      <c r="N88" s="1">
        <v>85.714285714285708</v>
      </c>
      <c r="O88">
        <v>7</v>
      </c>
      <c r="P88" s="16">
        <v>3061.1</v>
      </c>
      <c r="Q88" s="25">
        <v>1207.0999999999999</v>
      </c>
      <c r="R88" s="25">
        <v>5052</v>
      </c>
      <c r="S88" s="26" t="s">
        <v>37</v>
      </c>
      <c r="T88" s="27">
        <v>3499</v>
      </c>
      <c r="U88" s="28">
        <v>1467.5</v>
      </c>
      <c r="V88" s="28">
        <v>5819.2</v>
      </c>
      <c r="W88" s="26" t="s">
        <v>37</v>
      </c>
      <c r="X88" s="27">
        <v>3280.05</v>
      </c>
      <c r="Y88" s="29">
        <v>1337.3</v>
      </c>
      <c r="Z88" s="29">
        <v>5435.6</v>
      </c>
      <c r="AA88" s="26" t="s">
        <v>37</v>
      </c>
    </row>
    <row r="89" spans="1:27" x14ac:dyDescent="0.25">
      <c r="A89" t="s">
        <v>156</v>
      </c>
      <c r="B89" t="s">
        <v>64</v>
      </c>
      <c r="C89">
        <v>11</v>
      </c>
      <c r="D89">
        <v>3</v>
      </c>
      <c r="E89">
        <v>3</v>
      </c>
      <c r="F89">
        <v>3</v>
      </c>
      <c r="G89">
        <v>2</v>
      </c>
      <c r="H89">
        <v>2</v>
      </c>
      <c r="I89">
        <v>0</v>
      </c>
      <c r="J89">
        <v>0</v>
      </c>
      <c r="K89">
        <v>0</v>
      </c>
      <c r="L89">
        <v>0</v>
      </c>
      <c r="M89" s="30">
        <v>0</v>
      </c>
      <c r="N89" s="1">
        <v>100</v>
      </c>
      <c r="O89">
        <v>16</v>
      </c>
      <c r="P89" s="16">
        <v>3721.5</v>
      </c>
      <c r="Q89" s="25">
        <v>2060.8000000000002</v>
      </c>
      <c r="R89" s="25">
        <v>5604.2</v>
      </c>
      <c r="S89" s="26" t="s">
        <v>37</v>
      </c>
      <c r="T89" s="27">
        <v>4245.8</v>
      </c>
      <c r="U89" s="28">
        <v>2325.5</v>
      </c>
      <c r="V89" s="28">
        <v>6380.9</v>
      </c>
      <c r="W89" s="26" t="s">
        <v>56</v>
      </c>
      <c r="X89" s="27">
        <v>3983.65</v>
      </c>
      <c r="Y89" s="29">
        <v>2193.15</v>
      </c>
      <c r="Z89" s="29">
        <v>5992.5499999999993</v>
      </c>
      <c r="AA89" s="26" t="s">
        <v>56</v>
      </c>
    </row>
    <row r="90" spans="1:27" x14ac:dyDescent="0.25">
      <c r="A90" t="s">
        <v>157</v>
      </c>
      <c r="B90" t="s">
        <v>33</v>
      </c>
      <c r="C90">
        <v>8</v>
      </c>
      <c r="D90">
        <v>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 s="30">
        <v>0</v>
      </c>
      <c r="N90" s="1">
        <v>100</v>
      </c>
      <c r="O90">
        <v>8</v>
      </c>
      <c r="P90" s="16">
        <v>2837.1</v>
      </c>
      <c r="Q90" s="25">
        <v>888.1</v>
      </c>
      <c r="R90" s="25">
        <v>4989</v>
      </c>
      <c r="S90" s="26" t="s">
        <v>37</v>
      </c>
      <c r="T90" s="27">
        <v>3321.7</v>
      </c>
      <c r="U90" s="28">
        <v>1051.5</v>
      </c>
      <c r="V90" s="28">
        <v>5859.5</v>
      </c>
      <c r="W90" s="26" t="s">
        <v>37</v>
      </c>
      <c r="X90" s="27">
        <v>3079.3999999999996</v>
      </c>
      <c r="Y90" s="29">
        <v>969.8</v>
      </c>
      <c r="Z90" s="29">
        <v>5424.25</v>
      </c>
      <c r="AA90" s="26" t="s">
        <v>37</v>
      </c>
    </row>
    <row r="91" spans="1:27" x14ac:dyDescent="0.25">
      <c r="A91" t="s">
        <v>158</v>
      </c>
      <c r="B91" t="s">
        <v>44</v>
      </c>
      <c r="C91">
        <v>0</v>
      </c>
      <c r="D91">
        <v>0</v>
      </c>
      <c r="E91">
        <v>7</v>
      </c>
      <c r="F91">
        <v>5</v>
      </c>
      <c r="G91">
        <v>2</v>
      </c>
      <c r="H91">
        <v>1</v>
      </c>
      <c r="I91">
        <v>0</v>
      </c>
      <c r="J91">
        <v>0</v>
      </c>
      <c r="K91">
        <v>0</v>
      </c>
      <c r="L91">
        <v>0</v>
      </c>
      <c r="M91" t="s">
        <v>91</v>
      </c>
      <c r="N91" s="1">
        <v>81.818181818181827</v>
      </c>
      <c r="O91">
        <v>11</v>
      </c>
      <c r="P91" s="16">
        <v>3675.2</v>
      </c>
      <c r="Q91" s="25">
        <v>2192.3000000000002</v>
      </c>
      <c r="R91" s="25">
        <v>5621.7</v>
      </c>
      <c r="S91" s="26" t="s">
        <v>37</v>
      </c>
      <c r="T91" s="27">
        <v>4167.3</v>
      </c>
      <c r="U91" s="28">
        <v>2519.6999999999998</v>
      </c>
      <c r="V91" s="28">
        <v>6531</v>
      </c>
      <c r="W91" s="26" t="s">
        <v>56</v>
      </c>
      <c r="X91" s="27">
        <v>3921.25</v>
      </c>
      <c r="Y91" s="29">
        <v>2356</v>
      </c>
      <c r="Z91" s="29">
        <v>6076.35</v>
      </c>
      <c r="AA91" s="26" t="s">
        <v>56</v>
      </c>
    </row>
    <row r="92" spans="1:27" ht="17.25" x14ac:dyDescent="0.3">
      <c r="A92" t="s">
        <v>159</v>
      </c>
      <c r="B92" t="s">
        <v>114</v>
      </c>
      <c r="C92">
        <v>16</v>
      </c>
      <c r="D92">
        <v>10</v>
      </c>
      <c r="E92">
        <v>0</v>
      </c>
      <c r="F92">
        <v>0</v>
      </c>
      <c r="G92">
        <v>4</v>
      </c>
      <c r="H92">
        <v>3</v>
      </c>
      <c r="I92">
        <v>2</v>
      </c>
      <c r="J92">
        <v>2</v>
      </c>
      <c r="K92">
        <v>0</v>
      </c>
      <c r="L92">
        <v>0</v>
      </c>
      <c r="M92" t="s">
        <v>160</v>
      </c>
      <c r="N92" s="1">
        <v>86.956521739130437</v>
      </c>
      <c r="O92">
        <v>23</v>
      </c>
      <c r="P92" s="16">
        <v>3938.6</v>
      </c>
      <c r="Q92" s="25">
        <v>2410.1</v>
      </c>
      <c r="R92" s="25">
        <v>6089.9</v>
      </c>
      <c r="S92" s="26" t="s">
        <v>56</v>
      </c>
      <c r="T92" s="27">
        <v>4448.7</v>
      </c>
      <c r="U92" s="28">
        <v>2666.3</v>
      </c>
      <c r="V92" s="28">
        <v>6952.5</v>
      </c>
      <c r="W92" s="26" t="s">
        <v>56</v>
      </c>
      <c r="X92" s="27">
        <v>4193.6499999999996</v>
      </c>
      <c r="Y92" s="29">
        <v>2538.1999999999998</v>
      </c>
      <c r="Z92" s="29">
        <v>6521.2</v>
      </c>
      <c r="AA92" s="26" t="s">
        <v>56</v>
      </c>
    </row>
    <row r="93" spans="1:27" x14ac:dyDescent="0.25">
      <c r="A93" t="s">
        <v>161</v>
      </c>
      <c r="B93" t="s">
        <v>33</v>
      </c>
      <c r="C93">
        <v>5</v>
      </c>
      <c r="D93">
        <v>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 s="30">
        <v>0</v>
      </c>
      <c r="N93" s="1">
        <v>100</v>
      </c>
      <c r="O93">
        <v>5</v>
      </c>
      <c r="P93" s="27">
        <v>2417</v>
      </c>
      <c r="Q93" s="25">
        <v>1124.4000000000001</v>
      </c>
      <c r="R93" s="25">
        <v>3750.9</v>
      </c>
      <c r="S93" s="26" t="s">
        <v>34</v>
      </c>
      <c r="T93" s="27">
        <v>2717.7</v>
      </c>
      <c r="U93" s="28">
        <v>1267</v>
      </c>
      <c r="V93" s="28">
        <v>4252.2</v>
      </c>
      <c r="W93" s="26" t="s">
        <v>37</v>
      </c>
      <c r="X93" s="27">
        <v>2567.35</v>
      </c>
      <c r="Y93" s="29">
        <v>1195.7</v>
      </c>
      <c r="Z93" s="29">
        <v>4001.55</v>
      </c>
      <c r="AA93" s="26" t="s">
        <v>37</v>
      </c>
    </row>
    <row r="94" spans="1:27" x14ac:dyDescent="0.25">
      <c r="A94" t="s">
        <v>162</v>
      </c>
      <c r="B94" t="s">
        <v>33</v>
      </c>
      <c r="C94">
        <v>6</v>
      </c>
      <c r="D94">
        <v>3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 s="30">
        <v>0</v>
      </c>
      <c r="N94" s="1">
        <v>100</v>
      </c>
      <c r="O94">
        <v>6</v>
      </c>
      <c r="P94" s="16">
        <v>2645.7</v>
      </c>
      <c r="Q94" s="25">
        <v>1135.5</v>
      </c>
      <c r="R94" s="25">
        <v>4208.8999999999996</v>
      </c>
      <c r="S94" s="26" t="s">
        <v>37</v>
      </c>
      <c r="T94" s="27">
        <v>2989.2</v>
      </c>
      <c r="U94" s="28">
        <v>1291.9000000000001</v>
      </c>
      <c r="V94" s="28">
        <v>4872.5</v>
      </c>
      <c r="W94" s="26" t="s">
        <v>37</v>
      </c>
      <c r="X94" s="27">
        <v>2817.45</v>
      </c>
      <c r="Y94" s="29">
        <v>1213.7</v>
      </c>
      <c r="Z94" s="29">
        <v>4540.7</v>
      </c>
      <c r="AA94" s="26" t="s">
        <v>37</v>
      </c>
    </row>
    <row r="95" spans="1:27" x14ac:dyDescent="0.25">
      <c r="A95" t="s">
        <v>163</v>
      </c>
      <c r="B95" t="s">
        <v>58</v>
      </c>
      <c r="C95">
        <v>4</v>
      </c>
      <c r="D95">
        <v>2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8</v>
      </c>
      <c r="L95">
        <v>2</v>
      </c>
      <c r="M95" t="s">
        <v>164</v>
      </c>
      <c r="N95" s="1">
        <v>85.714285714285708</v>
      </c>
      <c r="O95">
        <v>14</v>
      </c>
      <c r="P95" s="16">
        <v>2217.6999999999998</v>
      </c>
      <c r="Q95" s="25">
        <v>933.2</v>
      </c>
      <c r="R95" s="25">
        <v>4558.1000000000004</v>
      </c>
      <c r="S95" s="26" t="s">
        <v>34</v>
      </c>
      <c r="T95" s="27">
        <v>2561.6</v>
      </c>
      <c r="U95" s="28">
        <v>1033.5999999999999</v>
      </c>
      <c r="V95" s="28">
        <v>5298.5</v>
      </c>
      <c r="W95" s="26" t="s">
        <v>37</v>
      </c>
      <c r="X95" s="27">
        <v>2389.6499999999996</v>
      </c>
      <c r="Y95" s="29">
        <v>983.4</v>
      </c>
      <c r="Z95" s="29">
        <v>4928.3</v>
      </c>
      <c r="AA95" s="26" t="s">
        <v>34</v>
      </c>
    </row>
    <row r="96" spans="1:27" x14ac:dyDescent="0.25">
      <c r="A96" t="s">
        <v>165</v>
      </c>
      <c r="B96" t="s">
        <v>33</v>
      </c>
      <c r="C96">
        <v>6</v>
      </c>
      <c r="D96">
        <v>3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 s="30">
        <v>0</v>
      </c>
      <c r="N96" s="1">
        <v>100</v>
      </c>
      <c r="O96">
        <v>6</v>
      </c>
      <c r="P96" s="16">
        <v>2276.6999999999998</v>
      </c>
      <c r="Q96" s="25">
        <v>796.7</v>
      </c>
      <c r="R96" s="25">
        <v>5137.5</v>
      </c>
      <c r="S96" s="26" t="s">
        <v>34</v>
      </c>
      <c r="T96" s="27">
        <v>2641.9</v>
      </c>
      <c r="U96" s="28">
        <v>895.5</v>
      </c>
      <c r="V96" s="28">
        <v>6097</v>
      </c>
      <c r="W96" s="26" t="s">
        <v>37</v>
      </c>
      <c r="X96" s="27">
        <v>2459.3000000000002</v>
      </c>
      <c r="Y96" s="29">
        <v>846.1</v>
      </c>
      <c r="Z96" s="29">
        <v>5617.25</v>
      </c>
      <c r="AA96" s="26" t="s">
        <v>34</v>
      </c>
    </row>
    <row r="97" spans="1:27" x14ac:dyDescent="0.25">
      <c r="A97" t="s">
        <v>166</v>
      </c>
      <c r="B97" t="s">
        <v>33</v>
      </c>
      <c r="C97">
        <v>8</v>
      </c>
      <c r="D97">
        <v>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 s="30">
        <v>0</v>
      </c>
      <c r="N97" s="1">
        <v>100</v>
      </c>
      <c r="O97">
        <v>8</v>
      </c>
      <c r="P97" s="16">
        <v>1887.3</v>
      </c>
      <c r="Q97" s="25">
        <v>718.7</v>
      </c>
      <c r="R97" s="25">
        <v>4059</v>
      </c>
      <c r="S97" s="26" t="s">
        <v>34</v>
      </c>
      <c r="T97" s="27">
        <v>2189.9</v>
      </c>
      <c r="U97" s="28">
        <v>854.8</v>
      </c>
      <c r="V97" s="28">
        <v>4750.1000000000004</v>
      </c>
      <c r="W97" s="26" t="s">
        <v>34</v>
      </c>
      <c r="X97" s="27">
        <v>2038.6</v>
      </c>
      <c r="Y97" s="29">
        <v>786.75</v>
      </c>
      <c r="Z97" s="29">
        <v>4404.55</v>
      </c>
      <c r="AA97" s="26" t="s">
        <v>34</v>
      </c>
    </row>
    <row r="98" spans="1:27" x14ac:dyDescent="0.25">
      <c r="A98" t="s">
        <v>167</v>
      </c>
      <c r="B98" t="s">
        <v>39</v>
      </c>
      <c r="C98">
        <v>6</v>
      </c>
      <c r="D98">
        <v>3</v>
      </c>
      <c r="E98">
        <v>4</v>
      </c>
      <c r="F98">
        <v>1</v>
      </c>
      <c r="G98">
        <v>0</v>
      </c>
      <c r="H98">
        <v>0</v>
      </c>
      <c r="I98">
        <v>0</v>
      </c>
      <c r="J98">
        <v>0</v>
      </c>
      <c r="K98">
        <v>1</v>
      </c>
      <c r="L98">
        <v>1</v>
      </c>
      <c r="M98" s="30">
        <v>0</v>
      </c>
      <c r="N98" s="1">
        <v>90.909090909090907</v>
      </c>
      <c r="O98">
        <v>11</v>
      </c>
      <c r="P98" s="16">
        <v>2074.1</v>
      </c>
      <c r="Q98" s="25">
        <v>791.7</v>
      </c>
      <c r="R98" s="25">
        <v>4497.3999999999996</v>
      </c>
      <c r="S98" s="26" t="s">
        <v>34</v>
      </c>
      <c r="T98" s="27">
        <v>2421.6999999999998</v>
      </c>
      <c r="U98" s="28">
        <v>911.2</v>
      </c>
      <c r="V98" s="28">
        <v>5403.8</v>
      </c>
      <c r="W98" s="26" t="s">
        <v>34</v>
      </c>
      <c r="X98" s="27">
        <v>2247.8999999999996</v>
      </c>
      <c r="Y98" s="29">
        <v>851.45</v>
      </c>
      <c r="Z98" s="29">
        <v>4950.6000000000004</v>
      </c>
      <c r="AA98" s="26" t="s">
        <v>34</v>
      </c>
    </row>
    <row r="99" spans="1:27" x14ac:dyDescent="0.25">
      <c r="A99" t="s">
        <v>168</v>
      </c>
      <c r="B99" t="s">
        <v>39</v>
      </c>
      <c r="C99">
        <v>11</v>
      </c>
      <c r="D99">
        <v>1</v>
      </c>
      <c r="E99">
        <v>18</v>
      </c>
      <c r="F99">
        <v>9</v>
      </c>
      <c r="G99">
        <v>1</v>
      </c>
      <c r="H99">
        <v>1</v>
      </c>
      <c r="I99">
        <v>0</v>
      </c>
      <c r="J99">
        <v>0</v>
      </c>
      <c r="K99">
        <v>0</v>
      </c>
      <c r="L99">
        <v>0</v>
      </c>
      <c r="M99" t="s">
        <v>169</v>
      </c>
      <c r="N99" s="1">
        <v>87.878787878787875</v>
      </c>
      <c r="O99">
        <v>33</v>
      </c>
      <c r="P99" s="16">
        <v>3521.8</v>
      </c>
      <c r="Q99" s="25">
        <v>1452.3</v>
      </c>
      <c r="R99" s="25">
        <v>6768.4</v>
      </c>
      <c r="S99" s="26" t="s">
        <v>37</v>
      </c>
      <c r="T99" s="27">
        <v>4153.3</v>
      </c>
      <c r="U99" s="28">
        <v>1692.5</v>
      </c>
      <c r="V99" s="28">
        <v>7987.5</v>
      </c>
      <c r="W99" s="26" t="s">
        <v>56</v>
      </c>
      <c r="X99" s="27">
        <v>3837.55</v>
      </c>
      <c r="Y99" s="29">
        <v>1572.4</v>
      </c>
      <c r="Z99" s="29">
        <v>7377.95</v>
      </c>
      <c r="AA99" s="26" t="s">
        <v>56</v>
      </c>
    </row>
    <row r="100" spans="1:27" x14ac:dyDescent="0.25">
      <c r="A100" t="s">
        <v>170</v>
      </c>
      <c r="B100" t="s">
        <v>39</v>
      </c>
      <c r="C100">
        <v>6</v>
      </c>
      <c r="D100">
        <v>1</v>
      </c>
      <c r="E100">
        <v>2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 s="30">
        <v>0</v>
      </c>
      <c r="N100" s="1">
        <v>100</v>
      </c>
      <c r="O100">
        <v>8</v>
      </c>
      <c r="P100" s="16">
        <v>1689.6</v>
      </c>
      <c r="Q100" s="25">
        <v>275.7</v>
      </c>
      <c r="R100" s="25">
        <v>3840.3</v>
      </c>
      <c r="S100" s="26" t="s">
        <v>34</v>
      </c>
      <c r="T100" s="27">
        <v>1987.1</v>
      </c>
      <c r="U100" s="28">
        <v>386.1</v>
      </c>
      <c r="V100" s="28">
        <v>4549.3999999999996</v>
      </c>
      <c r="W100" s="26" t="s">
        <v>34</v>
      </c>
      <c r="X100" s="27">
        <v>1838.35</v>
      </c>
      <c r="Y100" s="29">
        <v>330.9</v>
      </c>
      <c r="Z100" s="29">
        <v>4194.8500000000004</v>
      </c>
      <c r="AA100" s="26" t="s">
        <v>34</v>
      </c>
    </row>
    <row r="101" spans="1:27" x14ac:dyDescent="0.25">
      <c r="A101" t="s">
        <v>171</v>
      </c>
      <c r="B101" t="s">
        <v>39</v>
      </c>
      <c r="C101">
        <v>3</v>
      </c>
      <c r="D101">
        <v>1</v>
      </c>
      <c r="E101">
        <v>4</v>
      </c>
      <c r="F101">
        <v>1</v>
      </c>
      <c r="G101">
        <v>1</v>
      </c>
      <c r="H101">
        <v>1</v>
      </c>
      <c r="I101">
        <v>0</v>
      </c>
      <c r="J101">
        <v>0</v>
      </c>
      <c r="K101">
        <v>0</v>
      </c>
      <c r="L101">
        <v>0</v>
      </c>
      <c r="M101" s="30">
        <v>0</v>
      </c>
      <c r="N101" s="1">
        <v>87.5</v>
      </c>
      <c r="O101">
        <v>8</v>
      </c>
      <c r="P101" s="16">
        <v>2590.4</v>
      </c>
      <c r="Q101" s="25">
        <v>859.1</v>
      </c>
      <c r="R101" s="25">
        <v>4540</v>
      </c>
      <c r="S101" s="26" t="s">
        <v>37</v>
      </c>
      <c r="T101" s="27">
        <v>2891</v>
      </c>
      <c r="U101" s="28">
        <v>870.4</v>
      </c>
      <c r="V101" s="28">
        <v>5057.8999999999996</v>
      </c>
      <c r="W101" s="26" t="s">
        <v>37</v>
      </c>
      <c r="X101" s="27">
        <v>2740.7</v>
      </c>
      <c r="Y101" s="29">
        <v>864.75</v>
      </c>
      <c r="Z101" s="29">
        <v>4798.95</v>
      </c>
      <c r="AA101" s="26" t="s">
        <v>37</v>
      </c>
    </row>
    <row r="102" spans="1:27" x14ac:dyDescent="0.25">
      <c r="A102" t="s">
        <v>172</v>
      </c>
      <c r="B102" t="s">
        <v>42</v>
      </c>
      <c r="C102">
        <v>0</v>
      </c>
      <c r="D102">
        <v>0</v>
      </c>
      <c r="E102">
        <v>6</v>
      </c>
      <c r="F102">
        <v>5</v>
      </c>
      <c r="G102">
        <v>1</v>
      </c>
      <c r="H102">
        <v>1</v>
      </c>
      <c r="I102">
        <v>0</v>
      </c>
      <c r="J102">
        <v>0</v>
      </c>
      <c r="K102">
        <v>0</v>
      </c>
      <c r="L102">
        <v>0</v>
      </c>
      <c r="M102" s="30">
        <v>0</v>
      </c>
      <c r="N102" s="1">
        <v>85.714285714285708</v>
      </c>
      <c r="O102">
        <v>7</v>
      </c>
      <c r="P102" s="16">
        <v>2516.5</v>
      </c>
      <c r="Q102" s="25">
        <v>752.2</v>
      </c>
      <c r="R102" s="25">
        <v>4379.2</v>
      </c>
      <c r="S102" s="26" t="s">
        <v>37</v>
      </c>
      <c r="T102" s="27">
        <v>2836.3</v>
      </c>
      <c r="U102" s="28">
        <v>892.1</v>
      </c>
      <c r="V102" s="28">
        <v>5061.8</v>
      </c>
      <c r="W102" s="26" t="s">
        <v>37</v>
      </c>
      <c r="X102" s="27">
        <v>2676.4</v>
      </c>
      <c r="Y102" s="29">
        <v>822.15000000000009</v>
      </c>
      <c r="Z102" s="29">
        <v>4720.5</v>
      </c>
      <c r="AA102" s="26" t="s">
        <v>37</v>
      </c>
    </row>
    <row r="103" spans="1:27" x14ac:dyDescent="0.25">
      <c r="A103" t="s">
        <v>173</v>
      </c>
      <c r="B103" t="s">
        <v>73</v>
      </c>
      <c r="C103">
        <v>0</v>
      </c>
      <c r="D103">
        <v>0</v>
      </c>
      <c r="E103">
        <v>0</v>
      </c>
      <c r="F103">
        <v>0</v>
      </c>
      <c r="G103">
        <v>5</v>
      </c>
      <c r="H103">
        <v>2</v>
      </c>
      <c r="I103">
        <v>0</v>
      </c>
      <c r="J103">
        <v>0</v>
      </c>
      <c r="K103">
        <v>0</v>
      </c>
      <c r="L103">
        <v>0</v>
      </c>
      <c r="M103" s="30">
        <v>0</v>
      </c>
      <c r="N103" s="1">
        <v>100</v>
      </c>
      <c r="O103">
        <v>5</v>
      </c>
      <c r="P103" s="16">
        <v>1092.5999999999999</v>
      </c>
      <c r="Q103" s="25">
        <v>263.39999999999998</v>
      </c>
      <c r="R103" s="25">
        <v>2729.9</v>
      </c>
      <c r="S103" s="26" t="s">
        <v>34</v>
      </c>
      <c r="T103" s="27">
        <v>1285.8</v>
      </c>
      <c r="U103" s="28">
        <v>283.8</v>
      </c>
      <c r="V103" s="28">
        <v>3218.6</v>
      </c>
      <c r="W103" s="26" t="s">
        <v>34</v>
      </c>
      <c r="X103" s="27">
        <v>1189.1999999999998</v>
      </c>
      <c r="Y103" s="29">
        <v>273.60000000000002</v>
      </c>
      <c r="Z103" s="29">
        <v>2974.25</v>
      </c>
      <c r="AA103" s="26" t="s">
        <v>34</v>
      </c>
    </row>
    <row r="104" spans="1:27" x14ac:dyDescent="0.25">
      <c r="A104" t="s">
        <v>174</v>
      </c>
      <c r="B104" t="s">
        <v>33</v>
      </c>
      <c r="C104">
        <v>8</v>
      </c>
      <c r="D104">
        <v>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 s="30">
        <v>0</v>
      </c>
      <c r="N104" s="1">
        <v>100</v>
      </c>
      <c r="O104">
        <v>8</v>
      </c>
      <c r="P104" s="16">
        <v>1839.9</v>
      </c>
      <c r="Q104" s="25">
        <v>486.6</v>
      </c>
      <c r="R104" s="25">
        <v>4448.3</v>
      </c>
      <c r="S104" s="26" t="s">
        <v>34</v>
      </c>
      <c r="T104" s="27">
        <v>2159.4</v>
      </c>
      <c r="U104" s="28">
        <v>501.7</v>
      </c>
      <c r="V104" s="28">
        <v>5275.8</v>
      </c>
      <c r="W104" s="26" t="s">
        <v>34</v>
      </c>
      <c r="X104" s="27">
        <v>1999.65</v>
      </c>
      <c r="Y104" s="29">
        <v>494.15</v>
      </c>
      <c r="Z104" s="29">
        <v>4862.05</v>
      </c>
      <c r="AA104" s="26" t="s">
        <v>34</v>
      </c>
    </row>
    <row r="105" spans="1:27" x14ac:dyDescent="0.25">
      <c r="A105" t="s">
        <v>175</v>
      </c>
      <c r="B105" t="s">
        <v>58</v>
      </c>
      <c r="C105">
        <v>4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2</v>
      </c>
      <c r="L105">
        <v>1</v>
      </c>
      <c r="M105" s="30">
        <v>0</v>
      </c>
      <c r="N105" s="1">
        <v>100</v>
      </c>
      <c r="O105">
        <v>6</v>
      </c>
      <c r="P105" s="16">
        <v>1657.8</v>
      </c>
      <c r="Q105" s="25">
        <v>472</v>
      </c>
      <c r="R105" s="25">
        <v>3607</v>
      </c>
      <c r="S105" s="26" t="s">
        <v>34</v>
      </c>
      <c r="T105" s="27">
        <v>2000.1</v>
      </c>
      <c r="U105" s="28">
        <v>578.1</v>
      </c>
      <c r="V105" s="28">
        <v>4453.2</v>
      </c>
      <c r="W105" s="26" t="s">
        <v>34</v>
      </c>
      <c r="X105" s="27">
        <v>1828.9</v>
      </c>
      <c r="Y105" s="29">
        <v>525</v>
      </c>
      <c r="Z105" s="29">
        <v>4030.1</v>
      </c>
      <c r="AA105" s="26" t="s">
        <v>34</v>
      </c>
    </row>
    <row r="106" spans="1:27" x14ac:dyDescent="0.25">
      <c r="A106" t="s">
        <v>176</v>
      </c>
      <c r="B106" t="s">
        <v>33</v>
      </c>
      <c r="C106">
        <v>6</v>
      </c>
      <c r="D106">
        <v>3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 s="30">
        <v>0</v>
      </c>
      <c r="N106" s="1">
        <v>100</v>
      </c>
      <c r="O106">
        <v>6</v>
      </c>
      <c r="P106" s="16">
        <v>1401.6</v>
      </c>
      <c r="Q106" s="25">
        <v>473.6</v>
      </c>
      <c r="R106" s="25">
        <v>3039.7</v>
      </c>
      <c r="S106" s="26" t="s">
        <v>34</v>
      </c>
      <c r="T106" s="27">
        <v>1635.2</v>
      </c>
      <c r="U106" s="28">
        <v>514.29999999999995</v>
      </c>
      <c r="V106" s="28">
        <v>3559.3</v>
      </c>
      <c r="W106" s="26" t="s">
        <v>34</v>
      </c>
      <c r="X106" s="27">
        <v>1518.4</v>
      </c>
      <c r="Y106" s="29">
        <v>493.95</v>
      </c>
      <c r="Z106" s="29">
        <v>3299.5</v>
      </c>
      <c r="AA106" s="26" t="s">
        <v>34</v>
      </c>
    </row>
    <row r="107" spans="1:27" x14ac:dyDescent="0.25">
      <c r="A107" t="s">
        <v>177</v>
      </c>
      <c r="B107" t="s">
        <v>39</v>
      </c>
      <c r="C107">
        <v>2</v>
      </c>
      <c r="D107">
        <v>1</v>
      </c>
      <c r="E107">
        <v>3</v>
      </c>
      <c r="F107">
        <v>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 s="30">
        <v>0</v>
      </c>
      <c r="N107" s="1">
        <v>100</v>
      </c>
      <c r="O107">
        <v>5</v>
      </c>
      <c r="P107" s="16">
        <v>1336.3</v>
      </c>
      <c r="Q107" s="25">
        <v>448.6</v>
      </c>
      <c r="R107" s="25">
        <v>3052.3</v>
      </c>
      <c r="S107" s="26" t="s">
        <v>34</v>
      </c>
      <c r="T107" s="27">
        <v>1537.6</v>
      </c>
      <c r="U107" s="28">
        <v>438.4</v>
      </c>
      <c r="V107" s="28">
        <v>3543.1</v>
      </c>
      <c r="W107" s="26" t="s">
        <v>34</v>
      </c>
      <c r="X107" s="27">
        <v>1436.9499999999998</v>
      </c>
      <c r="Y107" s="29">
        <v>443.5</v>
      </c>
      <c r="Z107" s="29">
        <v>3297.7</v>
      </c>
      <c r="AA107" s="26" t="s">
        <v>34</v>
      </c>
    </row>
    <row r="108" spans="1:27" x14ac:dyDescent="0.25">
      <c r="A108" t="s">
        <v>178</v>
      </c>
      <c r="B108" t="s">
        <v>33</v>
      </c>
      <c r="C108">
        <v>5</v>
      </c>
      <c r="D108">
        <v>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 s="1">
        <v>100</v>
      </c>
      <c r="O108">
        <v>5</v>
      </c>
      <c r="P108" s="16">
        <v>1807.6</v>
      </c>
      <c r="Q108" s="25">
        <v>557.20000000000005</v>
      </c>
      <c r="R108" s="25">
        <v>3845.5</v>
      </c>
      <c r="S108" s="26" t="s">
        <v>34</v>
      </c>
      <c r="T108" s="27">
        <v>2107.6</v>
      </c>
      <c r="U108" s="28">
        <v>637.20000000000005</v>
      </c>
      <c r="V108" s="28">
        <v>4595.3</v>
      </c>
      <c r="W108" s="26" t="s">
        <v>34</v>
      </c>
      <c r="X108" s="27">
        <v>1957.6</v>
      </c>
      <c r="Y108" s="29">
        <v>597.20000000000005</v>
      </c>
      <c r="Z108" s="29">
        <v>4220.3999999999996</v>
      </c>
      <c r="AA108" s="26" t="s">
        <v>34</v>
      </c>
    </row>
    <row r="109" spans="1:27" x14ac:dyDescent="0.25">
      <c r="A109" t="s">
        <v>179</v>
      </c>
      <c r="B109" t="s">
        <v>39</v>
      </c>
      <c r="C109">
        <v>6</v>
      </c>
      <c r="D109">
        <v>4</v>
      </c>
      <c r="E109">
        <v>5</v>
      </c>
      <c r="F109">
        <v>5</v>
      </c>
      <c r="G109">
        <v>1</v>
      </c>
      <c r="H109">
        <v>1</v>
      </c>
      <c r="I109">
        <v>0</v>
      </c>
      <c r="J109">
        <v>0</v>
      </c>
      <c r="K109">
        <v>0</v>
      </c>
      <c r="L109">
        <v>0</v>
      </c>
      <c r="M109" t="s">
        <v>124</v>
      </c>
      <c r="N109" s="1">
        <v>78.571428571428569</v>
      </c>
      <c r="O109">
        <v>14</v>
      </c>
      <c r="P109" s="16">
        <v>2705.2</v>
      </c>
      <c r="Q109" s="25">
        <v>1171.7</v>
      </c>
      <c r="R109" s="25">
        <v>4816.3999999999996</v>
      </c>
      <c r="S109" s="26" t="s">
        <v>37</v>
      </c>
      <c r="T109" s="27">
        <v>3233.9</v>
      </c>
      <c r="U109" s="28">
        <v>1303.2</v>
      </c>
      <c r="V109" s="28">
        <v>5780.1</v>
      </c>
      <c r="W109" s="26" t="s">
        <v>37</v>
      </c>
      <c r="X109" s="27">
        <v>2969.55</v>
      </c>
      <c r="Y109" s="29">
        <v>1237.45</v>
      </c>
      <c r="Z109" s="29">
        <v>5298.25</v>
      </c>
      <c r="AA109" s="26" t="s">
        <v>37</v>
      </c>
    </row>
    <row r="110" spans="1:27" x14ac:dyDescent="0.25">
      <c r="A110" t="s">
        <v>180</v>
      </c>
      <c r="B110" t="s">
        <v>33</v>
      </c>
      <c r="C110">
        <v>9</v>
      </c>
      <c r="D110">
        <v>3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 s="30">
        <v>0</v>
      </c>
      <c r="N110" s="1">
        <v>100</v>
      </c>
      <c r="O110">
        <v>9</v>
      </c>
      <c r="P110" s="16">
        <v>1761.8</v>
      </c>
      <c r="Q110" s="25">
        <v>646.20000000000005</v>
      </c>
      <c r="R110" s="25">
        <v>3616.8</v>
      </c>
      <c r="S110" s="26" t="s">
        <v>34</v>
      </c>
      <c r="T110" s="27">
        <v>2029</v>
      </c>
      <c r="U110" s="28">
        <v>714.7</v>
      </c>
      <c r="V110" s="28">
        <v>4237.7</v>
      </c>
      <c r="W110" s="26" t="s">
        <v>34</v>
      </c>
      <c r="X110" s="27">
        <v>1895.4</v>
      </c>
      <c r="Y110" s="29">
        <v>680.45</v>
      </c>
      <c r="Z110" s="29">
        <v>3927.25</v>
      </c>
      <c r="AA110" s="26" t="s">
        <v>34</v>
      </c>
    </row>
    <row r="111" spans="1:27" x14ac:dyDescent="0.25">
      <c r="A111" t="s">
        <v>181</v>
      </c>
      <c r="B111" t="s">
        <v>44</v>
      </c>
      <c r="C111">
        <v>0</v>
      </c>
      <c r="D111">
        <v>0</v>
      </c>
      <c r="E111">
        <v>2</v>
      </c>
      <c r="F111">
        <v>2</v>
      </c>
      <c r="G111">
        <v>5</v>
      </c>
      <c r="H111">
        <v>3</v>
      </c>
      <c r="I111">
        <v>0</v>
      </c>
      <c r="J111">
        <v>0</v>
      </c>
      <c r="K111">
        <v>0</v>
      </c>
      <c r="L111">
        <v>0</v>
      </c>
      <c r="M111" t="s">
        <v>91</v>
      </c>
      <c r="N111" s="1">
        <v>77.777777777777786</v>
      </c>
      <c r="O111">
        <v>9</v>
      </c>
      <c r="P111" s="16">
        <v>2077.8000000000002</v>
      </c>
      <c r="Q111" s="25">
        <v>723.3</v>
      </c>
      <c r="R111" s="25">
        <v>4193.2</v>
      </c>
      <c r="S111" s="26" t="s">
        <v>34</v>
      </c>
      <c r="T111" s="27">
        <v>2542.6</v>
      </c>
      <c r="U111" s="28">
        <v>903.3</v>
      </c>
      <c r="V111" s="28">
        <v>5214.5</v>
      </c>
      <c r="W111" s="26" t="s">
        <v>37</v>
      </c>
      <c r="X111" s="27">
        <v>2310.1999999999998</v>
      </c>
      <c r="Y111" s="29">
        <v>813.3</v>
      </c>
      <c r="Z111" s="29">
        <v>4703.8500000000004</v>
      </c>
      <c r="AA111" s="26" t="s">
        <v>34</v>
      </c>
    </row>
    <row r="112" spans="1:27" x14ac:dyDescent="0.25">
      <c r="A112" t="s">
        <v>182</v>
      </c>
      <c r="B112" t="s">
        <v>33</v>
      </c>
      <c r="C112">
        <v>13</v>
      </c>
      <c r="D112">
        <v>6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 s="30">
        <v>0</v>
      </c>
      <c r="N112" s="1">
        <v>100</v>
      </c>
      <c r="O112">
        <v>13</v>
      </c>
      <c r="P112" s="16">
        <v>2866.6</v>
      </c>
      <c r="Q112" s="25">
        <v>1117.9000000000001</v>
      </c>
      <c r="R112" s="25">
        <v>5523.4</v>
      </c>
      <c r="S112" s="26" t="s">
        <v>37</v>
      </c>
      <c r="T112" s="27">
        <v>3311.9</v>
      </c>
      <c r="U112" s="28">
        <v>1192</v>
      </c>
      <c r="V112" s="28">
        <v>6347</v>
      </c>
      <c r="W112" s="26" t="s">
        <v>37</v>
      </c>
      <c r="X112" s="27">
        <v>3089.25</v>
      </c>
      <c r="Y112" s="29">
        <v>1154.95</v>
      </c>
      <c r="Z112" s="29">
        <v>5935.2</v>
      </c>
      <c r="AA112" s="26" t="s">
        <v>37</v>
      </c>
    </row>
    <row r="113" spans="1:27" x14ac:dyDescent="0.25">
      <c r="A113" t="s">
        <v>183</v>
      </c>
      <c r="B113" t="s">
        <v>114</v>
      </c>
      <c r="C113">
        <v>3</v>
      </c>
      <c r="D113">
        <v>2</v>
      </c>
      <c r="E113">
        <v>0</v>
      </c>
      <c r="F113">
        <v>0</v>
      </c>
      <c r="G113">
        <v>2</v>
      </c>
      <c r="H113">
        <v>2</v>
      </c>
      <c r="I113">
        <v>0</v>
      </c>
      <c r="J113">
        <v>0</v>
      </c>
      <c r="K113">
        <v>0</v>
      </c>
      <c r="L113">
        <v>0</v>
      </c>
      <c r="M113" t="s">
        <v>40</v>
      </c>
      <c r="N113" s="1">
        <v>83.333333333333343</v>
      </c>
      <c r="O113">
        <v>6</v>
      </c>
      <c r="P113" s="16">
        <v>2898.8</v>
      </c>
      <c r="Q113" s="25">
        <v>902.4</v>
      </c>
      <c r="R113" s="25">
        <v>5759.7</v>
      </c>
      <c r="S113" s="26" t="s">
        <v>37</v>
      </c>
      <c r="T113" s="27">
        <v>3295.9</v>
      </c>
      <c r="U113" s="28">
        <v>1035.3</v>
      </c>
      <c r="V113" s="28">
        <v>6665.1</v>
      </c>
      <c r="W113" s="26" t="s">
        <v>37</v>
      </c>
      <c r="X113" s="27">
        <v>3097.3500000000004</v>
      </c>
      <c r="Y113" s="29">
        <v>968.84999999999991</v>
      </c>
      <c r="Z113" s="29">
        <v>6212.4</v>
      </c>
      <c r="AA113" s="26" t="s">
        <v>37</v>
      </c>
    </row>
    <row r="114" spans="1:27" x14ac:dyDescent="0.25">
      <c r="A114" t="s">
        <v>184</v>
      </c>
      <c r="B114" t="s">
        <v>33</v>
      </c>
      <c r="C114">
        <v>6</v>
      </c>
      <c r="D114">
        <v>2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 s="30">
        <v>0</v>
      </c>
      <c r="N114" s="1">
        <v>100</v>
      </c>
      <c r="O114">
        <v>6</v>
      </c>
      <c r="P114" s="16">
        <v>1611.4</v>
      </c>
      <c r="Q114" s="25">
        <v>476.2</v>
      </c>
      <c r="R114" s="25">
        <v>3927.9</v>
      </c>
      <c r="S114" s="26" t="s">
        <v>34</v>
      </c>
      <c r="T114" s="27">
        <v>1869.6</v>
      </c>
      <c r="U114" s="28">
        <v>529.70000000000005</v>
      </c>
      <c r="V114" s="28">
        <v>4500.3</v>
      </c>
      <c r="W114" s="26" t="s">
        <v>34</v>
      </c>
      <c r="X114" s="27">
        <v>1740.5</v>
      </c>
      <c r="Y114" s="29">
        <v>502.95000000000005</v>
      </c>
      <c r="Z114" s="29">
        <v>4214.1000000000004</v>
      </c>
      <c r="AA114" s="26" t="s">
        <v>34</v>
      </c>
    </row>
    <row r="115" spans="1:27" x14ac:dyDescent="0.25">
      <c r="A115" t="s">
        <v>185</v>
      </c>
      <c r="B115" t="s">
        <v>73</v>
      </c>
      <c r="C115">
        <v>0</v>
      </c>
      <c r="D115">
        <v>0</v>
      </c>
      <c r="E115">
        <v>0</v>
      </c>
      <c r="F115">
        <v>0</v>
      </c>
      <c r="G115">
        <v>6</v>
      </c>
      <c r="H115">
        <v>3</v>
      </c>
      <c r="I115">
        <v>0</v>
      </c>
      <c r="J115">
        <v>0</v>
      </c>
      <c r="K115">
        <v>0</v>
      </c>
      <c r="L115">
        <v>0</v>
      </c>
      <c r="M115" t="s">
        <v>40</v>
      </c>
      <c r="N115" s="1">
        <v>85.714285714285708</v>
      </c>
      <c r="O115">
        <v>7</v>
      </c>
      <c r="P115" s="16">
        <v>1689.5</v>
      </c>
      <c r="Q115" s="25">
        <v>449.6</v>
      </c>
      <c r="R115" s="25">
        <v>3941.1</v>
      </c>
      <c r="S115" s="26" t="s">
        <v>34</v>
      </c>
      <c r="T115" s="27">
        <v>1974.4</v>
      </c>
      <c r="U115" s="28">
        <v>478.3</v>
      </c>
      <c r="V115" s="28">
        <v>4621.1000000000004</v>
      </c>
      <c r="W115" s="26" t="s">
        <v>34</v>
      </c>
      <c r="X115" s="27">
        <v>1831.95</v>
      </c>
      <c r="Y115" s="29">
        <v>463.95000000000005</v>
      </c>
      <c r="Z115" s="29">
        <v>4281.1000000000004</v>
      </c>
      <c r="AA115" s="26" t="s">
        <v>34</v>
      </c>
    </row>
    <row r="116" spans="1:27" x14ac:dyDescent="0.25">
      <c r="A116" t="s">
        <v>186</v>
      </c>
      <c r="B116" t="s">
        <v>39</v>
      </c>
      <c r="C116">
        <v>7</v>
      </c>
      <c r="D116">
        <v>1</v>
      </c>
      <c r="E116">
        <v>3</v>
      </c>
      <c r="F116">
        <v>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 t="s">
        <v>187</v>
      </c>
      <c r="N116" s="1">
        <v>90.909090909090907</v>
      </c>
      <c r="O116">
        <v>11</v>
      </c>
      <c r="P116" s="16">
        <v>1994.4</v>
      </c>
      <c r="Q116" s="25">
        <v>579.6</v>
      </c>
      <c r="R116" s="25">
        <v>4338.8</v>
      </c>
      <c r="S116" s="26" t="s">
        <v>34</v>
      </c>
      <c r="T116" s="27">
        <v>2351.1999999999998</v>
      </c>
      <c r="U116" s="28">
        <v>681.8</v>
      </c>
      <c r="V116" s="28">
        <v>5128.5</v>
      </c>
      <c r="W116" s="26" t="s">
        <v>34</v>
      </c>
      <c r="X116" s="27">
        <v>2172.8000000000002</v>
      </c>
      <c r="Y116" s="29">
        <v>630.70000000000005</v>
      </c>
      <c r="Z116" s="29">
        <v>4733.6499999999996</v>
      </c>
      <c r="AA116" s="26" t="s">
        <v>34</v>
      </c>
    </row>
    <row r="117" spans="1:27" x14ac:dyDescent="0.25">
      <c r="A117" t="s">
        <v>188</v>
      </c>
      <c r="B117" t="s">
        <v>33</v>
      </c>
      <c r="C117">
        <v>7</v>
      </c>
      <c r="D117">
        <v>4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 s="30">
        <v>0</v>
      </c>
      <c r="N117" s="1">
        <v>100</v>
      </c>
      <c r="O117">
        <v>7</v>
      </c>
      <c r="P117" s="16">
        <v>1392.5</v>
      </c>
      <c r="Q117" s="25">
        <v>419</v>
      </c>
      <c r="R117" s="25">
        <v>2979.4</v>
      </c>
      <c r="S117" s="26" t="s">
        <v>34</v>
      </c>
      <c r="T117" s="27">
        <v>1631.3</v>
      </c>
      <c r="U117" s="28">
        <v>535</v>
      </c>
      <c r="V117" s="28">
        <v>3514.2</v>
      </c>
      <c r="W117" s="26" t="s">
        <v>34</v>
      </c>
      <c r="X117" s="27">
        <v>1511.9</v>
      </c>
      <c r="Y117" s="29">
        <v>477</v>
      </c>
      <c r="Z117" s="29">
        <v>3246.8</v>
      </c>
      <c r="AA117" s="26" t="s">
        <v>34</v>
      </c>
    </row>
    <row r="118" spans="1:27" x14ac:dyDescent="0.25">
      <c r="A118" t="s">
        <v>189</v>
      </c>
      <c r="B118" t="s">
        <v>33</v>
      </c>
      <c r="C118">
        <v>5</v>
      </c>
      <c r="D118">
        <v>3</v>
      </c>
      <c r="E118">
        <v>0</v>
      </c>
      <c r="F118">
        <v>0</v>
      </c>
      <c r="G118">
        <v>0</v>
      </c>
      <c r="H118">
        <v>0</v>
      </c>
      <c r="I118">
        <v>1</v>
      </c>
      <c r="J118">
        <v>1</v>
      </c>
      <c r="K118">
        <v>0</v>
      </c>
      <c r="L118">
        <v>0</v>
      </c>
      <c r="M118" s="30">
        <v>0</v>
      </c>
      <c r="N118" s="1">
        <v>83.333333333333343</v>
      </c>
      <c r="O118">
        <v>6</v>
      </c>
      <c r="P118" s="16">
        <v>1596.9</v>
      </c>
      <c r="Q118" s="25">
        <v>404.2</v>
      </c>
      <c r="R118" s="25">
        <v>3902.4</v>
      </c>
      <c r="S118" s="26" t="s">
        <v>34</v>
      </c>
      <c r="T118" s="27">
        <v>1845.1</v>
      </c>
      <c r="U118" s="28">
        <v>470.2</v>
      </c>
      <c r="V118" s="28">
        <v>4569.3999999999996</v>
      </c>
      <c r="W118" s="26" t="s">
        <v>34</v>
      </c>
      <c r="X118" s="27">
        <v>1721</v>
      </c>
      <c r="Y118" s="29">
        <v>437.2</v>
      </c>
      <c r="Z118" s="29">
        <v>4235.8999999999996</v>
      </c>
      <c r="AA118" s="26" t="s">
        <v>34</v>
      </c>
    </row>
    <row r="119" spans="1:27" x14ac:dyDescent="0.25">
      <c r="A119" t="s">
        <v>190</v>
      </c>
      <c r="B119" t="s">
        <v>49</v>
      </c>
      <c r="C119">
        <v>3</v>
      </c>
      <c r="D119">
        <v>2</v>
      </c>
      <c r="E119">
        <v>0</v>
      </c>
      <c r="F119">
        <v>0</v>
      </c>
      <c r="G119">
        <v>0</v>
      </c>
      <c r="H119">
        <v>0</v>
      </c>
      <c r="I119">
        <v>4</v>
      </c>
      <c r="J119">
        <v>1</v>
      </c>
      <c r="K119">
        <v>0</v>
      </c>
      <c r="L119">
        <v>0</v>
      </c>
      <c r="M119" t="s">
        <v>191</v>
      </c>
      <c r="N119" s="1">
        <v>77.777777777777786</v>
      </c>
      <c r="O119">
        <v>9</v>
      </c>
      <c r="P119" s="16">
        <v>1494.1</v>
      </c>
      <c r="Q119" s="25">
        <v>401.8</v>
      </c>
      <c r="R119" s="25">
        <v>3082.9</v>
      </c>
      <c r="S119" s="26" t="s">
        <v>34</v>
      </c>
      <c r="T119" s="27">
        <v>1694.1</v>
      </c>
      <c r="U119" s="28">
        <v>451.6</v>
      </c>
      <c r="V119" s="28">
        <v>3481.2</v>
      </c>
      <c r="W119" s="26" t="s">
        <v>34</v>
      </c>
      <c r="X119" s="27">
        <v>1594.1</v>
      </c>
      <c r="Y119" s="29">
        <v>426.70000000000005</v>
      </c>
      <c r="Z119" s="29">
        <v>3282.05</v>
      </c>
      <c r="AA119" s="26" t="s">
        <v>34</v>
      </c>
    </row>
    <row r="120" spans="1:27" x14ac:dyDescent="0.25">
      <c r="A120" t="s">
        <v>192</v>
      </c>
      <c r="B120" t="s">
        <v>33</v>
      </c>
      <c r="C120">
        <v>5</v>
      </c>
      <c r="D120">
        <v>4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 s="30">
        <v>0</v>
      </c>
      <c r="N120" s="1">
        <v>100</v>
      </c>
      <c r="O120">
        <v>5</v>
      </c>
      <c r="P120" s="16">
        <v>2265.6</v>
      </c>
      <c r="Q120" s="25">
        <v>623</v>
      </c>
      <c r="R120" s="25">
        <v>4698.6000000000004</v>
      </c>
      <c r="S120" s="26" t="s">
        <v>34</v>
      </c>
      <c r="T120" s="27">
        <v>2688</v>
      </c>
      <c r="U120" s="28">
        <v>785.6</v>
      </c>
      <c r="V120" s="28">
        <v>5615.6</v>
      </c>
      <c r="W120" s="26" t="s">
        <v>37</v>
      </c>
      <c r="X120" s="27">
        <v>2476.8000000000002</v>
      </c>
      <c r="Y120" s="29">
        <v>704.3</v>
      </c>
      <c r="Z120" s="29">
        <v>5157.1000000000004</v>
      </c>
      <c r="AA120" s="26" t="s">
        <v>34</v>
      </c>
    </row>
    <row r="121" spans="1:27" x14ac:dyDescent="0.25">
      <c r="A121" t="s">
        <v>193</v>
      </c>
      <c r="B121" t="s">
        <v>33</v>
      </c>
      <c r="C121">
        <v>9</v>
      </c>
      <c r="D121">
        <v>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 s="30">
        <v>0</v>
      </c>
      <c r="N121" s="1">
        <v>100</v>
      </c>
      <c r="O121">
        <v>9</v>
      </c>
      <c r="P121" s="16">
        <v>2142.9</v>
      </c>
      <c r="Q121" s="25">
        <v>877</v>
      </c>
      <c r="R121" s="25">
        <v>4147.7</v>
      </c>
      <c r="S121" s="26" t="s">
        <v>34</v>
      </c>
      <c r="T121" s="27">
        <v>2353.6999999999998</v>
      </c>
      <c r="U121" s="28">
        <v>922.4</v>
      </c>
      <c r="V121" s="28">
        <v>4642.1000000000004</v>
      </c>
      <c r="W121" s="26" t="s">
        <v>34</v>
      </c>
      <c r="X121" s="27">
        <v>2248.3000000000002</v>
      </c>
      <c r="Y121" s="29">
        <v>899.7</v>
      </c>
      <c r="Z121" s="29">
        <v>4394.8999999999996</v>
      </c>
      <c r="AA121" s="26" t="s">
        <v>34</v>
      </c>
    </row>
    <row r="122" spans="1:27" x14ac:dyDescent="0.25">
      <c r="A122" t="s">
        <v>194</v>
      </c>
      <c r="B122" t="s">
        <v>39</v>
      </c>
      <c r="C122">
        <v>3</v>
      </c>
      <c r="D122">
        <v>3</v>
      </c>
      <c r="E122">
        <v>3</v>
      </c>
      <c r="F122">
        <v>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 s="30">
        <v>0</v>
      </c>
      <c r="N122" s="1">
        <v>100</v>
      </c>
      <c r="O122">
        <v>6</v>
      </c>
      <c r="P122" s="16">
        <v>2017.8</v>
      </c>
      <c r="Q122" s="25">
        <v>839.5</v>
      </c>
      <c r="R122" s="25">
        <v>3832.2</v>
      </c>
      <c r="S122" s="26" t="s">
        <v>34</v>
      </c>
      <c r="T122" s="27">
        <v>2296</v>
      </c>
      <c r="U122" s="28">
        <v>937.7</v>
      </c>
      <c r="V122" s="28">
        <v>4450.8999999999996</v>
      </c>
      <c r="W122" s="26" t="s">
        <v>34</v>
      </c>
      <c r="X122" s="27">
        <v>2156.9</v>
      </c>
      <c r="Y122" s="29">
        <v>888.6</v>
      </c>
      <c r="Z122" s="29">
        <v>4141.5499999999993</v>
      </c>
      <c r="AA122" s="26" t="s">
        <v>34</v>
      </c>
    </row>
    <row r="123" spans="1:27" x14ac:dyDescent="0.25">
      <c r="A123" t="s">
        <v>195</v>
      </c>
      <c r="B123" t="s">
        <v>39</v>
      </c>
      <c r="C123">
        <v>4</v>
      </c>
      <c r="D123">
        <v>1</v>
      </c>
      <c r="E123">
        <v>6</v>
      </c>
      <c r="F123">
        <v>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 s="30">
        <v>0</v>
      </c>
      <c r="N123" s="1">
        <v>100</v>
      </c>
      <c r="O123">
        <v>10</v>
      </c>
      <c r="P123" s="16">
        <v>2420.6</v>
      </c>
      <c r="Q123" s="25">
        <v>1073.0999999999999</v>
      </c>
      <c r="R123" s="25">
        <v>4305.3999999999996</v>
      </c>
      <c r="S123" s="26" t="s">
        <v>34</v>
      </c>
      <c r="T123" s="27">
        <v>2742</v>
      </c>
      <c r="U123" s="28">
        <v>1197.9000000000001</v>
      </c>
      <c r="V123" s="28">
        <v>4936.3999999999996</v>
      </c>
      <c r="W123" s="26" t="s">
        <v>37</v>
      </c>
      <c r="X123" s="27">
        <v>2581.3000000000002</v>
      </c>
      <c r="Y123" s="29">
        <v>1135.5</v>
      </c>
      <c r="Z123" s="29">
        <v>4620.8999999999996</v>
      </c>
      <c r="AA123" s="26" t="s">
        <v>37</v>
      </c>
    </row>
    <row r="124" spans="1:27" ht="17.25" x14ac:dyDescent="0.3">
      <c r="A124" t="s">
        <v>196</v>
      </c>
      <c r="B124" t="s">
        <v>58</v>
      </c>
      <c r="C124">
        <v>14</v>
      </c>
      <c r="D124">
        <v>8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11</v>
      </c>
      <c r="L124">
        <v>6</v>
      </c>
      <c r="M124" t="s">
        <v>197</v>
      </c>
      <c r="N124" s="1">
        <v>80.645161290322577</v>
      </c>
      <c r="O124">
        <v>29</v>
      </c>
      <c r="P124" s="16">
        <v>3826.7</v>
      </c>
      <c r="Q124" s="25">
        <v>1977.9</v>
      </c>
      <c r="R124" s="25">
        <v>6117.2</v>
      </c>
      <c r="S124" s="26" t="s">
        <v>56</v>
      </c>
      <c r="T124" s="27">
        <v>4289.7</v>
      </c>
      <c r="U124" s="28">
        <v>2089.1999999999998</v>
      </c>
      <c r="V124" s="28">
        <v>7017.2</v>
      </c>
      <c r="W124" s="26" t="s">
        <v>56</v>
      </c>
      <c r="X124" s="27">
        <v>4058.2</v>
      </c>
      <c r="Y124" s="29">
        <v>2033.55</v>
      </c>
      <c r="Z124" s="29">
        <v>6567.2</v>
      </c>
      <c r="AA124" s="26" t="s">
        <v>56</v>
      </c>
    </row>
    <row r="125" spans="1:27" x14ac:dyDescent="0.25">
      <c r="A125" t="s">
        <v>198</v>
      </c>
      <c r="B125" t="s">
        <v>33</v>
      </c>
      <c r="C125">
        <v>8</v>
      </c>
      <c r="D125">
        <v>4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 s="30">
        <v>0</v>
      </c>
      <c r="N125" s="1">
        <v>100</v>
      </c>
      <c r="O125">
        <v>8</v>
      </c>
      <c r="P125" s="16">
        <v>1690.6</v>
      </c>
      <c r="Q125" s="25">
        <v>766.2</v>
      </c>
      <c r="R125" s="25">
        <v>3030.7</v>
      </c>
      <c r="S125" s="26" t="s">
        <v>34</v>
      </c>
      <c r="T125" s="27">
        <v>1843.2</v>
      </c>
      <c r="U125" s="28">
        <v>821.8</v>
      </c>
      <c r="V125" s="28">
        <v>3375.6</v>
      </c>
      <c r="W125" s="26" t="s">
        <v>34</v>
      </c>
      <c r="X125" s="27">
        <v>1766.9</v>
      </c>
      <c r="Y125" s="29">
        <v>794</v>
      </c>
      <c r="Z125" s="29">
        <v>3203.1499999999996</v>
      </c>
      <c r="AA125" s="26" t="s">
        <v>34</v>
      </c>
    </row>
    <row r="126" spans="1:27" x14ac:dyDescent="0.25">
      <c r="A126" t="s">
        <v>199</v>
      </c>
      <c r="B126" t="s">
        <v>33</v>
      </c>
      <c r="C126">
        <v>6</v>
      </c>
      <c r="D126">
        <v>3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 s="30">
        <v>0</v>
      </c>
      <c r="N126" s="1">
        <v>100</v>
      </c>
      <c r="O126">
        <v>6</v>
      </c>
      <c r="P126" s="16">
        <v>1576.9</v>
      </c>
      <c r="Q126" s="25">
        <v>615.70000000000005</v>
      </c>
      <c r="R126" s="25">
        <v>3149.4</v>
      </c>
      <c r="S126" s="26" t="s">
        <v>34</v>
      </c>
      <c r="T126" s="27">
        <v>1712.5</v>
      </c>
      <c r="U126" s="28">
        <v>690.2</v>
      </c>
      <c r="V126" s="28">
        <v>3389</v>
      </c>
      <c r="W126" s="26" t="s">
        <v>34</v>
      </c>
      <c r="X126" s="27">
        <v>1644.7</v>
      </c>
      <c r="Y126" s="29">
        <v>652.95000000000005</v>
      </c>
      <c r="Z126" s="29">
        <v>3269.2</v>
      </c>
      <c r="AA126" s="26" t="s">
        <v>34</v>
      </c>
    </row>
    <row r="127" spans="1:27" x14ac:dyDescent="0.25">
      <c r="A127" t="s">
        <v>200</v>
      </c>
      <c r="B127" t="s">
        <v>73</v>
      </c>
      <c r="C127">
        <v>0</v>
      </c>
      <c r="D127">
        <v>0</v>
      </c>
      <c r="E127">
        <v>0</v>
      </c>
      <c r="F127">
        <v>0</v>
      </c>
      <c r="G127">
        <v>5</v>
      </c>
      <c r="H127">
        <v>1</v>
      </c>
      <c r="I127">
        <v>0</v>
      </c>
      <c r="J127">
        <v>0</v>
      </c>
      <c r="K127">
        <v>0</v>
      </c>
      <c r="L127">
        <v>0</v>
      </c>
      <c r="M127" t="s">
        <v>40</v>
      </c>
      <c r="N127" s="1">
        <v>83.333333333333343</v>
      </c>
      <c r="O127">
        <v>6</v>
      </c>
      <c r="P127" s="27">
        <v>1166</v>
      </c>
      <c r="Q127" s="25">
        <v>141.5</v>
      </c>
      <c r="R127" s="25">
        <v>2755.9</v>
      </c>
      <c r="S127" s="26" t="s">
        <v>34</v>
      </c>
      <c r="T127" s="27">
        <v>1334.1</v>
      </c>
      <c r="U127" s="28">
        <v>143</v>
      </c>
      <c r="V127" s="28">
        <v>3147.4</v>
      </c>
      <c r="W127" s="26" t="s">
        <v>34</v>
      </c>
      <c r="X127" s="27">
        <v>1250.05</v>
      </c>
      <c r="Y127" s="29">
        <v>142.25</v>
      </c>
      <c r="Z127" s="29">
        <v>2951.65</v>
      </c>
      <c r="AA127" s="26" t="s">
        <v>34</v>
      </c>
    </row>
    <row r="128" spans="1:27" x14ac:dyDescent="0.25">
      <c r="A128" t="s">
        <v>201</v>
      </c>
      <c r="B128" t="s">
        <v>39</v>
      </c>
      <c r="C128">
        <v>3</v>
      </c>
      <c r="D128">
        <v>2</v>
      </c>
      <c r="E128">
        <v>9</v>
      </c>
      <c r="F128">
        <v>8</v>
      </c>
      <c r="G128">
        <v>1</v>
      </c>
      <c r="H128">
        <v>1</v>
      </c>
      <c r="I128">
        <v>1</v>
      </c>
      <c r="J128">
        <v>1</v>
      </c>
      <c r="K128">
        <v>0</v>
      </c>
      <c r="L128">
        <v>0</v>
      </c>
      <c r="M128" t="s">
        <v>202</v>
      </c>
      <c r="N128" s="1">
        <v>87.5</v>
      </c>
      <c r="O128">
        <v>16</v>
      </c>
      <c r="P128" s="27">
        <v>3667</v>
      </c>
      <c r="Q128" s="25">
        <v>1795.8</v>
      </c>
      <c r="R128" s="25">
        <v>6229.9</v>
      </c>
      <c r="S128" s="26" t="s">
        <v>37</v>
      </c>
      <c r="T128" s="27">
        <v>4120.1000000000004</v>
      </c>
      <c r="U128" s="28">
        <v>2042.1</v>
      </c>
      <c r="V128" s="28">
        <v>6911.9</v>
      </c>
      <c r="W128" s="26" t="s">
        <v>56</v>
      </c>
      <c r="X128" s="27">
        <v>3893.55</v>
      </c>
      <c r="Y128" s="29">
        <v>1918.9499999999998</v>
      </c>
      <c r="Z128" s="29">
        <v>6570.9</v>
      </c>
      <c r="AA128" s="26" t="s">
        <v>56</v>
      </c>
    </row>
    <row r="129" spans="1:27" ht="17.25" x14ac:dyDescent="0.3">
      <c r="A129" t="s">
        <v>203</v>
      </c>
      <c r="B129" t="s">
        <v>49</v>
      </c>
      <c r="C129">
        <v>14</v>
      </c>
      <c r="D129">
        <v>5</v>
      </c>
      <c r="E129">
        <v>0</v>
      </c>
      <c r="F129">
        <v>0</v>
      </c>
      <c r="G129">
        <v>0</v>
      </c>
      <c r="H129">
        <v>0</v>
      </c>
      <c r="I129">
        <v>2</v>
      </c>
      <c r="J129">
        <v>2</v>
      </c>
      <c r="K129">
        <v>1</v>
      </c>
      <c r="L129">
        <v>1</v>
      </c>
      <c r="M129" t="s">
        <v>326</v>
      </c>
      <c r="N129" s="1">
        <v>80</v>
      </c>
      <c r="O129">
        <v>20</v>
      </c>
      <c r="P129" s="16">
        <v>3068.7</v>
      </c>
      <c r="Q129" s="25">
        <v>1386.9</v>
      </c>
      <c r="R129" s="25">
        <v>5374.8</v>
      </c>
      <c r="S129" s="26" t="s">
        <v>37</v>
      </c>
      <c r="T129" s="27">
        <v>3428.9</v>
      </c>
      <c r="U129" s="28">
        <v>1530.1</v>
      </c>
      <c r="V129" s="28">
        <v>6001.8</v>
      </c>
      <c r="W129" s="26" t="s">
        <v>37</v>
      </c>
      <c r="X129" s="27">
        <v>3248.8</v>
      </c>
      <c r="Y129" s="29">
        <v>1458.5</v>
      </c>
      <c r="Z129" s="29">
        <v>5688.3</v>
      </c>
      <c r="AA129" s="26" t="s">
        <v>37</v>
      </c>
    </row>
    <row r="130" spans="1:27" x14ac:dyDescent="0.25">
      <c r="A130" t="s">
        <v>204</v>
      </c>
      <c r="B130" t="s">
        <v>33</v>
      </c>
      <c r="C130">
        <v>5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1</v>
      </c>
      <c r="J130">
        <v>1</v>
      </c>
      <c r="K130">
        <v>0</v>
      </c>
      <c r="L130">
        <v>0</v>
      </c>
      <c r="M130" s="30">
        <v>0</v>
      </c>
      <c r="N130" s="1">
        <v>83.333333333333343</v>
      </c>
      <c r="O130">
        <v>6</v>
      </c>
      <c r="P130" s="16">
        <v>1229.7</v>
      </c>
      <c r="Q130" s="25">
        <v>217.8</v>
      </c>
      <c r="R130" s="25">
        <v>2394.5</v>
      </c>
      <c r="S130" s="26" t="s">
        <v>34</v>
      </c>
      <c r="T130" s="27">
        <v>1358.8</v>
      </c>
      <c r="U130" s="28">
        <v>248.7</v>
      </c>
      <c r="V130" s="28">
        <v>2659.9</v>
      </c>
      <c r="W130" s="26" t="s">
        <v>34</v>
      </c>
      <c r="X130" s="27">
        <v>1294.25</v>
      </c>
      <c r="Y130" s="29">
        <v>233.25</v>
      </c>
      <c r="Z130" s="29">
        <v>2527.1999999999998</v>
      </c>
      <c r="AA130" s="26" t="s">
        <v>34</v>
      </c>
    </row>
    <row r="131" spans="1:27" ht="17.25" x14ac:dyDescent="0.3">
      <c r="A131" t="s">
        <v>205</v>
      </c>
      <c r="B131" t="s">
        <v>47</v>
      </c>
      <c r="C131">
        <v>10</v>
      </c>
      <c r="D131">
        <v>5</v>
      </c>
      <c r="E131">
        <v>2</v>
      </c>
      <c r="F131">
        <v>1</v>
      </c>
      <c r="G131">
        <v>0</v>
      </c>
      <c r="H131">
        <v>0</v>
      </c>
      <c r="I131">
        <v>4</v>
      </c>
      <c r="J131">
        <v>4</v>
      </c>
      <c r="K131">
        <v>3</v>
      </c>
      <c r="L131">
        <v>3</v>
      </c>
      <c r="M131" t="s">
        <v>206</v>
      </c>
      <c r="N131" s="1">
        <v>80.952380952380949</v>
      </c>
      <c r="O131">
        <v>21</v>
      </c>
      <c r="P131" s="16">
        <v>3430.2</v>
      </c>
      <c r="Q131" s="25">
        <v>1683</v>
      </c>
      <c r="R131" s="25">
        <v>5747.6</v>
      </c>
      <c r="S131" s="26" t="s">
        <v>37</v>
      </c>
      <c r="T131" s="27">
        <v>3950</v>
      </c>
      <c r="U131" s="28">
        <v>1991.1</v>
      </c>
      <c r="V131" s="28">
        <v>6695.4</v>
      </c>
      <c r="W131" s="26" t="s">
        <v>56</v>
      </c>
      <c r="X131" s="27">
        <v>3690.1</v>
      </c>
      <c r="Y131" s="29">
        <v>1837.05</v>
      </c>
      <c r="Z131" s="29">
        <v>6221.5</v>
      </c>
      <c r="AA131" s="26" t="s">
        <v>37</v>
      </c>
    </row>
    <row r="132" spans="1:27" x14ac:dyDescent="0.25">
      <c r="A132" t="s">
        <v>207</v>
      </c>
      <c r="B132" t="s">
        <v>39</v>
      </c>
      <c r="C132">
        <v>3</v>
      </c>
      <c r="D132">
        <v>2</v>
      </c>
      <c r="E132">
        <v>2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 s="30">
        <v>0</v>
      </c>
      <c r="N132" s="1">
        <v>100</v>
      </c>
      <c r="O132">
        <v>5</v>
      </c>
      <c r="P132" s="16">
        <v>1445.9</v>
      </c>
      <c r="Q132" s="25">
        <v>448.3</v>
      </c>
      <c r="R132" s="25">
        <v>2610.6</v>
      </c>
      <c r="S132" s="26" t="s">
        <v>34</v>
      </c>
      <c r="T132" s="27">
        <v>1619.3</v>
      </c>
      <c r="U132" s="28">
        <v>498.5</v>
      </c>
      <c r="V132" s="28">
        <v>2963</v>
      </c>
      <c r="W132" s="26" t="s">
        <v>34</v>
      </c>
      <c r="X132" s="27">
        <v>1532.6</v>
      </c>
      <c r="Y132" s="29">
        <v>473.4</v>
      </c>
      <c r="Z132" s="29">
        <v>2786.8</v>
      </c>
      <c r="AA132" s="26" t="s">
        <v>34</v>
      </c>
    </row>
    <row r="133" spans="1:27" x14ac:dyDescent="0.25">
      <c r="A133" t="s">
        <v>208</v>
      </c>
      <c r="B133" t="s">
        <v>33</v>
      </c>
      <c r="C133">
        <v>6</v>
      </c>
      <c r="D133">
        <v>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 s="30">
        <v>0</v>
      </c>
      <c r="N133" s="1">
        <v>100</v>
      </c>
      <c r="O133">
        <v>6</v>
      </c>
      <c r="P133" s="16">
        <v>1958.4</v>
      </c>
      <c r="Q133" s="25">
        <v>654.20000000000005</v>
      </c>
      <c r="R133" s="25">
        <v>3828.2</v>
      </c>
      <c r="S133" s="26" t="s">
        <v>34</v>
      </c>
      <c r="T133" s="27">
        <v>2240.5</v>
      </c>
      <c r="U133" s="28">
        <v>725.8</v>
      </c>
      <c r="V133" s="28">
        <v>4449.3999999999996</v>
      </c>
      <c r="W133" s="26" t="s">
        <v>34</v>
      </c>
      <c r="X133" s="27">
        <v>2099.4499999999998</v>
      </c>
      <c r="Y133" s="29">
        <v>690</v>
      </c>
      <c r="Z133" s="29">
        <v>4138.7999999999993</v>
      </c>
      <c r="AA133" s="26" t="s">
        <v>34</v>
      </c>
    </row>
    <row r="134" spans="1:27" ht="17.25" x14ac:dyDescent="0.3">
      <c r="A134" t="s">
        <v>209</v>
      </c>
      <c r="B134" t="s">
        <v>64</v>
      </c>
      <c r="C134">
        <v>22</v>
      </c>
      <c r="D134">
        <v>6</v>
      </c>
      <c r="E134">
        <v>13</v>
      </c>
      <c r="F134">
        <v>5</v>
      </c>
      <c r="G134">
        <v>6</v>
      </c>
      <c r="H134">
        <v>4</v>
      </c>
      <c r="I134">
        <v>2</v>
      </c>
      <c r="J134">
        <v>1</v>
      </c>
      <c r="K134">
        <v>0</v>
      </c>
      <c r="L134">
        <v>0</v>
      </c>
      <c r="M134" t="s">
        <v>40</v>
      </c>
      <c r="N134" s="1">
        <v>93.181818181818173</v>
      </c>
      <c r="O134">
        <v>44</v>
      </c>
      <c r="P134" s="16">
        <v>3289.9</v>
      </c>
      <c r="Q134" s="25">
        <v>1627.3</v>
      </c>
      <c r="R134" s="25">
        <v>5357.2</v>
      </c>
      <c r="S134" s="26" t="s">
        <v>37</v>
      </c>
      <c r="T134" s="27">
        <v>3874.1</v>
      </c>
      <c r="U134" s="28">
        <v>1868</v>
      </c>
      <c r="V134" s="28">
        <v>6513.8</v>
      </c>
      <c r="W134" s="26" t="s">
        <v>56</v>
      </c>
      <c r="X134" s="27">
        <v>3582</v>
      </c>
      <c r="Y134" s="29">
        <v>1747.65</v>
      </c>
      <c r="Z134" s="29">
        <v>5935.5</v>
      </c>
      <c r="AA134" s="26" t="s">
        <v>37</v>
      </c>
    </row>
    <row r="135" spans="1:27" x14ac:dyDescent="0.25">
      <c r="A135" t="s">
        <v>210</v>
      </c>
      <c r="B135" t="s">
        <v>49</v>
      </c>
      <c r="C135">
        <v>7</v>
      </c>
      <c r="D135">
        <v>2</v>
      </c>
      <c r="E135">
        <v>0</v>
      </c>
      <c r="F135">
        <v>0</v>
      </c>
      <c r="G135">
        <v>0</v>
      </c>
      <c r="H135">
        <v>0</v>
      </c>
      <c r="I135">
        <v>2</v>
      </c>
      <c r="J135">
        <v>1</v>
      </c>
      <c r="K135">
        <v>0</v>
      </c>
      <c r="L135">
        <v>0</v>
      </c>
      <c r="M135" s="30">
        <v>0</v>
      </c>
      <c r="N135" s="1">
        <v>77.777777777777786</v>
      </c>
      <c r="O135">
        <v>9</v>
      </c>
      <c r="P135" s="16">
        <v>1332.1</v>
      </c>
      <c r="Q135" s="25">
        <v>505.4</v>
      </c>
      <c r="R135" s="25">
        <v>2359.5</v>
      </c>
      <c r="S135" s="26" t="s">
        <v>34</v>
      </c>
      <c r="T135" s="27">
        <v>1495.7</v>
      </c>
      <c r="U135" s="28">
        <v>536</v>
      </c>
      <c r="V135" s="28">
        <v>2643.5</v>
      </c>
      <c r="W135" s="26" t="s">
        <v>34</v>
      </c>
      <c r="X135" s="27">
        <v>1413.9</v>
      </c>
      <c r="Y135" s="29">
        <v>520.70000000000005</v>
      </c>
      <c r="Z135" s="29">
        <v>2501.5</v>
      </c>
      <c r="AA135" s="26" t="s">
        <v>34</v>
      </c>
    </row>
    <row r="136" spans="1:27" x14ac:dyDescent="0.25">
      <c r="A136" t="s">
        <v>211</v>
      </c>
      <c r="B136" t="s">
        <v>44</v>
      </c>
      <c r="C136">
        <v>0</v>
      </c>
      <c r="D136">
        <v>0</v>
      </c>
      <c r="E136">
        <v>9</v>
      </c>
      <c r="F136">
        <v>6</v>
      </c>
      <c r="G136">
        <v>2</v>
      </c>
      <c r="H136">
        <v>2</v>
      </c>
      <c r="I136">
        <v>0</v>
      </c>
      <c r="J136">
        <v>0</v>
      </c>
      <c r="K136">
        <v>0</v>
      </c>
      <c r="L136">
        <v>0</v>
      </c>
      <c r="M136" t="s">
        <v>212</v>
      </c>
      <c r="N136" s="1">
        <v>84.615384615384613</v>
      </c>
      <c r="O136">
        <v>13</v>
      </c>
      <c r="P136" s="16">
        <v>3311.3</v>
      </c>
      <c r="Q136" s="25">
        <v>1787.3</v>
      </c>
      <c r="R136" s="25">
        <v>5303.6</v>
      </c>
      <c r="S136" s="26" t="s">
        <v>37</v>
      </c>
      <c r="T136" s="27">
        <v>3767.7</v>
      </c>
      <c r="U136" s="28">
        <v>2018.7</v>
      </c>
      <c r="V136" s="28">
        <v>6050.7</v>
      </c>
      <c r="W136" s="26" t="s">
        <v>37</v>
      </c>
      <c r="X136" s="27">
        <v>3430</v>
      </c>
      <c r="Y136" s="29">
        <v>1903</v>
      </c>
      <c r="Z136" s="29">
        <v>5677.15</v>
      </c>
      <c r="AA136" s="26" t="s">
        <v>37</v>
      </c>
    </row>
    <row r="137" spans="1:27" x14ac:dyDescent="0.25">
      <c r="A137" t="s">
        <v>213</v>
      </c>
      <c r="B137" t="s">
        <v>47</v>
      </c>
      <c r="C137">
        <v>11</v>
      </c>
      <c r="D137">
        <v>6</v>
      </c>
      <c r="E137">
        <v>0</v>
      </c>
      <c r="F137">
        <v>0</v>
      </c>
      <c r="G137">
        <v>0</v>
      </c>
      <c r="H137">
        <v>0</v>
      </c>
      <c r="I137">
        <v>2</v>
      </c>
      <c r="J137">
        <v>1</v>
      </c>
      <c r="K137">
        <v>2</v>
      </c>
      <c r="L137">
        <v>2</v>
      </c>
      <c r="M137" s="30">
        <v>0</v>
      </c>
      <c r="N137" s="1">
        <v>100</v>
      </c>
      <c r="O137">
        <v>15</v>
      </c>
      <c r="P137" s="27">
        <v>3363</v>
      </c>
      <c r="Q137" s="25">
        <v>1701.4</v>
      </c>
      <c r="R137" s="25">
        <v>5392.5</v>
      </c>
      <c r="S137" s="26" t="s">
        <v>37</v>
      </c>
      <c r="T137" s="27">
        <v>3835.5</v>
      </c>
      <c r="U137" s="28">
        <v>2021.8</v>
      </c>
      <c r="V137" s="28">
        <v>6289.1</v>
      </c>
      <c r="W137" s="26" t="s">
        <v>56</v>
      </c>
      <c r="X137" s="27">
        <v>3599.3</v>
      </c>
      <c r="Y137" s="29">
        <v>1861.6</v>
      </c>
      <c r="Z137" s="29">
        <v>5840.8</v>
      </c>
      <c r="AA137" s="26" t="s">
        <v>37</v>
      </c>
    </row>
    <row r="138" spans="1:27" x14ac:dyDescent="0.25">
      <c r="A138" t="s">
        <v>214</v>
      </c>
      <c r="B138" t="s">
        <v>58</v>
      </c>
      <c r="C138">
        <v>3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3</v>
      </c>
      <c r="L138">
        <v>3</v>
      </c>
      <c r="M138" s="30">
        <v>0</v>
      </c>
      <c r="N138" s="1">
        <v>100</v>
      </c>
      <c r="O138">
        <v>6</v>
      </c>
      <c r="P138" s="16">
        <v>1920.5</v>
      </c>
      <c r="Q138" s="25">
        <v>981.8</v>
      </c>
      <c r="R138" s="25">
        <v>3279.3</v>
      </c>
      <c r="S138" s="26" t="s">
        <v>34</v>
      </c>
      <c r="T138" s="27">
        <v>2211.6999999999998</v>
      </c>
      <c r="U138" s="28">
        <v>1116.8</v>
      </c>
      <c r="V138" s="28">
        <v>3721.8</v>
      </c>
      <c r="W138" s="26" t="s">
        <v>34</v>
      </c>
      <c r="X138" s="27">
        <v>2066.1</v>
      </c>
      <c r="Y138" s="29">
        <v>1049.3</v>
      </c>
      <c r="Z138" s="29">
        <v>3500.55</v>
      </c>
      <c r="AA138" s="26" t="s">
        <v>34</v>
      </c>
    </row>
    <row r="139" spans="1:27" x14ac:dyDescent="0.25">
      <c r="A139" t="s">
        <v>215</v>
      </c>
      <c r="B139" t="s">
        <v>33</v>
      </c>
      <c r="C139">
        <v>5</v>
      </c>
      <c r="D139">
        <v>2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1</v>
      </c>
      <c r="K139">
        <v>0</v>
      </c>
      <c r="L139">
        <v>0</v>
      </c>
      <c r="M139" s="30">
        <v>0</v>
      </c>
      <c r="N139" s="1">
        <v>83.333333333333343</v>
      </c>
      <c r="O139">
        <v>6</v>
      </c>
      <c r="P139" s="16">
        <v>2205.3000000000002</v>
      </c>
      <c r="Q139" s="25">
        <v>763.2</v>
      </c>
      <c r="R139" s="25">
        <v>4336.8</v>
      </c>
      <c r="S139" s="26" t="s">
        <v>34</v>
      </c>
      <c r="T139" s="27">
        <v>2574</v>
      </c>
      <c r="U139" s="28">
        <v>848</v>
      </c>
      <c r="V139" s="28">
        <v>5221</v>
      </c>
      <c r="W139" s="26" t="s">
        <v>37</v>
      </c>
      <c r="X139" s="27">
        <v>2389.65</v>
      </c>
      <c r="Y139" s="29">
        <v>805.6</v>
      </c>
      <c r="Z139" s="29">
        <v>4778.8999999999996</v>
      </c>
      <c r="AA139" s="26" t="s">
        <v>34</v>
      </c>
    </row>
    <row r="140" spans="1:27" x14ac:dyDescent="0.25">
      <c r="A140" t="s">
        <v>216</v>
      </c>
      <c r="B140" t="s">
        <v>49</v>
      </c>
      <c r="C140">
        <v>8</v>
      </c>
      <c r="D140">
        <v>4</v>
      </c>
      <c r="E140">
        <v>0</v>
      </c>
      <c r="F140">
        <v>0</v>
      </c>
      <c r="G140">
        <v>0</v>
      </c>
      <c r="H140">
        <v>0</v>
      </c>
      <c r="I140">
        <v>2</v>
      </c>
      <c r="J140">
        <v>1</v>
      </c>
      <c r="K140">
        <v>0</v>
      </c>
      <c r="L140">
        <v>0</v>
      </c>
      <c r="M140" t="s">
        <v>50</v>
      </c>
      <c r="N140" s="1">
        <v>90.909090909090907</v>
      </c>
      <c r="O140">
        <v>11</v>
      </c>
      <c r="P140" s="16">
        <v>3259.1</v>
      </c>
      <c r="Q140" s="25">
        <v>1689.8</v>
      </c>
      <c r="R140" s="25">
        <v>5349.3</v>
      </c>
      <c r="S140" s="26" t="s">
        <v>37</v>
      </c>
      <c r="T140" s="27">
        <v>3572</v>
      </c>
      <c r="U140" s="28">
        <v>1877.2</v>
      </c>
      <c r="V140" s="28">
        <v>5900.2</v>
      </c>
      <c r="W140" s="26" t="s">
        <v>37</v>
      </c>
      <c r="X140" s="27">
        <v>3415.55</v>
      </c>
      <c r="Y140" s="29">
        <v>1783.5</v>
      </c>
      <c r="Z140" s="29">
        <v>5624.75</v>
      </c>
      <c r="AA140" s="26" t="s">
        <v>37</v>
      </c>
    </row>
    <row r="141" spans="1:27" x14ac:dyDescent="0.25">
      <c r="A141" t="s">
        <v>217</v>
      </c>
      <c r="B141" t="s">
        <v>33</v>
      </c>
      <c r="C141">
        <v>40</v>
      </c>
      <c r="D141">
        <v>13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 s="30">
        <v>0</v>
      </c>
      <c r="N141" s="1">
        <v>100</v>
      </c>
      <c r="O141">
        <v>40</v>
      </c>
      <c r="P141" s="16">
        <v>4571.5</v>
      </c>
      <c r="Q141" s="25">
        <v>2759.4</v>
      </c>
      <c r="R141" s="25">
        <v>6639.9</v>
      </c>
      <c r="S141" s="26" t="s">
        <v>56</v>
      </c>
      <c r="T141" s="27">
        <v>5034.7</v>
      </c>
      <c r="U141" s="28">
        <v>3012.7</v>
      </c>
      <c r="V141" s="28">
        <v>7373.7</v>
      </c>
      <c r="W141" s="26" t="s">
        <v>56</v>
      </c>
      <c r="X141" s="27">
        <v>4803.1000000000004</v>
      </c>
      <c r="Y141" s="29">
        <v>2886.05</v>
      </c>
      <c r="Z141" s="29">
        <v>7006.7999999999993</v>
      </c>
      <c r="AA141" s="26" t="s">
        <v>56</v>
      </c>
    </row>
    <row r="142" spans="1:27" x14ac:dyDescent="0.25">
      <c r="A142" t="s">
        <v>218</v>
      </c>
      <c r="B142" t="s">
        <v>39</v>
      </c>
      <c r="C142">
        <v>3</v>
      </c>
      <c r="D142">
        <v>1</v>
      </c>
      <c r="E142">
        <v>18</v>
      </c>
      <c r="F142">
        <v>7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 t="s">
        <v>219</v>
      </c>
      <c r="N142" s="1">
        <v>84</v>
      </c>
      <c r="O142">
        <v>23</v>
      </c>
      <c r="P142" s="16">
        <v>4240.3</v>
      </c>
      <c r="Q142" s="25">
        <v>2423.3000000000002</v>
      </c>
      <c r="R142" s="25">
        <v>6423</v>
      </c>
      <c r="S142" s="26" t="s">
        <v>56</v>
      </c>
      <c r="T142" s="27">
        <v>4614.8</v>
      </c>
      <c r="U142" s="28">
        <v>2633.3</v>
      </c>
      <c r="V142" s="28">
        <v>7077.9</v>
      </c>
      <c r="W142" s="26" t="s">
        <v>56</v>
      </c>
      <c r="X142" s="27">
        <v>4427.55</v>
      </c>
      <c r="Y142" s="29">
        <v>2528.3000000000002</v>
      </c>
      <c r="Z142" s="29">
        <v>6750.45</v>
      </c>
      <c r="AA142" s="26" t="s">
        <v>56</v>
      </c>
    </row>
    <row r="143" spans="1:27" x14ac:dyDescent="0.25">
      <c r="A143" t="s">
        <v>220</v>
      </c>
      <c r="B143" t="s">
        <v>42</v>
      </c>
      <c r="C143">
        <v>1</v>
      </c>
      <c r="D143">
        <v>1</v>
      </c>
      <c r="E143">
        <v>8</v>
      </c>
      <c r="F143">
        <v>5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 s="30">
        <v>0</v>
      </c>
      <c r="N143" s="1">
        <v>88.888888888888886</v>
      </c>
      <c r="O143">
        <v>9</v>
      </c>
      <c r="P143" s="16">
        <v>3814.1</v>
      </c>
      <c r="Q143" s="25">
        <v>1999</v>
      </c>
      <c r="R143" s="25">
        <v>6219</v>
      </c>
      <c r="S143" s="26" t="s">
        <v>56</v>
      </c>
      <c r="T143" s="27">
        <v>4172.5</v>
      </c>
      <c r="U143" s="28">
        <v>2110.6999999999998</v>
      </c>
      <c r="V143" s="28">
        <v>6732.2</v>
      </c>
      <c r="W143" s="26" t="s">
        <v>56</v>
      </c>
      <c r="X143" s="27">
        <v>3993.3</v>
      </c>
      <c r="Y143" s="29">
        <v>2054.85</v>
      </c>
      <c r="Z143" s="29">
        <v>6475.6</v>
      </c>
      <c r="AA143" s="26" t="s">
        <v>56</v>
      </c>
    </row>
    <row r="144" spans="1:27" ht="17.25" x14ac:dyDescent="0.3">
      <c r="A144" t="s">
        <v>221</v>
      </c>
      <c r="B144" t="s">
        <v>64</v>
      </c>
      <c r="C144">
        <v>12</v>
      </c>
      <c r="D144">
        <v>6</v>
      </c>
      <c r="E144">
        <v>23</v>
      </c>
      <c r="F144">
        <v>10</v>
      </c>
      <c r="G144">
        <v>4</v>
      </c>
      <c r="H144">
        <v>3</v>
      </c>
      <c r="I144">
        <v>1</v>
      </c>
      <c r="J144">
        <v>1</v>
      </c>
      <c r="K144">
        <v>0</v>
      </c>
      <c r="L144">
        <v>0</v>
      </c>
      <c r="M144" t="s">
        <v>222</v>
      </c>
      <c r="N144" s="1">
        <v>93.023255813953483</v>
      </c>
      <c r="O144">
        <v>42</v>
      </c>
      <c r="P144" s="27">
        <v>2635.3</v>
      </c>
      <c r="Q144" s="25">
        <v>1522.9</v>
      </c>
      <c r="R144" s="25">
        <v>3957.7</v>
      </c>
      <c r="S144" s="26" t="s">
        <v>37</v>
      </c>
      <c r="T144" s="27">
        <v>3060.3</v>
      </c>
      <c r="U144" s="28">
        <v>1781.1</v>
      </c>
      <c r="V144" s="28">
        <v>5151.5</v>
      </c>
      <c r="W144" s="26" t="s">
        <v>37</v>
      </c>
      <c r="X144" s="27">
        <v>2847.8</v>
      </c>
      <c r="Y144" s="29">
        <v>1652</v>
      </c>
      <c r="Z144" s="29">
        <v>4554.6000000000004</v>
      </c>
      <c r="AA144" s="26" t="s">
        <v>37</v>
      </c>
    </row>
    <row r="145" spans="1:27" x14ac:dyDescent="0.25">
      <c r="A145" t="s">
        <v>223</v>
      </c>
      <c r="B145" t="s">
        <v>44</v>
      </c>
      <c r="C145">
        <v>0</v>
      </c>
      <c r="D145">
        <v>0</v>
      </c>
      <c r="E145">
        <v>9</v>
      </c>
      <c r="F145">
        <v>4</v>
      </c>
      <c r="G145">
        <v>2</v>
      </c>
      <c r="H145">
        <v>1</v>
      </c>
      <c r="I145">
        <v>0</v>
      </c>
      <c r="J145">
        <v>0</v>
      </c>
      <c r="K145">
        <v>0</v>
      </c>
      <c r="L145">
        <v>0</v>
      </c>
      <c r="M145" s="30">
        <v>0</v>
      </c>
      <c r="N145" s="1">
        <v>100</v>
      </c>
      <c r="O145">
        <v>11</v>
      </c>
      <c r="P145" s="16">
        <v>1581.8</v>
      </c>
      <c r="Q145" s="25">
        <v>765.1</v>
      </c>
      <c r="R145" s="25">
        <v>2585.5</v>
      </c>
      <c r="S145" s="26" t="s">
        <v>34</v>
      </c>
      <c r="T145" s="27">
        <v>1772.1</v>
      </c>
      <c r="U145" s="28">
        <v>864</v>
      </c>
      <c r="V145" s="28">
        <v>3180.9</v>
      </c>
      <c r="W145" s="26" t="s">
        <v>34</v>
      </c>
      <c r="X145" s="27">
        <v>1676.9499999999998</v>
      </c>
      <c r="Y145" s="29">
        <v>814.55</v>
      </c>
      <c r="Z145" s="29">
        <v>2883.2</v>
      </c>
      <c r="AA145" s="26" t="s">
        <v>34</v>
      </c>
    </row>
    <row r="146" spans="1:27" x14ac:dyDescent="0.25">
      <c r="A146" t="s">
        <v>224</v>
      </c>
      <c r="B146" t="s">
        <v>42</v>
      </c>
      <c r="C146">
        <v>0</v>
      </c>
      <c r="D146">
        <v>0</v>
      </c>
      <c r="E146">
        <v>5</v>
      </c>
      <c r="F146">
        <v>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 s="30">
        <v>0</v>
      </c>
      <c r="N146" s="1">
        <v>100</v>
      </c>
      <c r="O146">
        <v>5</v>
      </c>
      <c r="P146" s="16">
        <v>1145.3</v>
      </c>
      <c r="Q146" s="25">
        <v>386.5</v>
      </c>
      <c r="R146" s="25">
        <v>2079.6999999999998</v>
      </c>
      <c r="S146" s="26" t="s">
        <v>34</v>
      </c>
      <c r="T146" s="27">
        <v>1299.9000000000001</v>
      </c>
      <c r="U146" s="28">
        <v>415.6</v>
      </c>
      <c r="V146" s="28">
        <v>2493.3000000000002</v>
      </c>
      <c r="W146" s="26" t="s">
        <v>34</v>
      </c>
      <c r="X146" s="27">
        <v>1222.5999999999999</v>
      </c>
      <c r="Y146" s="29">
        <v>401.05</v>
      </c>
      <c r="Z146" s="29">
        <v>2286.5</v>
      </c>
      <c r="AA146" s="26" t="s">
        <v>34</v>
      </c>
    </row>
    <row r="147" spans="1:27" x14ac:dyDescent="0.25">
      <c r="A147" t="s">
        <v>225</v>
      </c>
      <c r="B147" t="s">
        <v>39</v>
      </c>
      <c r="C147">
        <v>2</v>
      </c>
      <c r="D147">
        <v>1</v>
      </c>
      <c r="E147">
        <v>6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 s="30">
        <v>0</v>
      </c>
      <c r="N147" s="1">
        <v>100</v>
      </c>
      <c r="O147">
        <v>8</v>
      </c>
      <c r="P147" s="27">
        <v>1425</v>
      </c>
      <c r="Q147" s="25">
        <v>695.9</v>
      </c>
      <c r="R147" s="25">
        <v>2489.5</v>
      </c>
      <c r="S147" s="26" t="s">
        <v>34</v>
      </c>
      <c r="T147" s="27">
        <v>1639.7</v>
      </c>
      <c r="U147" s="28">
        <v>751.4</v>
      </c>
      <c r="V147" s="28">
        <v>3020.7</v>
      </c>
      <c r="W147" s="26" t="s">
        <v>34</v>
      </c>
      <c r="X147" s="27">
        <v>1532.35</v>
      </c>
      <c r="Y147" s="29">
        <v>723.65</v>
      </c>
      <c r="Z147" s="29">
        <v>2755.1</v>
      </c>
      <c r="AA147" s="26" t="s">
        <v>34</v>
      </c>
    </row>
    <row r="148" spans="1:27" x14ac:dyDescent="0.25">
      <c r="A148" t="s">
        <v>226</v>
      </c>
      <c r="B148" t="s">
        <v>42</v>
      </c>
      <c r="C148">
        <v>0</v>
      </c>
      <c r="D148">
        <v>0</v>
      </c>
      <c r="E148">
        <v>5</v>
      </c>
      <c r="F148">
        <v>3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 s="30">
        <v>0</v>
      </c>
      <c r="N148" s="1">
        <v>100</v>
      </c>
      <c r="O148">
        <v>5</v>
      </c>
      <c r="P148" s="16">
        <v>2599.6</v>
      </c>
      <c r="Q148" s="25">
        <v>1156.5999999999999</v>
      </c>
      <c r="R148" s="25">
        <v>4363</v>
      </c>
      <c r="S148" s="26" t="s">
        <v>37</v>
      </c>
      <c r="T148" s="27">
        <v>3131.5</v>
      </c>
      <c r="U148" s="28">
        <v>1425.5</v>
      </c>
      <c r="V148" s="28">
        <v>5512.6</v>
      </c>
      <c r="W148" s="26" t="s">
        <v>37</v>
      </c>
      <c r="X148" s="27">
        <v>2865.55</v>
      </c>
      <c r="Y148" s="29">
        <v>1291.05</v>
      </c>
      <c r="Z148" s="29">
        <v>4937.8</v>
      </c>
      <c r="AA148" s="26" t="s">
        <v>37</v>
      </c>
    </row>
    <row r="149" spans="1:27" x14ac:dyDescent="0.25">
      <c r="A149" t="s">
        <v>227</v>
      </c>
      <c r="B149" t="s">
        <v>47</v>
      </c>
      <c r="C149">
        <v>6</v>
      </c>
      <c r="D149">
        <v>5</v>
      </c>
      <c r="E149">
        <v>0</v>
      </c>
      <c r="F149">
        <v>0</v>
      </c>
      <c r="G149">
        <v>0</v>
      </c>
      <c r="H149">
        <v>0</v>
      </c>
      <c r="I149">
        <v>7</v>
      </c>
      <c r="J149">
        <v>4</v>
      </c>
      <c r="K149">
        <v>2</v>
      </c>
      <c r="L149">
        <v>2</v>
      </c>
      <c r="M149" t="s">
        <v>228</v>
      </c>
      <c r="N149" s="1">
        <v>88.888888888888886</v>
      </c>
      <c r="O149">
        <v>17</v>
      </c>
      <c r="P149" s="16">
        <v>4981.1000000000004</v>
      </c>
      <c r="Q149" s="25">
        <v>2192.4</v>
      </c>
      <c r="R149" s="25">
        <v>8669.5</v>
      </c>
      <c r="S149" s="26" t="s">
        <v>56</v>
      </c>
      <c r="T149" s="27">
        <v>5729.1</v>
      </c>
      <c r="U149" s="28">
        <v>2507.3000000000002</v>
      </c>
      <c r="V149" s="28">
        <v>10247.6</v>
      </c>
      <c r="W149" s="26" t="s">
        <v>56</v>
      </c>
      <c r="X149" s="27">
        <v>5355.1</v>
      </c>
      <c r="Y149" s="29">
        <v>2349.8500000000004</v>
      </c>
      <c r="Z149" s="29">
        <v>9458.5499999999993</v>
      </c>
      <c r="AA149" s="26" t="s">
        <v>56</v>
      </c>
    </row>
    <row r="150" spans="1:27" ht="17.25" x14ac:dyDescent="0.3">
      <c r="A150" t="s">
        <v>229</v>
      </c>
      <c r="B150" t="s">
        <v>64</v>
      </c>
      <c r="C150">
        <v>24</v>
      </c>
      <c r="D150">
        <v>12</v>
      </c>
      <c r="E150">
        <v>50</v>
      </c>
      <c r="F150">
        <v>25</v>
      </c>
      <c r="G150">
        <v>7</v>
      </c>
      <c r="H150">
        <v>6</v>
      </c>
      <c r="I150">
        <v>0</v>
      </c>
      <c r="J150">
        <v>0</v>
      </c>
      <c r="K150">
        <v>0</v>
      </c>
      <c r="L150">
        <v>0</v>
      </c>
      <c r="M150" t="s">
        <v>40</v>
      </c>
      <c r="N150" s="1">
        <f>81/82*100</f>
        <v>98.780487804878049</v>
      </c>
      <c r="O150">
        <v>84</v>
      </c>
      <c r="P150" s="16">
        <v>4989.6000000000004</v>
      </c>
      <c r="Q150" s="25">
        <v>2809.5</v>
      </c>
      <c r="R150" s="25">
        <v>8007.4</v>
      </c>
      <c r="S150" s="26" t="s">
        <v>56</v>
      </c>
      <c r="T150" s="27">
        <v>5650.7</v>
      </c>
      <c r="U150" s="28">
        <v>3131.6</v>
      </c>
      <c r="V150" s="28">
        <v>9303</v>
      </c>
      <c r="W150" s="26" t="s">
        <v>56</v>
      </c>
      <c r="X150" s="27">
        <v>5320.15</v>
      </c>
      <c r="Y150" s="29">
        <v>2970.55</v>
      </c>
      <c r="Z150" s="29">
        <v>8655.2000000000007</v>
      </c>
      <c r="AA150" s="26" t="s">
        <v>56</v>
      </c>
    </row>
    <row r="151" spans="1:27" ht="17.25" x14ac:dyDescent="0.3">
      <c r="A151" t="s">
        <v>230</v>
      </c>
      <c r="B151" t="s">
        <v>39</v>
      </c>
      <c r="C151">
        <v>11</v>
      </c>
      <c r="D151">
        <v>6</v>
      </c>
      <c r="E151">
        <v>13</v>
      </c>
      <c r="F151">
        <v>7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 s="30">
        <v>0</v>
      </c>
      <c r="N151" s="1">
        <v>100</v>
      </c>
      <c r="O151">
        <v>24</v>
      </c>
      <c r="P151" s="16">
        <v>3197.8</v>
      </c>
      <c r="Q151" s="25">
        <v>1795.8</v>
      </c>
      <c r="R151" s="25">
        <v>5244.8</v>
      </c>
      <c r="S151" s="26" t="s">
        <v>37</v>
      </c>
      <c r="T151" s="27">
        <v>3585.5</v>
      </c>
      <c r="U151" s="28">
        <v>2011.5</v>
      </c>
      <c r="V151" s="28">
        <v>5839.8</v>
      </c>
      <c r="W151" s="26" t="s">
        <v>37</v>
      </c>
      <c r="X151" s="27">
        <v>3391.65</v>
      </c>
      <c r="Y151" s="29">
        <v>1903.65</v>
      </c>
      <c r="Z151" s="29">
        <v>5542.3</v>
      </c>
      <c r="AA151" s="26" t="s">
        <v>37</v>
      </c>
    </row>
    <row r="152" spans="1:27" x14ac:dyDescent="0.25">
      <c r="A152" t="s">
        <v>231</v>
      </c>
      <c r="B152" t="s">
        <v>33</v>
      </c>
      <c r="C152">
        <v>5</v>
      </c>
      <c r="D152">
        <v>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 s="30">
        <v>0</v>
      </c>
      <c r="N152" s="1">
        <v>100</v>
      </c>
      <c r="O152">
        <v>5</v>
      </c>
      <c r="P152" s="27">
        <v>1658.2</v>
      </c>
      <c r="Q152" s="25">
        <v>569.9</v>
      </c>
      <c r="R152" s="25">
        <v>2796.4</v>
      </c>
      <c r="S152" s="26" t="s">
        <v>34</v>
      </c>
      <c r="T152" s="27">
        <v>1802.5</v>
      </c>
      <c r="U152" s="28">
        <v>663</v>
      </c>
      <c r="V152" s="28">
        <v>3074.1</v>
      </c>
      <c r="W152" s="26" t="s">
        <v>34</v>
      </c>
      <c r="X152" s="27">
        <v>1730.35</v>
      </c>
      <c r="Y152" s="29">
        <v>616.45000000000005</v>
      </c>
      <c r="Z152" s="29">
        <v>2935.25</v>
      </c>
      <c r="AA152" s="26" t="s">
        <v>34</v>
      </c>
    </row>
    <row r="153" spans="1:27" x14ac:dyDescent="0.25">
      <c r="A153" t="s">
        <v>232</v>
      </c>
      <c r="B153" t="s">
        <v>33</v>
      </c>
      <c r="C153">
        <v>5</v>
      </c>
      <c r="D153">
        <v>2</v>
      </c>
      <c r="E153">
        <v>0</v>
      </c>
      <c r="F153">
        <v>0</v>
      </c>
      <c r="G153">
        <v>0</v>
      </c>
      <c r="H153">
        <v>0</v>
      </c>
      <c r="I153">
        <v>1</v>
      </c>
      <c r="J153">
        <v>1</v>
      </c>
      <c r="K153">
        <v>0</v>
      </c>
      <c r="L153">
        <v>0</v>
      </c>
      <c r="M153" s="30">
        <v>0</v>
      </c>
      <c r="N153" s="1">
        <v>83.333333333333343</v>
      </c>
      <c r="O153">
        <v>6</v>
      </c>
      <c r="P153" s="16">
        <v>1733.6</v>
      </c>
      <c r="Q153" s="25">
        <v>609.70000000000005</v>
      </c>
      <c r="R153" s="25">
        <v>3248.4</v>
      </c>
      <c r="S153" s="26" t="s">
        <v>34</v>
      </c>
      <c r="T153" s="27">
        <v>1992.3</v>
      </c>
      <c r="U153" s="28">
        <v>701.4</v>
      </c>
      <c r="V153" s="28">
        <v>3668.1</v>
      </c>
      <c r="W153" s="26" t="s">
        <v>34</v>
      </c>
      <c r="X153" s="27">
        <v>1862.9499999999998</v>
      </c>
      <c r="Y153" s="29">
        <v>655.55</v>
      </c>
      <c r="Z153" s="29">
        <v>3458.25</v>
      </c>
      <c r="AA153" s="26" t="s">
        <v>34</v>
      </c>
    </row>
    <row r="154" spans="1:27" x14ac:dyDescent="0.25">
      <c r="A154" t="s">
        <v>233</v>
      </c>
      <c r="B154" t="s">
        <v>33</v>
      </c>
      <c r="C154">
        <v>5</v>
      </c>
      <c r="D154">
        <v>3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 s="30">
        <v>0</v>
      </c>
      <c r="N154" s="1">
        <v>100</v>
      </c>
      <c r="O154">
        <v>5</v>
      </c>
      <c r="P154" s="16">
        <v>2413.9</v>
      </c>
      <c r="Q154" s="25">
        <v>877.7</v>
      </c>
      <c r="R154" s="25">
        <v>5177.8</v>
      </c>
      <c r="S154" s="26" t="s">
        <v>34</v>
      </c>
      <c r="T154" s="27">
        <v>2767.1</v>
      </c>
      <c r="U154" s="28">
        <v>918.7</v>
      </c>
      <c r="V154" s="28">
        <v>6041.3</v>
      </c>
      <c r="W154" s="26" t="s">
        <v>37</v>
      </c>
      <c r="X154" s="27">
        <v>2590.5</v>
      </c>
      <c r="Y154" s="29">
        <v>898.2</v>
      </c>
      <c r="Z154" s="29">
        <v>5609.55</v>
      </c>
      <c r="AA154" s="26" t="s">
        <v>37</v>
      </c>
    </row>
    <row r="155" spans="1:27" ht="17.25" x14ac:dyDescent="0.3">
      <c r="A155" t="s">
        <v>234</v>
      </c>
      <c r="B155" t="s">
        <v>47</v>
      </c>
      <c r="C155">
        <v>12</v>
      </c>
      <c r="D155">
        <v>7</v>
      </c>
      <c r="E155">
        <v>0</v>
      </c>
      <c r="F155">
        <v>0</v>
      </c>
      <c r="G155">
        <v>0</v>
      </c>
      <c r="H155">
        <v>0</v>
      </c>
      <c r="I155">
        <v>3</v>
      </c>
      <c r="J155">
        <v>2</v>
      </c>
      <c r="K155">
        <v>2</v>
      </c>
      <c r="L155">
        <v>2</v>
      </c>
      <c r="M155" s="30">
        <v>0</v>
      </c>
      <c r="N155" s="1">
        <v>100</v>
      </c>
      <c r="O155">
        <v>17</v>
      </c>
      <c r="P155" s="27">
        <v>4256.3</v>
      </c>
      <c r="Q155" s="25">
        <v>2138.9</v>
      </c>
      <c r="R155" s="25">
        <v>7131.4</v>
      </c>
      <c r="S155" s="26" t="s">
        <v>56</v>
      </c>
      <c r="T155" s="27">
        <v>4859.6000000000004</v>
      </c>
      <c r="U155" s="28">
        <v>2372.3000000000002</v>
      </c>
      <c r="V155" s="28">
        <v>8241</v>
      </c>
      <c r="W155" s="26" t="s">
        <v>56</v>
      </c>
      <c r="X155" s="27">
        <v>4557.9500000000007</v>
      </c>
      <c r="Y155" s="29">
        <v>2255.6000000000004</v>
      </c>
      <c r="Z155" s="29">
        <v>7686.2</v>
      </c>
      <c r="AA155" s="26" t="s">
        <v>56</v>
      </c>
    </row>
    <row r="156" spans="1:27" x14ac:dyDescent="0.25">
      <c r="A156" t="s">
        <v>235</v>
      </c>
      <c r="B156" t="s">
        <v>33</v>
      </c>
      <c r="C156">
        <v>6</v>
      </c>
      <c r="D156">
        <v>4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 s="30">
        <v>0</v>
      </c>
      <c r="N156" s="1">
        <v>100</v>
      </c>
      <c r="O156">
        <v>6</v>
      </c>
      <c r="P156" s="27">
        <v>2105.3000000000002</v>
      </c>
      <c r="Q156" s="25">
        <v>905.3</v>
      </c>
      <c r="R156" s="25">
        <v>3923.7</v>
      </c>
      <c r="S156" s="26" t="s">
        <v>34</v>
      </c>
      <c r="T156" s="27">
        <v>2396.3000000000002</v>
      </c>
      <c r="U156" s="28">
        <v>1018</v>
      </c>
      <c r="V156" s="28">
        <v>4423.2</v>
      </c>
      <c r="W156" s="26" t="s">
        <v>34</v>
      </c>
      <c r="X156" s="27">
        <v>2250.8000000000002</v>
      </c>
      <c r="Y156" s="29">
        <v>961.65</v>
      </c>
      <c r="Z156" s="29">
        <v>4173.45</v>
      </c>
      <c r="AA156" s="26" t="s">
        <v>34</v>
      </c>
    </row>
    <row r="157" spans="1:27" x14ac:dyDescent="0.25">
      <c r="A157" t="s">
        <v>236</v>
      </c>
      <c r="B157" t="s">
        <v>42</v>
      </c>
      <c r="C157">
        <v>0</v>
      </c>
      <c r="D157">
        <v>0</v>
      </c>
      <c r="E157">
        <v>7</v>
      </c>
      <c r="F157">
        <v>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 s="30">
        <v>0</v>
      </c>
      <c r="N157" s="1">
        <v>100</v>
      </c>
      <c r="O157">
        <v>7</v>
      </c>
      <c r="P157" s="27">
        <v>3974</v>
      </c>
      <c r="Q157" s="25">
        <v>1656.2</v>
      </c>
      <c r="R157" s="25">
        <v>6953.8</v>
      </c>
      <c r="S157" s="26" t="s">
        <v>56</v>
      </c>
      <c r="T157" s="27">
        <v>4545.1000000000004</v>
      </c>
      <c r="U157" s="28">
        <v>1912.9</v>
      </c>
      <c r="V157" s="28">
        <v>8081.7</v>
      </c>
      <c r="W157" s="26" t="s">
        <v>56</v>
      </c>
      <c r="X157" s="27">
        <v>4259.55</v>
      </c>
      <c r="Y157" s="29">
        <v>1784.5500000000002</v>
      </c>
      <c r="Z157" s="29">
        <v>7517.75</v>
      </c>
      <c r="AA157" s="26" t="s">
        <v>56</v>
      </c>
    </row>
    <row r="158" spans="1:27" x14ac:dyDescent="0.25">
      <c r="A158" t="s">
        <v>237</v>
      </c>
      <c r="B158" t="s">
        <v>33</v>
      </c>
      <c r="C158">
        <v>8</v>
      </c>
      <c r="D158">
        <v>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 s="30" t="s">
        <v>50</v>
      </c>
      <c r="N158" s="1">
        <v>88.89</v>
      </c>
      <c r="O158">
        <v>9</v>
      </c>
      <c r="P158" s="16">
        <v>1703.5</v>
      </c>
      <c r="Q158" s="25">
        <v>697</v>
      </c>
      <c r="R158" s="25">
        <v>3128.2</v>
      </c>
      <c r="S158" s="26" t="s">
        <v>34</v>
      </c>
      <c r="T158" s="27">
        <v>1963.9</v>
      </c>
      <c r="U158" s="28">
        <v>802.1</v>
      </c>
      <c r="V158" s="28">
        <v>3604.4</v>
      </c>
      <c r="W158" s="26" t="s">
        <v>34</v>
      </c>
      <c r="X158" s="27">
        <v>1833.7</v>
      </c>
      <c r="Y158" s="29">
        <v>749.55</v>
      </c>
      <c r="Z158" s="29">
        <v>3366.3</v>
      </c>
      <c r="AA158" s="26" t="s">
        <v>34</v>
      </c>
    </row>
    <row r="159" spans="1:27" x14ac:dyDescent="0.25">
      <c r="A159" t="s">
        <v>238</v>
      </c>
      <c r="B159" t="s">
        <v>39</v>
      </c>
      <c r="C159">
        <v>12</v>
      </c>
      <c r="D159">
        <v>1</v>
      </c>
      <c r="E159">
        <v>6</v>
      </c>
      <c r="F159">
        <v>2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 s="30">
        <v>0</v>
      </c>
      <c r="N159" s="1">
        <v>100</v>
      </c>
      <c r="O159">
        <v>18</v>
      </c>
      <c r="P159" s="27">
        <v>2169.9</v>
      </c>
      <c r="Q159" s="25">
        <v>1162.8</v>
      </c>
      <c r="R159" s="25">
        <v>3515.7</v>
      </c>
      <c r="S159" s="26" t="s">
        <v>34</v>
      </c>
      <c r="T159" s="27">
        <v>2435.8000000000002</v>
      </c>
      <c r="U159" s="28">
        <v>1225.5999999999999</v>
      </c>
      <c r="V159" s="28">
        <v>4015.1</v>
      </c>
      <c r="W159" s="26" t="s">
        <v>34</v>
      </c>
      <c r="X159" s="27">
        <v>2302.8500000000004</v>
      </c>
      <c r="Y159" s="29">
        <v>1194.1999999999998</v>
      </c>
      <c r="Z159" s="29">
        <v>3765.3999999999996</v>
      </c>
      <c r="AA159" s="26" t="s">
        <v>34</v>
      </c>
    </row>
    <row r="160" spans="1:27" x14ac:dyDescent="0.25">
      <c r="A160" t="s">
        <v>239</v>
      </c>
      <c r="B160" t="s">
        <v>73</v>
      </c>
      <c r="C160">
        <v>0</v>
      </c>
      <c r="D160">
        <v>0</v>
      </c>
      <c r="E160">
        <v>0</v>
      </c>
      <c r="F160">
        <v>0</v>
      </c>
      <c r="G160">
        <v>14</v>
      </c>
      <c r="H160">
        <v>6</v>
      </c>
      <c r="I160">
        <v>0</v>
      </c>
      <c r="J160">
        <v>0</v>
      </c>
      <c r="K160">
        <v>0</v>
      </c>
      <c r="L160">
        <v>0</v>
      </c>
      <c r="M160" t="s">
        <v>93</v>
      </c>
      <c r="N160" s="1">
        <v>93.333333333333329</v>
      </c>
      <c r="O160">
        <v>15</v>
      </c>
      <c r="P160" s="27">
        <v>1938</v>
      </c>
      <c r="Q160" s="25">
        <v>1118.7</v>
      </c>
      <c r="R160" s="25">
        <v>2969.6</v>
      </c>
      <c r="S160" s="26" t="s">
        <v>34</v>
      </c>
      <c r="T160" s="27">
        <v>2205.5</v>
      </c>
      <c r="U160" s="28">
        <v>1225.9000000000001</v>
      </c>
      <c r="V160" s="28">
        <v>3495</v>
      </c>
      <c r="W160" s="26" t="s">
        <v>34</v>
      </c>
      <c r="X160" s="27">
        <v>2071.75</v>
      </c>
      <c r="Y160" s="29">
        <v>1172.3000000000002</v>
      </c>
      <c r="Z160" s="29">
        <v>3232.3</v>
      </c>
      <c r="AA160" s="26" t="s">
        <v>34</v>
      </c>
    </row>
    <row r="161" spans="1:27" x14ac:dyDescent="0.25">
      <c r="A161" t="s">
        <v>240</v>
      </c>
      <c r="B161" t="s">
        <v>39</v>
      </c>
      <c r="C161">
        <v>3</v>
      </c>
      <c r="D161">
        <v>3</v>
      </c>
      <c r="E161">
        <v>2</v>
      </c>
      <c r="F161">
        <v>1</v>
      </c>
      <c r="G161">
        <v>1</v>
      </c>
      <c r="H161">
        <v>1</v>
      </c>
      <c r="I161">
        <v>0</v>
      </c>
      <c r="J161">
        <v>0</v>
      </c>
      <c r="K161">
        <v>0</v>
      </c>
      <c r="L161">
        <v>0</v>
      </c>
      <c r="M161" s="30">
        <v>0</v>
      </c>
      <c r="N161" s="1">
        <v>83.333333333333343</v>
      </c>
      <c r="O161">
        <v>6</v>
      </c>
      <c r="P161" s="27">
        <v>1470.9</v>
      </c>
      <c r="Q161" s="25">
        <v>702.9</v>
      </c>
      <c r="R161" s="25">
        <v>2470.3000000000002</v>
      </c>
      <c r="S161" s="26" t="s">
        <v>34</v>
      </c>
      <c r="T161" s="27">
        <v>1652.2</v>
      </c>
      <c r="U161" s="28">
        <v>756.6</v>
      </c>
      <c r="V161" s="28">
        <v>2775</v>
      </c>
      <c r="W161" s="26" t="s">
        <v>34</v>
      </c>
      <c r="X161" s="27">
        <v>1561.5500000000002</v>
      </c>
      <c r="Y161" s="29">
        <v>729.75</v>
      </c>
      <c r="Z161" s="29">
        <v>2622.65</v>
      </c>
      <c r="AA161" s="26" t="s">
        <v>34</v>
      </c>
    </row>
    <row r="162" spans="1:27" x14ac:dyDescent="0.25">
      <c r="A162" t="s">
        <v>241</v>
      </c>
      <c r="B162" t="s">
        <v>49</v>
      </c>
      <c r="C162">
        <v>3</v>
      </c>
      <c r="D162">
        <v>2</v>
      </c>
      <c r="E162">
        <v>0</v>
      </c>
      <c r="F162">
        <v>0</v>
      </c>
      <c r="G162">
        <v>0</v>
      </c>
      <c r="H162">
        <v>0</v>
      </c>
      <c r="I162">
        <v>2</v>
      </c>
      <c r="J162">
        <v>1</v>
      </c>
      <c r="K162">
        <v>0</v>
      </c>
      <c r="L162">
        <v>0</v>
      </c>
      <c r="M162" s="30">
        <v>0</v>
      </c>
      <c r="N162" s="1">
        <v>100</v>
      </c>
      <c r="O162">
        <v>5</v>
      </c>
      <c r="P162" s="27">
        <v>1918.2</v>
      </c>
      <c r="Q162" s="25">
        <v>717.6</v>
      </c>
      <c r="R162" s="25">
        <v>3999.5</v>
      </c>
      <c r="S162" s="26" t="s">
        <v>34</v>
      </c>
      <c r="T162" s="27">
        <v>2333</v>
      </c>
      <c r="U162" s="28">
        <v>796.9</v>
      </c>
      <c r="V162" s="28">
        <v>5068.5</v>
      </c>
      <c r="W162" s="26" t="s">
        <v>34</v>
      </c>
      <c r="X162" s="27">
        <v>2125.6</v>
      </c>
      <c r="Y162" s="29">
        <v>757.25</v>
      </c>
      <c r="Z162" s="29">
        <v>4534</v>
      </c>
      <c r="AA162" s="26" t="s">
        <v>34</v>
      </c>
    </row>
    <row r="163" spans="1:27" ht="17.25" x14ac:dyDescent="0.3">
      <c r="A163" t="s">
        <v>242</v>
      </c>
      <c r="B163" t="s">
        <v>39</v>
      </c>
      <c r="C163">
        <v>2</v>
      </c>
      <c r="D163">
        <v>2</v>
      </c>
      <c r="E163">
        <v>23</v>
      </c>
      <c r="F163">
        <v>14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 t="s">
        <v>243</v>
      </c>
      <c r="N163" s="1">
        <v>96.15384615384616</v>
      </c>
      <c r="O163">
        <v>26</v>
      </c>
      <c r="P163" s="27">
        <v>3171</v>
      </c>
      <c r="Q163" s="25">
        <v>1527.9</v>
      </c>
      <c r="R163" s="25">
        <v>5381.5</v>
      </c>
      <c r="S163" s="26" t="s">
        <v>37</v>
      </c>
      <c r="T163" s="27">
        <v>3893.9</v>
      </c>
      <c r="U163" s="28">
        <v>1804.2</v>
      </c>
      <c r="V163" s="28">
        <v>6689.5</v>
      </c>
      <c r="W163" s="26" t="s">
        <v>56</v>
      </c>
      <c r="X163" s="27">
        <v>3532.45</v>
      </c>
      <c r="Y163" s="29">
        <v>1666.0500000000002</v>
      </c>
      <c r="Z163" s="29">
        <v>6035.5</v>
      </c>
      <c r="AA163" s="26" t="s">
        <v>37</v>
      </c>
    </row>
    <row r="164" spans="1:27" x14ac:dyDescent="0.25">
      <c r="A164" t="s">
        <v>244</v>
      </c>
      <c r="B164" t="s">
        <v>42</v>
      </c>
      <c r="C164">
        <v>1</v>
      </c>
      <c r="D164">
        <v>1</v>
      </c>
      <c r="E164">
        <v>11</v>
      </c>
      <c r="F164">
        <v>7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 t="s">
        <v>243</v>
      </c>
      <c r="N164" s="1">
        <v>84.615384615384613</v>
      </c>
      <c r="O164">
        <v>13</v>
      </c>
      <c r="P164" s="27">
        <v>1759.3</v>
      </c>
      <c r="Q164" s="25">
        <v>776.1</v>
      </c>
      <c r="R164" s="25">
        <v>3133</v>
      </c>
      <c r="S164" s="26" t="s">
        <v>34</v>
      </c>
      <c r="T164" s="27">
        <v>2079.4</v>
      </c>
      <c r="U164" s="28">
        <v>894.3</v>
      </c>
      <c r="V164" s="28">
        <v>3747.4</v>
      </c>
      <c r="W164" s="26" t="s">
        <v>34</v>
      </c>
      <c r="X164" s="27">
        <v>1919.35</v>
      </c>
      <c r="Y164" s="29">
        <v>835.2</v>
      </c>
      <c r="Z164" s="29">
        <v>3440.2</v>
      </c>
      <c r="AA164" s="26" t="s">
        <v>34</v>
      </c>
    </row>
    <row r="165" spans="1:27" x14ac:dyDescent="0.25">
      <c r="A165" t="s">
        <v>245</v>
      </c>
      <c r="B165" t="s">
        <v>39</v>
      </c>
      <c r="C165">
        <v>3</v>
      </c>
      <c r="D165">
        <v>2</v>
      </c>
      <c r="E165">
        <v>11</v>
      </c>
      <c r="F165">
        <v>4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 t="s">
        <v>93</v>
      </c>
      <c r="N165" s="1">
        <v>93.333333333333329</v>
      </c>
      <c r="O165">
        <v>15</v>
      </c>
      <c r="P165" s="27">
        <v>2084.5</v>
      </c>
      <c r="Q165" s="25">
        <v>815</v>
      </c>
      <c r="R165" s="25">
        <v>3951</v>
      </c>
      <c r="S165" s="26" t="s">
        <v>34</v>
      </c>
      <c r="T165" s="27">
        <v>2518.8000000000002</v>
      </c>
      <c r="U165" s="28">
        <v>920.9</v>
      </c>
      <c r="V165" s="28">
        <v>4917.8</v>
      </c>
      <c r="W165" s="26" t="s">
        <v>37</v>
      </c>
      <c r="X165" s="27">
        <v>2301.65</v>
      </c>
      <c r="Y165" s="29">
        <v>867.95</v>
      </c>
      <c r="Z165" s="29">
        <v>4434.3999999999996</v>
      </c>
      <c r="AA165" s="26" t="s">
        <v>34</v>
      </c>
    </row>
    <row r="166" spans="1:27" x14ac:dyDescent="0.25">
      <c r="A166" t="s">
        <v>246</v>
      </c>
      <c r="B166" t="s">
        <v>33</v>
      </c>
      <c r="C166">
        <v>5</v>
      </c>
      <c r="D166">
        <v>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 t="s">
        <v>50</v>
      </c>
      <c r="N166" s="1">
        <v>83.333333333333343</v>
      </c>
      <c r="O166">
        <v>6</v>
      </c>
      <c r="P166" s="16">
        <v>2637.9</v>
      </c>
      <c r="Q166" s="25">
        <v>1383.4</v>
      </c>
      <c r="R166" s="25">
        <v>4086.6</v>
      </c>
      <c r="S166" s="26" t="s">
        <v>37</v>
      </c>
      <c r="T166" s="27">
        <v>2985.8</v>
      </c>
      <c r="U166" s="28">
        <v>1573.5</v>
      </c>
      <c r="V166" s="28">
        <v>4720.6000000000004</v>
      </c>
      <c r="W166" s="26" t="s">
        <v>37</v>
      </c>
      <c r="X166" s="27">
        <v>2811.8500000000004</v>
      </c>
      <c r="Y166" s="29">
        <v>1478.45</v>
      </c>
      <c r="Z166" s="29">
        <v>4403.6000000000004</v>
      </c>
      <c r="AA166" s="26" t="s">
        <v>37</v>
      </c>
    </row>
    <row r="167" spans="1:27" x14ac:dyDescent="0.25">
      <c r="A167" t="s">
        <v>247</v>
      </c>
      <c r="B167" t="s">
        <v>49</v>
      </c>
      <c r="C167">
        <v>7</v>
      </c>
      <c r="D167">
        <v>4</v>
      </c>
      <c r="E167">
        <v>0</v>
      </c>
      <c r="F167">
        <v>0</v>
      </c>
      <c r="G167">
        <v>1</v>
      </c>
      <c r="H167">
        <v>1</v>
      </c>
      <c r="I167">
        <v>4</v>
      </c>
      <c r="J167">
        <v>3</v>
      </c>
      <c r="K167">
        <v>0</v>
      </c>
      <c r="L167">
        <v>0</v>
      </c>
      <c r="M167" t="s">
        <v>191</v>
      </c>
      <c r="N167" s="1">
        <v>78.571428571428569</v>
      </c>
      <c r="O167">
        <v>14</v>
      </c>
      <c r="P167" s="27">
        <v>3320.3</v>
      </c>
      <c r="Q167" s="25">
        <v>2095.6</v>
      </c>
      <c r="R167" s="25">
        <v>4893.1000000000004</v>
      </c>
      <c r="S167" s="26" t="s">
        <v>37</v>
      </c>
      <c r="T167" s="27">
        <v>3818.1</v>
      </c>
      <c r="U167" s="28">
        <v>2340.6999999999998</v>
      </c>
      <c r="V167" s="28">
        <v>5722.3</v>
      </c>
      <c r="W167" s="26" t="s">
        <v>56</v>
      </c>
      <c r="X167" s="27">
        <v>3569.2</v>
      </c>
      <c r="Y167" s="29">
        <v>2218.1499999999996</v>
      </c>
      <c r="Z167" s="29">
        <v>5307.7000000000007</v>
      </c>
      <c r="AA167" s="26" t="s">
        <v>37</v>
      </c>
    </row>
    <row r="168" spans="1:27" ht="17.25" x14ac:dyDescent="0.3">
      <c r="A168" t="s">
        <v>248</v>
      </c>
      <c r="B168" t="s">
        <v>58</v>
      </c>
      <c r="C168">
        <v>7</v>
      </c>
      <c r="D168">
        <v>3</v>
      </c>
      <c r="E168">
        <v>0</v>
      </c>
      <c r="F168">
        <v>0</v>
      </c>
      <c r="G168">
        <v>1</v>
      </c>
      <c r="H168">
        <v>1</v>
      </c>
      <c r="I168">
        <v>0</v>
      </c>
      <c r="J168">
        <v>0</v>
      </c>
      <c r="K168">
        <v>5</v>
      </c>
      <c r="L168">
        <v>4</v>
      </c>
      <c r="M168" t="s">
        <v>249</v>
      </c>
      <c r="N168" s="1">
        <v>85.714285714285708</v>
      </c>
      <c r="O168">
        <v>14</v>
      </c>
      <c r="P168" s="27">
        <v>3306.6</v>
      </c>
      <c r="Q168" s="25">
        <v>2119.6</v>
      </c>
      <c r="R168" s="25">
        <v>4647.7</v>
      </c>
      <c r="S168" s="26" t="s">
        <v>37</v>
      </c>
      <c r="T168" s="27">
        <v>3856.4</v>
      </c>
      <c r="U168" s="28">
        <v>2447.6</v>
      </c>
      <c r="V168" s="28">
        <v>5594.6</v>
      </c>
      <c r="W168" s="26" t="s">
        <v>56</v>
      </c>
      <c r="X168" s="27">
        <v>3581.5</v>
      </c>
      <c r="Y168" s="29">
        <v>2283.6</v>
      </c>
      <c r="Z168" s="29">
        <v>5121.1499999999996</v>
      </c>
      <c r="AA168" s="26" t="s">
        <v>37</v>
      </c>
    </row>
    <row r="169" spans="1:27" x14ac:dyDescent="0.25">
      <c r="A169" t="s">
        <v>250</v>
      </c>
      <c r="B169" t="s">
        <v>33</v>
      </c>
      <c r="C169">
        <v>7</v>
      </c>
      <c r="D169">
        <v>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 s="30">
        <v>0</v>
      </c>
      <c r="N169" s="1">
        <v>100</v>
      </c>
      <c r="O169">
        <v>7</v>
      </c>
      <c r="P169" s="16">
        <v>2555.6</v>
      </c>
      <c r="Q169" s="25">
        <v>1449.1</v>
      </c>
      <c r="R169" s="25">
        <v>3744.1</v>
      </c>
      <c r="S169" s="26" t="s">
        <v>37</v>
      </c>
      <c r="T169" s="27">
        <v>2924.5</v>
      </c>
      <c r="U169" s="28">
        <v>1660.4</v>
      </c>
      <c r="V169" s="28">
        <v>4424.2</v>
      </c>
      <c r="W169" s="26" t="s">
        <v>37</v>
      </c>
      <c r="X169" s="27">
        <v>2740.05</v>
      </c>
      <c r="Y169" s="29">
        <v>1554.75</v>
      </c>
      <c r="Z169" s="29">
        <v>4084.1499999999996</v>
      </c>
      <c r="AA169" s="26" t="s">
        <v>37</v>
      </c>
    </row>
    <row r="170" spans="1:27" x14ac:dyDescent="0.25">
      <c r="A170" t="s">
        <v>251</v>
      </c>
      <c r="B170" t="s">
        <v>44</v>
      </c>
      <c r="C170">
        <v>1</v>
      </c>
      <c r="D170">
        <v>1</v>
      </c>
      <c r="E170">
        <v>42</v>
      </c>
      <c r="F170">
        <v>16</v>
      </c>
      <c r="G170">
        <v>6</v>
      </c>
      <c r="H170">
        <v>3</v>
      </c>
      <c r="I170">
        <v>0</v>
      </c>
      <c r="J170">
        <v>0</v>
      </c>
      <c r="K170">
        <v>0</v>
      </c>
      <c r="L170">
        <v>0</v>
      </c>
      <c r="M170" t="s">
        <v>252</v>
      </c>
      <c r="N170" s="1">
        <v>96</v>
      </c>
      <c r="O170">
        <v>50</v>
      </c>
      <c r="P170" s="27">
        <v>3446.9</v>
      </c>
      <c r="Q170" s="25">
        <v>1795</v>
      </c>
      <c r="R170" s="25">
        <v>5869.1</v>
      </c>
      <c r="S170" s="26" t="s">
        <v>37</v>
      </c>
      <c r="T170" s="27">
        <v>3996.3</v>
      </c>
      <c r="U170" s="28">
        <v>1976.6</v>
      </c>
      <c r="V170" s="28">
        <v>6990.8</v>
      </c>
      <c r="W170" s="26" t="s">
        <v>56</v>
      </c>
      <c r="X170" s="27">
        <v>3721.6000000000004</v>
      </c>
      <c r="Y170" s="29">
        <v>1885.8</v>
      </c>
      <c r="Z170" s="29">
        <v>6429.9500000000007</v>
      </c>
      <c r="AA170" s="26" t="s">
        <v>37</v>
      </c>
    </row>
    <row r="171" spans="1:27" x14ac:dyDescent="0.25">
      <c r="A171" t="s">
        <v>253</v>
      </c>
      <c r="B171" t="s">
        <v>39</v>
      </c>
      <c r="C171">
        <v>2</v>
      </c>
      <c r="D171">
        <v>1</v>
      </c>
      <c r="E171">
        <v>22</v>
      </c>
      <c r="F171">
        <v>13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 t="s">
        <v>254</v>
      </c>
      <c r="N171" s="1">
        <v>92.3</v>
      </c>
      <c r="O171">
        <v>26</v>
      </c>
      <c r="P171" s="27">
        <v>3371.6</v>
      </c>
      <c r="Q171" s="25">
        <v>1718.9</v>
      </c>
      <c r="R171" s="25">
        <v>5797.3</v>
      </c>
      <c r="S171" s="26" t="s">
        <v>37</v>
      </c>
      <c r="T171" s="27">
        <v>3959.4</v>
      </c>
      <c r="U171" s="28">
        <v>1920.8</v>
      </c>
      <c r="V171" s="28">
        <v>6972.4</v>
      </c>
      <c r="W171" s="26" t="s">
        <v>56</v>
      </c>
      <c r="X171" s="27">
        <v>3665.5</v>
      </c>
      <c r="Y171" s="29">
        <v>1819.85</v>
      </c>
      <c r="Z171" s="29">
        <v>6384.85</v>
      </c>
      <c r="AA171" s="26" t="s">
        <v>37</v>
      </c>
    </row>
    <row r="172" spans="1:27" x14ac:dyDescent="0.25">
      <c r="A172" t="s">
        <v>255</v>
      </c>
      <c r="B172" t="s">
        <v>39</v>
      </c>
      <c r="C172">
        <v>12</v>
      </c>
      <c r="D172">
        <v>2</v>
      </c>
      <c r="E172">
        <v>2</v>
      </c>
      <c r="F172">
        <v>1</v>
      </c>
      <c r="G172">
        <v>1</v>
      </c>
      <c r="H172">
        <v>1</v>
      </c>
      <c r="I172">
        <v>0</v>
      </c>
      <c r="J172">
        <v>0</v>
      </c>
      <c r="K172">
        <v>0</v>
      </c>
      <c r="L172">
        <v>0</v>
      </c>
      <c r="M172" s="30">
        <v>0</v>
      </c>
      <c r="N172" s="1">
        <v>93.333333333333329</v>
      </c>
      <c r="O172">
        <v>15</v>
      </c>
      <c r="P172" s="27">
        <v>2637.3</v>
      </c>
      <c r="Q172" s="25">
        <v>1295.4000000000001</v>
      </c>
      <c r="R172" s="25">
        <v>4334.3999999999996</v>
      </c>
      <c r="S172" s="26" t="s">
        <v>37</v>
      </c>
      <c r="T172" s="27">
        <v>2951.4</v>
      </c>
      <c r="U172" s="28">
        <v>1365.5</v>
      </c>
      <c r="V172" s="28">
        <v>4942.8999999999996</v>
      </c>
      <c r="W172" s="26" t="s">
        <v>37</v>
      </c>
      <c r="X172" s="27">
        <v>2794.3500000000004</v>
      </c>
      <c r="Y172" s="29">
        <v>1330.45</v>
      </c>
      <c r="Z172" s="29">
        <v>4638.6499999999996</v>
      </c>
      <c r="AA172" s="26" t="s">
        <v>37</v>
      </c>
    </row>
    <row r="173" spans="1:27" ht="17.25" x14ac:dyDescent="0.3">
      <c r="A173" t="s">
        <v>256</v>
      </c>
      <c r="B173" t="s">
        <v>47</v>
      </c>
      <c r="C173">
        <v>28</v>
      </c>
      <c r="D173">
        <v>16</v>
      </c>
      <c r="E173">
        <v>2</v>
      </c>
      <c r="F173">
        <v>2</v>
      </c>
      <c r="G173">
        <v>0</v>
      </c>
      <c r="H173">
        <v>0</v>
      </c>
      <c r="I173">
        <v>3</v>
      </c>
      <c r="J173">
        <v>3</v>
      </c>
      <c r="K173">
        <v>10</v>
      </c>
      <c r="L173">
        <v>9</v>
      </c>
      <c r="M173" t="s">
        <v>257</v>
      </c>
      <c r="N173" s="1">
        <v>87.2340425531915</v>
      </c>
      <c r="O173">
        <v>47</v>
      </c>
      <c r="P173" s="27">
        <v>4655.3</v>
      </c>
      <c r="Q173" s="25">
        <v>2616.9</v>
      </c>
      <c r="R173" s="25">
        <v>7298.4</v>
      </c>
      <c r="S173" s="26" t="s">
        <v>56</v>
      </c>
      <c r="T173" s="27">
        <v>5101.6000000000004</v>
      </c>
      <c r="U173" s="28">
        <v>2858.3</v>
      </c>
      <c r="V173" s="28">
        <v>8315.1</v>
      </c>
      <c r="W173" s="26" t="s">
        <v>56</v>
      </c>
      <c r="X173" s="27">
        <v>4878.4500000000007</v>
      </c>
      <c r="Y173" s="29">
        <v>2737.6000000000004</v>
      </c>
      <c r="Z173" s="29">
        <v>7806.75</v>
      </c>
      <c r="AA173" s="26" t="s">
        <v>56</v>
      </c>
    </row>
    <row r="174" spans="1:27" x14ac:dyDescent="0.25">
      <c r="A174" t="s">
        <v>258</v>
      </c>
      <c r="B174" t="s">
        <v>33</v>
      </c>
      <c r="C174">
        <v>6</v>
      </c>
      <c r="D174">
        <v>4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1</v>
      </c>
      <c r="K174">
        <v>1</v>
      </c>
      <c r="L174">
        <v>1</v>
      </c>
      <c r="M174" s="30">
        <v>0</v>
      </c>
      <c r="N174" s="1">
        <v>75</v>
      </c>
      <c r="O174">
        <v>8</v>
      </c>
      <c r="P174" s="16">
        <v>2764.5</v>
      </c>
      <c r="Q174" s="25">
        <v>1402.1</v>
      </c>
      <c r="R174" s="25">
        <v>4740.3</v>
      </c>
      <c r="S174" s="26" t="s">
        <v>37</v>
      </c>
      <c r="T174" s="27">
        <v>3068.8</v>
      </c>
      <c r="U174" s="28">
        <v>1508.6</v>
      </c>
      <c r="V174" s="28">
        <v>5306.8</v>
      </c>
      <c r="W174" s="26" t="s">
        <v>37</v>
      </c>
      <c r="X174" s="27">
        <v>2916.65</v>
      </c>
      <c r="Y174" s="29">
        <v>1455.35</v>
      </c>
      <c r="Z174" s="29">
        <v>5023.55</v>
      </c>
      <c r="AA174" s="26" t="s">
        <v>37</v>
      </c>
    </row>
    <row r="175" spans="1:27" x14ac:dyDescent="0.25">
      <c r="A175" t="s">
        <v>259</v>
      </c>
      <c r="B175" t="s">
        <v>33</v>
      </c>
      <c r="C175">
        <v>7</v>
      </c>
      <c r="D175">
        <v>5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1</v>
      </c>
      <c r="K175">
        <v>0</v>
      </c>
      <c r="L175">
        <v>0</v>
      </c>
      <c r="M175" s="30">
        <v>0</v>
      </c>
      <c r="N175" s="1">
        <v>87.5</v>
      </c>
      <c r="O175">
        <v>8</v>
      </c>
      <c r="P175" s="16">
        <v>2573.6</v>
      </c>
      <c r="Q175" s="25">
        <v>1279.7</v>
      </c>
      <c r="R175" s="25">
        <v>4359.7</v>
      </c>
      <c r="S175" s="26" t="s">
        <v>37</v>
      </c>
      <c r="T175" s="27">
        <v>2843.9</v>
      </c>
      <c r="U175" s="28">
        <v>1419.9</v>
      </c>
      <c r="V175" s="28">
        <v>4934.2</v>
      </c>
      <c r="W175" s="26" t="s">
        <v>37</v>
      </c>
      <c r="X175" s="27">
        <v>2708.75</v>
      </c>
      <c r="Y175" s="29">
        <v>1349.8000000000002</v>
      </c>
      <c r="Z175" s="29">
        <v>4646.95</v>
      </c>
      <c r="AA175" s="26" t="s">
        <v>37</v>
      </c>
    </row>
    <row r="176" spans="1:27" x14ac:dyDescent="0.25">
      <c r="A176" t="s">
        <v>260</v>
      </c>
      <c r="B176" t="s">
        <v>33</v>
      </c>
      <c r="C176">
        <v>5</v>
      </c>
      <c r="D176">
        <v>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 s="30">
        <v>0</v>
      </c>
      <c r="N176" s="1">
        <v>100</v>
      </c>
      <c r="O176">
        <v>5</v>
      </c>
      <c r="P176" s="16">
        <v>1834.1</v>
      </c>
      <c r="Q176" s="25">
        <v>225.9</v>
      </c>
      <c r="R176" s="25">
        <v>3950.9</v>
      </c>
      <c r="S176" s="26" t="s">
        <v>34</v>
      </c>
      <c r="T176" s="27">
        <v>2056.4</v>
      </c>
      <c r="U176" s="28">
        <v>262.8</v>
      </c>
      <c r="V176" s="28">
        <v>4587.6000000000004</v>
      </c>
      <c r="W176" s="26" t="s">
        <v>34</v>
      </c>
      <c r="X176" s="27">
        <v>1945.25</v>
      </c>
      <c r="Y176" s="29">
        <v>244.35000000000002</v>
      </c>
      <c r="Z176" s="29">
        <v>4269.25</v>
      </c>
      <c r="AA176" s="26" t="s">
        <v>34</v>
      </c>
    </row>
    <row r="177" spans="1:27" x14ac:dyDescent="0.25">
      <c r="A177" t="s">
        <v>261</v>
      </c>
      <c r="B177" t="s">
        <v>39</v>
      </c>
      <c r="C177">
        <v>2</v>
      </c>
      <c r="D177">
        <v>2</v>
      </c>
      <c r="E177">
        <v>3</v>
      </c>
      <c r="F177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 t="s">
        <v>93</v>
      </c>
      <c r="N177" s="1">
        <v>83.333333333333343</v>
      </c>
      <c r="O177">
        <v>6</v>
      </c>
      <c r="P177" s="16">
        <v>2785.4</v>
      </c>
      <c r="Q177" s="25">
        <v>988</v>
      </c>
      <c r="R177" s="25">
        <v>4871.8999999999996</v>
      </c>
      <c r="S177" s="26" t="s">
        <v>37</v>
      </c>
      <c r="T177" s="27">
        <v>3241.1</v>
      </c>
      <c r="U177" s="28">
        <v>1154.4000000000001</v>
      </c>
      <c r="V177" s="28">
        <v>5849.6</v>
      </c>
      <c r="W177" s="26" t="s">
        <v>37</v>
      </c>
      <c r="X177" s="27">
        <v>3013.25</v>
      </c>
      <c r="Y177" s="29">
        <v>1071.2</v>
      </c>
      <c r="Z177" s="29">
        <v>5360.75</v>
      </c>
      <c r="AA177" s="26" t="s">
        <v>37</v>
      </c>
    </row>
    <row r="180" spans="1:27" x14ac:dyDescent="0.25">
      <c r="A180" t="s">
        <v>262</v>
      </c>
    </row>
    <row r="181" spans="1:27" x14ac:dyDescent="0.25">
      <c r="A181" t="s">
        <v>263</v>
      </c>
    </row>
    <row r="182" spans="1:27" x14ac:dyDescent="0.25">
      <c r="A182" t="s">
        <v>264</v>
      </c>
    </row>
    <row r="183" spans="1:27" x14ac:dyDescent="0.25">
      <c r="A183" t="s">
        <v>265</v>
      </c>
    </row>
    <row r="184" spans="1:27" x14ac:dyDescent="0.25">
      <c r="A184" t="s">
        <v>266</v>
      </c>
    </row>
    <row r="185" spans="1:27" x14ac:dyDescent="0.25">
      <c r="A185" t="s">
        <v>267</v>
      </c>
    </row>
    <row r="189" spans="1:27" ht="17.25" x14ac:dyDescent="0.25">
      <c r="A189" s="36"/>
    </row>
    <row r="190" spans="1:27" ht="17.25" x14ac:dyDescent="0.25">
      <c r="A190" s="36"/>
    </row>
    <row r="191" spans="1:27" ht="17.25" x14ac:dyDescent="0.3">
      <c r="A191" s="37"/>
    </row>
  </sheetData>
  <autoFilter ref="A3:AB177" xr:uid="{6A10669F-6138-4C8C-9935-13408D28C260}"/>
  <mergeCells count="15">
    <mergeCell ref="A1:G1"/>
    <mergeCell ref="A2:A3"/>
    <mergeCell ref="B2:B3"/>
    <mergeCell ref="C2:D2"/>
    <mergeCell ref="E2:F2"/>
    <mergeCell ref="G2:H2"/>
    <mergeCell ref="W2:W3"/>
    <mergeCell ref="X2:Z2"/>
    <mergeCell ref="AA2:AA3"/>
    <mergeCell ref="I2:J2"/>
    <mergeCell ref="K2:L2"/>
    <mergeCell ref="N2:N3"/>
    <mergeCell ref="P2:R2"/>
    <mergeCell ref="S2:S3"/>
    <mergeCell ref="T2:V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9B16-98E7-4EEF-8C6A-2BCE7A4DC361}">
  <dimension ref="A1:M48"/>
  <sheetViews>
    <sheetView topLeftCell="A4" workbookViewId="0">
      <selection activeCell="J39" sqref="J39"/>
    </sheetView>
  </sheetViews>
  <sheetFormatPr defaultRowHeight="15" x14ac:dyDescent="0.25"/>
  <cols>
    <col min="1" max="1" width="24.85546875" customWidth="1"/>
    <col min="5" max="5" width="25.140625" customWidth="1"/>
    <col min="10" max="10" width="24.42578125" customWidth="1"/>
    <col min="11" max="11" width="12.7109375" customWidth="1"/>
    <col min="12" max="12" width="13.7109375" customWidth="1"/>
  </cols>
  <sheetData>
    <row r="1" spans="1:13" ht="36" customHeight="1" thickBot="1" x14ac:dyDescent="0.3">
      <c r="A1" s="116" t="s">
        <v>268</v>
      </c>
      <c r="B1" s="116"/>
      <c r="C1" s="116"/>
      <c r="D1" s="116"/>
      <c r="E1" s="116"/>
      <c r="F1" s="116"/>
      <c r="G1" s="116"/>
      <c r="H1" s="116"/>
      <c r="I1" s="38"/>
      <c r="J1" s="38"/>
      <c r="K1" s="38"/>
      <c r="L1" s="38"/>
    </row>
    <row r="2" spans="1:13" ht="16.5" thickBot="1" x14ac:dyDescent="0.3">
      <c r="A2" s="117" t="s">
        <v>269</v>
      </c>
      <c r="B2" s="118"/>
      <c r="C2" s="119"/>
      <c r="E2" s="120" t="s">
        <v>270</v>
      </c>
      <c r="F2" s="121"/>
      <c r="G2" s="122"/>
    </row>
    <row r="3" spans="1:13" x14ac:dyDescent="0.25">
      <c r="A3" s="39" t="s">
        <v>271</v>
      </c>
      <c r="B3" s="40"/>
      <c r="C3" s="41"/>
      <c r="E3" s="42" t="s">
        <v>272</v>
      </c>
      <c r="F3" s="40"/>
      <c r="G3" s="41"/>
    </row>
    <row r="4" spans="1:13" x14ac:dyDescent="0.25">
      <c r="A4" s="114" t="s">
        <v>273</v>
      </c>
      <c r="B4" s="40"/>
      <c r="C4" s="41"/>
      <c r="E4" s="114" t="s">
        <v>274</v>
      </c>
      <c r="F4" s="40"/>
      <c r="G4" s="41"/>
      <c r="J4" s="40"/>
      <c r="K4" s="40"/>
      <c r="L4" s="40"/>
      <c r="M4" s="40"/>
    </row>
    <row r="5" spans="1:13" ht="15.75" thickBot="1" x14ac:dyDescent="0.3">
      <c r="A5" s="114"/>
      <c r="B5" s="43" t="s">
        <v>275</v>
      </c>
      <c r="C5" s="44" t="s">
        <v>20</v>
      </c>
      <c r="E5" s="123"/>
      <c r="F5" s="45" t="s">
        <v>275</v>
      </c>
      <c r="G5" s="46" t="s">
        <v>20</v>
      </c>
      <c r="J5" s="47"/>
      <c r="K5" s="40"/>
      <c r="L5" s="40"/>
      <c r="M5" s="40"/>
    </row>
    <row r="6" spans="1:13" x14ac:dyDescent="0.25">
      <c r="A6" s="48" t="s">
        <v>276</v>
      </c>
      <c r="B6" s="49">
        <v>104</v>
      </c>
      <c r="C6" s="50">
        <v>4.6594982078853047</v>
      </c>
      <c r="E6" s="51" t="s">
        <v>276</v>
      </c>
      <c r="F6" s="40">
        <v>71</v>
      </c>
      <c r="G6" s="52">
        <v>3.1810035842293907</v>
      </c>
      <c r="J6" s="40"/>
      <c r="K6" s="40"/>
      <c r="L6" s="53"/>
      <c r="M6" s="40"/>
    </row>
    <row r="7" spans="1:13" x14ac:dyDescent="0.25">
      <c r="A7" s="51" t="s">
        <v>277</v>
      </c>
      <c r="B7" s="40">
        <v>200</v>
      </c>
      <c r="C7" s="52">
        <v>8.9605734767025087</v>
      </c>
      <c r="E7" s="51" t="s">
        <v>277</v>
      </c>
      <c r="F7" s="40">
        <v>153</v>
      </c>
      <c r="G7" s="52">
        <v>6.854838709677419</v>
      </c>
      <c r="J7" s="40"/>
      <c r="K7" s="40"/>
      <c r="L7" s="53"/>
      <c r="M7" s="40"/>
    </row>
    <row r="8" spans="1:13" x14ac:dyDescent="0.25">
      <c r="A8" s="51" t="s">
        <v>278</v>
      </c>
      <c r="B8" s="40">
        <v>26</v>
      </c>
      <c r="C8" s="52">
        <v>1.1648745519713262</v>
      </c>
      <c r="E8" s="51" t="s">
        <v>278</v>
      </c>
      <c r="F8" s="40">
        <v>16</v>
      </c>
      <c r="G8" s="52">
        <v>0.71684587813620071</v>
      </c>
      <c r="J8" s="40"/>
      <c r="K8" s="40"/>
      <c r="L8" s="53"/>
      <c r="M8" s="40"/>
    </row>
    <row r="9" spans="1:13" x14ac:dyDescent="0.25">
      <c r="A9" s="51" t="s">
        <v>279</v>
      </c>
      <c r="B9" s="40">
        <v>69</v>
      </c>
      <c r="C9" s="52">
        <v>3.0913978494623655</v>
      </c>
      <c r="E9" s="51" t="s">
        <v>279</v>
      </c>
      <c r="F9" s="40">
        <v>62</v>
      </c>
      <c r="G9" s="52">
        <v>2.7777777777777777</v>
      </c>
      <c r="J9" s="40"/>
      <c r="K9" s="40"/>
      <c r="L9" s="53"/>
      <c r="M9" s="40"/>
    </row>
    <row r="10" spans="1:13" x14ac:dyDescent="0.25">
      <c r="A10" s="51" t="s">
        <v>280</v>
      </c>
      <c r="B10" s="40">
        <v>83</v>
      </c>
      <c r="C10" s="52">
        <v>3.7186379928315407</v>
      </c>
      <c r="E10" s="51" t="s">
        <v>280</v>
      </c>
      <c r="F10" s="40">
        <v>49</v>
      </c>
      <c r="G10" s="52">
        <v>2.1953405017921144</v>
      </c>
      <c r="J10" s="40"/>
      <c r="K10" s="40"/>
      <c r="L10" s="53"/>
      <c r="M10" s="40"/>
    </row>
    <row r="11" spans="1:13" x14ac:dyDescent="0.25">
      <c r="A11" s="51" t="s">
        <v>281</v>
      </c>
      <c r="B11" s="40">
        <v>78</v>
      </c>
      <c r="C11" s="52">
        <v>3.4946236559139781</v>
      </c>
      <c r="E11" s="51" t="s">
        <v>281</v>
      </c>
      <c r="F11" s="40">
        <v>47</v>
      </c>
      <c r="G11" s="52">
        <v>2.1057347670250897</v>
      </c>
      <c r="J11" s="40"/>
      <c r="K11" s="40"/>
      <c r="L11" s="53"/>
      <c r="M11" s="40"/>
    </row>
    <row r="12" spans="1:13" x14ac:dyDescent="0.25">
      <c r="A12" s="51" t="s">
        <v>282</v>
      </c>
      <c r="B12" s="54">
        <v>6</v>
      </c>
      <c r="C12" s="52">
        <v>0.26881720430107531</v>
      </c>
      <c r="E12" s="51" t="s">
        <v>282</v>
      </c>
      <c r="F12" s="54">
        <v>0</v>
      </c>
      <c r="G12" s="52">
        <v>0</v>
      </c>
      <c r="J12" s="54"/>
      <c r="K12" s="54"/>
      <c r="L12" s="53"/>
      <c r="M12" s="40"/>
    </row>
    <row r="13" spans="1:13" x14ac:dyDescent="0.25">
      <c r="A13" s="51" t="s">
        <v>283</v>
      </c>
      <c r="B13" s="54">
        <v>2</v>
      </c>
      <c r="C13" s="52">
        <v>8.9605734767025089E-2</v>
      </c>
      <c r="E13" s="51" t="s">
        <v>283</v>
      </c>
      <c r="F13" s="54">
        <v>0</v>
      </c>
      <c r="G13" s="52">
        <v>0</v>
      </c>
      <c r="J13" s="54"/>
      <c r="K13" s="40"/>
      <c r="L13" s="53"/>
      <c r="M13" s="40"/>
    </row>
    <row r="14" spans="1:13" x14ac:dyDescent="0.25">
      <c r="A14" s="51" t="s">
        <v>284</v>
      </c>
      <c r="B14" s="54">
        <v>8</v>
      </c>
      <c r="C14" s="52">
        <v>0.35842293906810035</v>
      </c>
      <c r="E14" s="51" t="s">
        <v>284</v>
      </c>
      <c r="F14" s="54">
        <v>0</v>
      </c>
      <c r="G14" s="52">
        <v>0</v>
      </c>
      <c r="J14" s="40"/>
      <c r="K14" s="40"/>
      <c r="L14" s="40"/>
      <c r="M14" s="40"/>
    </row>
    <row r="15" spans="1:13" x14ac:dyDescent="0.25">
      <c r="A15" s="51" t="s">
        <v>2</v>
      </c>
      <c r="B15" s="40">
        <v>409</v>
      </c>
      <c r="C15" s="52">
        <v>18.32437275985663</v>
      </c>
      <c r="E15" s="51" t="s">
        <v>2</v>
      </c>
      <c r="F15" s="40">
        <v>373</v>
      </c>
      <c r="G15" s="52">
        <v>16.711469534050181</v>
      </c>
      <c r="J15" s="40"/>
      <c r="K15" s="40"/>
      <c r="L15" s="40"/>
      <c r="M15" s="40"/>
    </row>
    <row r="16" spans="1:13" x14ac:dyDescent="0.25">
      <c r="A16" s="51" t="s">
        <v>285</v>
      </c>
      <c r="B16" s="40">
        <v>1247</v>
      </c>
      <c r="C16" s="52">
        <v>55.869175627240139</v>
      </c>
      <c r="E16" s="51" t="s">
        <v>285</v>
      </c>
      <c r="F16" s="40">
        <v>1461</v>
      </c>
      <c r="G16" s="52">
        <v>65.456989247311824</v>
      </c>
      <c r="J16" s="40"/>
      <c r="K16" s="40"/>
      <c r="L16" s="40"/>
      <c r="M16" s="40"/>
    </row>
    <row r="17" spans="1:13" x14ac:dyDescent="0.25">
      <c r="A17" s="51"/>
      <c r="B17" s="40"/>
      <c r="C17" s="41"/>
      <c r="E17" s="51"/>
      <c r="F17" s="40"/>
      <c r="G17" s="41"/>
      <c r="I17" s="40"/>
      <c r="J17" s="40"/>
      <c r="K17" s="40"/>
      <c r="L17" s="40"/>
      <c r="M17" s="40"/>
    </row>
    <row r="18" spans="1:13" ht="15.75" thickBot="1" x14ac:dyDescent="0.3">
      <c r="A18" s="51"/>
      <c r="B18" s="40"/>
      <c r="C18" s="55"/>
      <c r="E18" s="56"/>
      <c r="F18" s="57"/>
      <c r="G18" s="58"/>
      <c r="I18" s="40"/>
      <c r="J18" s="40"/>
      <c r="K18" s="40"/>
      <c r="L18" s="40"/>
      <c r="M18" s="40"/>
    </row>
    <row r="19" spans="1:13" x14ac:dyDescent="0.25">
      <c r="A19" s="59" t="s">
        <v>286</v>
      </c>
      <c r="B19" s="49"/>
      <c r="C19" s="41"/>
      <c r="E19" s="60" t="s">
        <v>286</v>
      </c>
      <c r="F19" s="61"/>
      <c r="G19" s="62"/>
      <c r="I19" s="40"/>
      <c r="J19" s="47"/>
      <c r="K19" s="40"/>
      <c r="L19" s="40"/>
      <c r="M19" s="40"/>
    </row>
    <row r="20" spans="1:13" x14ac:dyDescent="0.25">
      <c r="A20" s="114" t="s">
        <v>287</v>
      </c>
      <c r="B20" s="40"/>
      <c r="C20" s="41"/>
      <c r="E20" s="115" t="s">
        <v>274</v>
      </c>
      <c r="F20" s="63"/>
      <c r="G20" s="64"/>
      <c r="I20" s="40"/>
      <c r="J20" s="40"/>
      <c r="K20" s="40"/>
      <c r="L20" s="53"/>
      <c r="M20" s="40"/>
    </row>
    <row r="21" spans="1:13" ht="15.75" thickBot="1" x14ac:dyDescent="0.3">
      <c r="A21" s="114"/>
      <c r="B21" s="43" t="s">
        <v>275</v>
      </c>
      <c r="C21" s="44" t="s">
        <v>20</v>
      </c>
      <c r="E21" s="124"/>
      <c r="F21" s="65" t="s">
        <v>275</v>
      </c>
      <c r="G21" s="66" t="s">
        <v>20</v>
      </c>
      <c r="I21" s="40"/>
      <c r="J21" s="40"/>
      <c r="K21" s="40"/>
      <c r="L21" s="53"/>
      <c r="M21" s="40"/>
    </row>
    <row r="22" spans="1:13" x14ac:dyDescent="0.25">
      <c r="A22" s="48" t="s">
        <v>276</v>
      </c>
      <c r="B22" s="49">
        <v>123</v>
      </c>
      <c r="C22" s="50">
        <v>10.156895127993394</v>
      </c>
      <c r="E22" s="51" t="s">
        <v>276</v>
      </c>
      <c r="F22" s="49">
        <v>95</v>
      </c>
      <c r="G22" s="50">
        <v>7.844756399669695</v>
      </c>
      <c r="I22" s="40"/>
      <c r="J22" s="40"/>
      <c r="K22" s="40"/>
      <c r="L22" s="53"/>
      <c r="M22" s="40"/>
    </row>
    <row r="23" spans="1:13" x14ac:dyDescent="0.25">
      <c r="A23" s="51" t="s">
        <v>277</v>
      </c>
      <c r="B23" s="40">
        <v>311</v>
      </c>
      <c r="C23" s="52">
        <v>25.681255161023948</v>
      </c>
      <c r="E23" s="51" t="s">
        <v>277</v>
      </c>
      <c r="F23" s="40">
        <v>256</v>
      </c>
      <c r="G23" s="52">
        <v>21.139554087530964</v>
      </c>
      <c r="I23" s="40"/>
      <c r="J23" s="40"/>
      <c r="K23" s="54"/>
      <c r="L23" s="53"/>
      <c r="M23" s="40"/>
    </row>
    <row r="24" spans="1:13" x14ac:dyDescent="0.25">
      <c r="A24" s="51" t="s">
        <v>288</v>
      </c>
      <c r="B24" s="40">
        <v>93</v>
      </c>
      <c r="C24" s="52">
        <v>7.6796036333608582</v>
      </c>
      <c r="E24" s="51" t="s">
        <v>288</v>
      </c>
      <c r="F24" s="40">
        <v>75</v>
      </c>
      <c r="G24" s="52">
        <v>6.1932287365813377</v>
      </c>
      <c r="I24" s="40"/>
      <c r="J24" s="40"/>
      <c r="K24" s="54"/>
      <c r="L24" s="67"/>
      <c r="M24" s="40"/>
    </row>
    <row r="25" spans="1:13" x14ac:dyDescent="0.25">
      <c r="A25" s="51" t="s">
        <v>289</v>
      </c>
      <c r="B25" s="54">
        <v>8</v>
      </c>
      <c r="C25" s="52">
        <v>0.66061106523534263</v>
      </c>
      <c r="E25" s="51" t="s">
        <v>289</v>
      </c>
      <c r="F25" s="54">
        <v>6</v>
      </c>
      <c r="G25" s="52">
        <v>0.495458298926507</v>
      </c>
      <c r="I25" s="40"/>
      <c r="J25" s="54"/>
      <c r="K25" s="54"/>
      <c r="L25" s="67"/>
      <c r="M25" s="40"/>
    </row>
    <row r="26" spans="1:13" x14ac:dyDescent="0.25">
      <c r="A26" s="51" t="s">
        <v>290</v>
      </c>
      <c r="B26" s="54">
        <v>17</v>
      </c>
      <c r="C26" s="52">
        <v>1.4037985136251032</v>
      </c>
      <c r="E26" s="51" t="s">
        <v>290</v>
      </c>
      <c r="F26" s="54">
        <v>6</v>
      </c>
      <c r="G26" s="52">
        <v>0.495458298926507</v>
      </c>
      <c r="I26" s="40"/>
      <c r="J26" s="40"/>
      <c r="K26" s="40"/>
      <c r="L26" s="40"/>
      <c r="M26" s="40"/>
    </row>
    <row r="27" spans="1:13" x14ac:dyDescent="0.25">
      <c r="A27" s="51" t="s">
        <v>3</v>
      </c>
      <c r="B27" s="54">
        <v>65</v>
      </c>
      <c r="C27" s="68">
        <v>5.367464905037159</v>
      </c>
      <c r="E27" s="51" t="s">
        <v>3</v>
      </c>
      <c r="F27" s="40">
        <v>72</v>
      </c>
      <c r="G27" s="52">
        <v>5.9454995871180838</v>
      </c>
      <c r="I27" s="40"/>
      <c r="J27" s="40"/>
      <c r="K27" s="40"/>
      <c r="L27" s="40"/>
      <c r="M27" s="40"/>
    </row>
    <row r="28" spans="1:13" x14ac:dyDescent="0.25">
      <c r="A28" s="51" t="s">
        <v>285</v>
      </c>
      <c r="B28" s="54">
        <v>594</v>
      </c>
      <c r="C28" s="68">
        <v>49.050371593724194</v>
      </c>
      <c r="E28" s="51" t="s">
        <v>285</v>
      </c>
      <c r="F28" s="40">
        <v>701</v>
      </c>
      <c r="G28" s="52">
        <v>57.8860445912469</v>
      </c>
      <c r="I28" s="40"/>
      <c r="J28" s="40"/>
      <c r="K28" s="40"/>
      <c r="L28" s="40"/>
      <c r="M28" s="40"/>
    </row>
    <row r="29" spans="1:13" x14ac:dyDescent="0.25">
      <c r="A29" s="51"/>
      <c r="B29" s="40"/>
      <c r="C29" s="41"/>
      <c r="E29" s="69"/>
      <c r="F29" s="40"/>
      <c r="G29" s="70"/>
      <c r="I29" s="40"/>
      <c r="J29" s="40"/>
      <c r="K29" s="40"/>
      <c r="L29" s="40"/>
      <c r="M29" s="40"/>
    </row>
    <row r="30" spans="1:13" ht="15.75" thickBot="1" x14ac:dyDescent="0.3">
      <c r="A30" s="51"/>
      <c r="B30" s="40"/>
      <c r="C30" s="55"/>
      <c r="E30" s="71"/>
      <c r="F30" s="72"/>
      <c r="G30" s="73"/>
      <c r="I30" s="40"/>
      <c r="J30" s="40"/>
      <c r="K30" s="40"/>
      <c r="L30" s="40"/>
      <c r="M30" s="40"/>
    </row>
    <row r="31" spans="1:13" x14ac:dyDescent="0.25">
      <c r="A31" s="59" t="s">
        <v>291</v>
      </c>
      <c r="B31" s="49"/>
      <c r="C31" s="41"/>
      <c r="E31" s="59" t="s">
        <v>292</v>
      </c>
      <c r="F31" s="74"/>
      <c r="G31" s="75"/>
      <c r="I31" s="40"/>
      <c r="J31" s="47"/>
      <c r="K31" s="47"/>
      <c r="L31" s="40"/>
      <c r="M31" s="40"/>
    </row>
    <row r="32" spans="1:13" x14ac:dyDescent="0.25">
      <c r="A32" s="114" t="s">
        <v>287</v>
      </c>
      <c r="B32" s="40"/>
      <c r="C32" s="41"/>
      <c r="E32" s="115" t="s">
        <v>274</v>
      </c>
      <c r="F32" s="63"/>
      <c r="G32" s="64"/>
      <c r="I32" s="40"/>
      <c r="J32" s="40"/>
      <c r="K32" s="40"/>
      <c r="L32" s="53"/>
      <c r="M32" s="40"/>
    </row>
    <row r="33" spans="1:13" ht="15.75" thickBot="1" x14ac:dyDescent="0.3">
      <c r="A33" s="114"/>
      <c r="B33" s="43" t="s">
        <v>275</v>
      </c>
      <c r="C33" s="44" t="s">
        <v>20</v>
      </c>
      <c r="E33" s="115"/>
      <c r="F33" s="65" t="s">
        <v>275</v>
      </c>
      <c r="G33" s="66" t="s">
        <v>20</v>
      </c>
      <c r="I33" s="40"/>
      <c r="J33" s="40"/>
      <c r="K33" s="40"/>
      <c r="L33" s="53"/>
      <c r="M33" s="40"/>
    </row>
    <row r="34" spans="1:13" x14ac:dyDescent="0.25">
      <c r="A34" s="48" t="s">
        <v>276</v>
      </c>
      <c r="B34" s="49">
        <v>23</v>
      </c>
      <c r="C34" s="50">
        <v>1.9508057675996608</v>
      </c>
      <c r="E34" s="48" t="s">
        <v>276</v>
      </c>
      <c r="F34" s="49">
        <v>22</v>
      </c>
      <c r="G34" s="50">
        <v>1.8659881255301103</v>
      </c>
      <c r="I34" s="40"/>
      <c r="J34" s="40"/>
      <c r="K34" s="54"/>
      <c r="L34" s="53"/>
      <c r="M34" s="40"/>
    </row>
    <row r="35" spans="1:13" x14ac:dyDescent="0.25">
      <c r="A35" s="51" t="s">
        <v>288</v>
      </c>
      <c r="B35" s="40">
        <v>52</v>
      </c>
      <c r="C35" s="52">
        <v>4.4105173876166237</v>
      </c>
      <c r="E35" s="51" t="s">
        <v>288</v>
      </c>
      <c r="F35" s="40">
        <v>43</v>
      </c>
      <c r="G35" s="52">
        <v>3.64715860899067</v>
      </c>
      <c r="I35" s="40"/>
      <c r="J35" s="40"/>
      <c r="K35" s="40"/>
      <c r="L35" s="53"/>
      <c r="M35" s="40"/>
    </row>
    <row r="36" spans="1:13" x14ac:dyDescent="0.25">
      <c r="A36" s="51" t="s">
        <v>278</v>
      </c>
      <c r="B36" s="40">
        <v>8</v>
      </c>
      <c r="C36" s="52">
        <v>0.67854113655640369</v>
      </c>
      <c r="E36" s="51" t="s">
        <v>278</v>
      </c>
      <c r="F36" s="40">
        <v>4</v>
      </c>
      <c r="G36" s="52">
        <v>0.33927056827820185</v>
      </c>
      <c r="I36" s="40"/>
      <c r="J36" s="54"/>
      <c r="K36" s="40"/>
      <c r="L36" s="53"/>
      <c r="M36" s="40"/>
    </row>
    <row r="37" spans="1:13" x14ac:dyDescent="0.25">
      <c r="A37" s="76" t="s">
        <v>293</v>
      </c>
      <c r="B37" s="54">
        <v>2</v>
      </c>
      <c r="C37" s="52">
        <v>0.16963528413910092</v>
      </c>
      <c r="E37" s="51" t="s">
        <v>293</v>
      </c>
      <c r="F37" s="54">
        <v>2</v>
      </c>
      <c r="G37" s="52">
        <v>0.16963528413910092</v>
      </c>
    </row>
    <row r="38" spans="1:13" x14ac:dyDescent="0.25">
      <c r="A38" s="51" t="s">
        <v>283</v>
      </c>
      <c r="B38" s="54">
        <v>4</v>
      </c>
      <c r="C38" s="52">
        <v>0.33927056827820185</v>
      </c>
      <c r="E38" s="51" t="s">
        <v>283</v>
      </c>
      <c r="F38" s="54">
        <v>0</v>
      </c>
      <c r="G38" s="52">
        <v>0</v>
      </c>
    </row>
    <row r="39" spans="1:13" x14ac:dyDescent="0.25">
      <c r="A39" s="51" t="s">
        <v>289</v>
      </c>
      <c r="B39" s="54">
        <v>6</v>
      </c>
      <c r="C39" s="52">
        <v>0.5089058524173028</v>
      </c>
      <c r="E39" s="51" t="s">
        <v>289</v>
      </c>
      <c r="F39" s="54">
        <v>2</v>
      </c>
      <c r="G39" s="52">
        <v>0.16963528413910092</v>
      </c>
      <c r="J39" t="s">
        <v>294</v>
      </c>
    </row>
    <row r="40" spans="1:13" x14ac:dyDescent="0.25">
      <c r="A40" s="51" t="s">
        <v>295</v>
      </c>
      <c r="B40" s="54">
        <v>10</v>
      </c>
      <c r="C40" s="52">
        <v>0.84817642069550458</v>
      </c>
      <c r="E40" s="51" t="s">
        <v>295</v>
      </c>
      <c r="F40" s="54">
        <v>4</v>
      </c>
      <c r="G40" s="52">
        <v>0.33927056827820185</v>
      </c>
    </row>
    <row r="41" spans="1:13" x14ac:dyDescent="0.25">
      <c r="A41" s="51" t="s">
        <v>296</v>
      </c>
      <c r="B41" s="54">
        <v>21</v>
      </c>
      <c r="C41" s="52">
        <v>1.7811704834605597</v>
      </c>
      <c r="E41" s="51" t="s">
        <v>296</v>
      </c>
      <c r="F41" s="54">
        <v>5</v>
      </c>
      <c r="G41" s="52">
        <v>0.42408821034775229</v>
      </c>
    </row>
    <row r="42" spans="1:13" x14ac:dyDescent="0.25">
      <c r="A42" s="51" t="s">
        <v>5</v>
      </c>
      <c r="B42" s="40">
        <v>53</v>
      </c>
      <c r="C42" s="52">
        <v>4.4953350296861743</v>
      </c>
      <c r="E42" s="51" t="s">
        <v>5</v>
      </c>
      <c r="F42" s="40">
        <v>38</v>
      </c>
      <c r="G42" s="52">
        <v>3.2230703986429172</v>
      </c>
    </row>
    <row r="43" spans="1:13" ht="15.75" thickBot="1" x14ac:dyDescent="0.3">
      <c r="A43" s="56" t="s">
        <v>285</v>
      </c>
      <c r="B43" s="57">
        <v>1000</v>
      </c>
      <c r="C43" s="77">
        <v>84.817642069550473</v>
      </c>
      <c r="E43" s="56" t="s">
        <v>285</v>
      </c>
      <c r="F43" s="57">
        <v>1059</v>
      </c>
      <c r="G43" s="77">
        <v>89.821882951653947</v>
      </c>
    </row>
    <row r="45" spans="1:13" x14ac:dyDescent="0.25">
      <c r="A45" t="s">
        <v>297</v>
      </c>
    </row>
    <row r="46" spans="1:13" x14ac:dyDescent="0.25">
      <c r="A46" t="s">
        <v>298</v>
      </c>
    </row>
    <row r="47" spans="1:13" x14ac:dyDescent="0.25">
      <c r="A47" t="s">
        <v>299</v>
      </c>
    </row>
    <row r="48" spans="1:13" x14ac:dyDescent="0.25">
      <c r="A48" t="s">
        <v>300</v>
      </c>
    </row>
  </sheetData>
  <mergeCells count="9">
    <mergeCell ref="A32:A33"/>
    <mergeCell ref="E32:E33"/>
    <mergeCell ref="A1:H1"/>
    <mergeCell ref="A2:C2"/>
    <mergeCell ref="E2:G2"/>
    <mergeCell ref="A4:A5"/>
    <mergeCell ref="E4:E5"/>
    <mergeCell ref="A20:A21"/>
    <mergeCell ref="E20:E2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52AC3-4F92-4CE6-9140-E2753CB531C0}">
  <dimension ref="A1:E12"/>
  <sheetViews>
    <sheetView workbookViewId="0">
      <selection activeCell="H29" sqref="H29"/>
    </sheetView>
  </sheetViews>
  <sheetFormatPr defaultRowHeight="15" x14ac:dyDescent="0.25"/>
  <cols>
    <col min="1" max="1" width="40.7109375" customWidth="1"/>
    <col min="2" max="5" width="17.28515625" customWidth="1"/>
  </cols>
  <sheetData>
    <row r="1" spans="1:5" s="78" customFormat="1" ht="15.75" x14ac:dyDescent="0.25">
      <c r="A1" s="125" t="s">
        <v>301</v>
      </c>
      <c r="B1" s="125"/>
      <c r="C1" s="125"/>
      <c r="D1" s="125"/>
      <c r="E1" s="125"/>
    </row>
    <row r="2" spans="1:5" s="78" customFormat="1" ht="15.75" x14ac:dyDescent="0.25">
      <c r="A2" s="125"/>
      <c r="B2" s="125"/>
      <c r="C2" s="125"/>
      <c r="D2" s="125"/>
      <c r="E2" s="125"/>
    </row>
    <row r="3" spans="1:5" s="78" customFormat="1" ht="15.75" x14ac:dyDescent="0.25">
      <c r="A3" s="79"/>
      <c r="B3" s="79"/>
      <c r="C3" s="79"/>
      <c r="D3" s="79"/>
      <c r="E3" s="79"/>
    </row>
    <row r="4" spans="1:5" x14ac:dyDescent="0.25">
      <c r="A4" s="2"/>
      <c r="B4" s="126" t="s">
        <v>302</v>
      </c>
      <c r="C4" s="126"/>
      <c r="D4" s="126" t="s">
        <v>303</v>
      </c>
      <c r="E4" s="126"/>
    </row>
    <row r="5" spans="1:5" x14ac:dyDescent="0.25">
      <c r="A5" s="2"/>
      <c r="B5" s="80" t="s">
        <v>304</v>
      </c>
      <c r="C5" s="80" t="s">
        <v>305</v>
      </c>
      <c r="D5" s="80" t="s">
        <v>306</v>
      </c>
      <c r="E5" s="80" t="s">
        <v>305</v>
      </c>
    </row>
    <row r="6" spans="1:5" x14ac:dyDescent="0.25">
      <c r="A6" s="81" t="s">
        <v>307</v>
      </c>
      <c r="B6" s="82">
        <v>0.50502766493757101</v>
      </c>
      <c r="C6" s="83">
        <v>7.0920016745226805E-7</v>
      </c>
      <c r="D6" s="84">
        <v>0.65349382691337998</v>
      </c>
      <c r="E6" s="83">
        <v>9.0677704865619805E-12</v>
      </c>
    </row>
    <row r="7" spans="1:5" x14ac:dyDescent="0.25">
      <c r="A7" s="81" t="s">
        <v>308</v>
      </c>
      <c r="B7" s="85"/>
      <c r="C7" s="85"/>
      <c r="D7" s="84"/>
      <c r="E7" s="83"/>
    </row>
    <row r="8" spans="1:5" x14ac:dyDescent="0.25">
      <c r="A8" s="86" t="s">
        <v>3</v>
      </c>
      <c r="B8" s="84">
        <v>0.24527282520174201</v>
      </c>
      <c r="C8" s="83">
        <v>0.28388466539656398</v>
      </c>
      <c r="D8" s="84">
        <v>0.30417129662213999</v>
      </c>
      <c r="E8" s="83">
        <v>0.180063486347698</v>
      </c>
    </row>
    <row r="9" spans="1:5" x14ac:dyDescent="0.25">
      <c r="A9" s="86" t="s">
        <v>2</v>
      </c>
      <c r="B9" s="84">
        <v>0.599044683674816</v>
      </c>
      <c r="C9" s="83">
        <v>5.3776726279293602E-7</v>
      </c>
      <c r="D9" s="84">
        <v>0.46228683560224199</v>
      </c>
      <c r="E9" s="83">
        <v>2.27739462189776E-4</v>
      </c>
    </row>
    <row r="10" spans="1:5" x14ac:dyDescent="0.25">
      <c r="A10" s="86" t="s">
        <v>5</v>
      </c>
      <c r="B10" s="84">
        <v>0.54930315523050099</v>
      </c>
      <c r="C10" s="83">
        <v>0.15848194572298399</v>
      </c>
      <c r="D10" s="84">
        <v>0.63833720098230695</v>
      </c>
      <c r="E10" s="83">
        <v>8.8505360869055499E-2</v>
      </c>
    </row>
    <row r="11" spans="1:5" x14ac:dyDescent="0.25">
      <c r="A11" s="81" t="s">
        <v>309</v>
      </c>
      <c r="B11" s="84">
        <v>0.54752587203032999</v>
      </c>
      <c r="C11" s="83">
        <v>5.3630924723682303E-15</v>
      </c>
      <c r="D11" s="84">
        <v>0.60896269464519404</v>
      </c>
      <c r="E11" s="83">
        <v>4.8812931321344001E-19</v>
      </c>
    </row>
    <row r="12" spans="1:5" x14ac:dyDescent="0.25">
      <c r="A12" s="40"/>
      <c r="B12" s="40"/>
      <c r="C12" s="40"/>
      <c r="D12" s="40"/>
      <c r="E12" s="40"/>
    </row>
  </sheetData>
  <mergeCells count="3">
    <mergeCell ref="A1:E2"/>
    <mergeCell ref="B4:C4"/>
    <mergeCell ref="D4:E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2213-9FFE-4FEB-9C13-FF37BDC90E53}">
  <dimension ref="A1:AT16"/>
  <sheetViews>
    <sheetView tabSelected="1" workbookViewId="0">
      <selection activeCell="E21" sqref="E21"/>
    </sheetView>
  </sheetViews>
  <sheetFormatPr defaultRowHeight="15" x14ac:dyDescent="0.25"/>
  <cols>
    <col min="1" max="1" width="26.7109375" customWidth="1"/>
    <col min="2" max="2" width="5.7109375" customWidth="1"/>
    <col min="5" max="5" width="5.42578125" customWidth="1"/>
    <col min="6" max="6" width="7.42578125" customWidth="1"/>
    <col min="7" max="7" width="7" customWidth="1"/>
    <col min="8" max="8" width="4.85546875" customWidth="1"/>
    <col min="11" max="11" width="5.7109375" customWidth="1"/>
    <col min="14" max="14" width="5.7109375" customWidth="1"/>
    <col min="17" max="17" width="5.28515625" customWidth="1"/>
    <col min="20" max="20" width="6.140625" customWidth="1"/>
    <col min="21" max="21" width="8" customWidth="1"/>
    <col min="22" max="22" width="7" customWidth="1"/>
    <col min="23" max="23" width="6.5703125" customWidth="1"/>
    <col min="24" max="24" width="7.7109375" customWidth="1"/>
    <col min="25" max="25" width="6.7109375" customWidth="1"/>
    <col min="26" max="26" width="6.42578125" customWidth="1"/>
    <col min="29" max="29" width="6.42578125" customWidth="1"/>
    <col min="32" max="32" width="6.28515625" customWidth="1"/>
    <col min="35" max="35" width="5.42578125" customWidth="1"/>
    <col min="38" max="38" width="6.5703125" customWidth="1"/>
    <col min="39" max="39" width="7.85546875" customWidth="1"/>
    <col min="41" max="41" width="6.28515625" customWidth="1"/>
    <col min="44" max="44" width="5.5703125" customWidth="1"/>
  </cols>
  <sheetData>
    <row r="1" spans="1:46" ht="23.25" customHeight="1" thickBot="1" x14ac:dyDescent="0.3">
      <c r="A1" s="116" t="s">
        <v>329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</row>
    <row r="2" spans="1:46" ht="15.75" hidden="1" thickBo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46" ht="15.75" thickBot="1" x14ac:dyDescent="0.3">
      <c r="A3" s="138" t="s">
        <v>22</v>
      </c>
      <c r="B3" s="131" t="s">
        <v>310</v>
      </c>
      <c r="C3" s="131"/>
      <c r="D3" s="131"/>
      <c r="E3" s="131"/>
      <c r="F3" s="131"/>
      <c r="G3" s="131"/>
      <c r="H3" s="131"/>
      <c r="I3" s="131"/>
      <c r="J3" s="132"/>
      <c r="K3" s="130" t="s">
        <v>311</v>
      </c>
      <c r="L3" s="131"/>
      <c r="M3" s="131"/>
      <c r="N3" s="131"/>
      <c r="O3" s="131"/>
      <c r="P3" s="131"/>
      <c r="Q3" s="131"/>
      <c r="R3" s="131"/>
      <c r="S3" s="132"/>
      <c r="T3" s="130" t="s">
        <v>312</v>
      </c>
      <c r="U3" s="131"/>
      <c r="V3" s="131"/>
      <c r="W3" s="131"/>
      <c r="X3" s="131"/>
      <c r="Y3" s="131"/>
      <c r="Z3" s="131"/>
      <c r="AA3" s="131"/>
      <c r="AB3" s="131"/>
      <c r="AC3" s="130" t="s">
        <v>313</v>
      </c>
      <c r="AD3" s="131"/>
      <c r="AE3" s="131"/>
      <c r="AF3" s="131"/>
      <c r="AG3" s="131"/>
      <c r="AH3" s="131"/>
      <c r="AI3" s="131"/>
      <c r="AJ3" s="131"/>
      <c r="AK3" s="131"/>
      <c r="AL3" s="130" t="s">
        <v>314</v>
      </c>
      <c r="AM3" s="131"/>
      <c r="AN3" s="131"/>
      <c r="AO3" s="131"/>
      <c r="AP3" s="131"/>
      <c r="AQ3" s="131"/>
      <c r="AR3" s="131"/>
      <c r="AS3" s="131"/>
      <c r="AT3" s="132"/>
    </row>
    <row r="4" spans="1:46" ht="17.25" x14ac:dyDescent="0.25">
      <c r="A4" s="139"/>
      <c r="B4" s="127" t="s">
        <v>315</v>
      </c>
      <c r="C4" s="127"/>
      <c r="D4" s="127"/>
      <c r="E4" s="133" t="s">
        <v>316</v>
      </c>
      <c r="F4" s="127"/>
      <c r="G4" s="128"/>
      <c r="H4" s="133" t="s">
        <v>317</v>
      </c>
      <c r="I4" s="127"/>
      <c r="J4" s="129"/>
      <c r="K4" s="127" t="s">
        <v>315</v>
      </c>
      <c r="L4" s="127"/>
      <c r="M4" s="128"/>
      <c r="N4" s="127" t="s">
        <v>316</v>
      </c>
      <c r="O4" s="127"/>
      <c r="P4" s="128"/>
      <c r="Q4" s="134" t="s">
        <v>317</v>
      </c>
      <c r="R4" s="135"/>
      <c r="S4" s="136"/>
      <c r="T4" s="127" t="s">
        <v>315</v>
      </c>
      <c r="U4" s="127"/>
      <c r="V4" s="128"/>
      <c r="W4" s="127" t="s">
        <v>316</v>
      </c>
      <c r="X4" s="127"/>
      <c r="Y4" s="128"/>
      <c r="Z4" s="127" t="s">
        <v>317</v>
      </c>
      <c r="AA4" s="127"/>
      <c r="AB4" s="129"/>
      <c r="AC4" s="127" t="s">
        <v>315</v>
      </c>
      <c r="AD4" s="127"/>
      <c r="AE4" s="128"/>
      <c r="AF4" s="127" t="s">
        <v>316</v>
      </c>
      <c r="AG4" s="127"/>
      <c r="AH4" s="128"/>
      <c r="AI4" s="127" t="s">
        <v>317</v>
      </c>
      <c r="AJ4" s="127"/>
      <c r="AK4" s="129"/>
      <c r="AL4" s="127" t="s">
        <v>315</v>
      </c>
      <c r="AM4" s="127"/>
      <c r="AN4" s="128"/>
      <c r="AO4" s="127" t="s">
        <v>316</v>
      </c>
      <c r="AP4" s="127"/>
      <c r="AQ4" s="127"/>
      <c r="AR4" s="127" t="s">
        <v>317</v>
      </c>
      <c r="AS4" s="127"/>
      <c r="AT4" s="129"/>
    </row>
    <row r="5" spans="1:46" ht="18" x14ac:dyDescent="0.25">
      <c r="A5" s="140"/>
      <c r="B5" s="19" t="s">
        <v>275</v>
      </c>
      <c r="C5" s="19" t="s">
        <v>318</v>
      </c>
      <c r="D5" s="87" t="s">
        <v>319</v>
      </c>
      <c r="E5" s="19" t="s">
        <v>275</v>
      </c>
      <c r="F5" s="19" t="s">
        <v>318</v>
      </c>
      <c r="G5" s="87" t="s">
        <v>319</v>
      </c>
      <c r="H5" s="19" t="s">
        <v>275</v>
      </c>
      <c r="I5" s="19" t="s">
        <v>318</v>
      </c>
      <c r="J5" s="41" t="s">
        <v>319</v>
      </c>
      <c r="K5" s="19" t="s">
        <v>275</v>
      </c>
      <c r="L5" t="s">
        <v>318</v>
      </c>
      <c r="M5" s="87" t="s">
        <v>319</v>
      </c>
      <c r="N5" s="19" t="s">
        <v>275</v>
      </c>
      <c r="O5" t="s">
        <v>318</v>
      </c>
      <c r="P5" s="88" t="s">
        <v>319</v>
      </c>
      <c r="Q5" s="19" t="s">
        <v>275</v>
      </c>
      <c r="R5" s="19" t="s">
        <v>318</v>
      </c>
      <c r="S5" s="41" t="s">
        <v>319</v>
      </c>
      <c r="T5" s="19" t="s">
        <v>275</v>
      </c>
      <c r="U5" t="s">
        <v>318</v>
      </c>
      <c r="V5" s="88" t="s">
        <v>319</v>
      </c>
      <c r="W5" s="19" t="s">
        <v>275</v>
      </c>
      <c r="X5" t="s">
        <v>318</v>
      </c>
      <c r="Y5" s="88" t="s">
        <v>319</v>
      </c>
      <c r="Z5" s="19" t="s">
        <v>275</v>
      </c>
      <c r="AA5" s="19" t="s">
        <v>318</v>
      </c>
      <c r="AB5" s="89" t="s">
        <v>319</v>
      </c>
      <c r="AC5" s="19" t="s">
        <v>275</v>
      </c>
      <c r="AD5" t="s">
        <v>318</v>
      </c>
      <c r="AE5" s="88" t="s">
        <v>319</v>
      </c>
      <c r="AF5" s="19" t="s">
        <v>275</v>
      </c>
      <c r="AG5" s="19" t="s">
        <v>318</v>
      </c>
      <c r="AH5" s="88" t="s">
        <v>319</v>
      </c>
      <c r="AI5" s="19" t="s">
        <v>275</v>
      </c>
      <c r="AJ5" t="s">
        <v>318</v>
      </c>
      <c r="AK5" s="41" t="s">
        <v>319</v>
      </c>
      <c r="AL5" s="19" t="s">
        <v>275</v>
      </c>
      <c r="AM5" t="s">
        <v>318</v>
      </c>
      <c r="AN5" s="88" t="s">
        <v>319</v>
      </c>
      <c r="AO5" s="19" t="s">
        <v>275</v>
      </c>
      <c r="AP5" t="s">
        <v>318</v>
      </c>
      <c r="AQ5" t="s">
        <v>319</v>
      </c>
      <c r="AR5" s="19" t="s">
        <v>275</v>
      </c>
      <c r="AS5" t="s">
        <v>318</v>
      </c>
      <c r="AT5" s="41" t="s">
        <v>319</v>
      </c>
    </row>
    <row r="6" spans="1:46" x14ac:dyDescent="0.25">
      <c r="A6" s="41" t="s">
        <v>60</v>
      </c>
      <c r="B6" s="90">
        <v>0</v>
      </c>
      <c r="C6" s="91">
        <f>B6/954*100</f>
        <v>0</v>
      </c>
      <c r="D6" s="92">
        <f>B6/2232*100</f>
        <v>0</v>
      </c>
      <c r="E6">
        <v>0</v>
      </c>
      <c r="F6" s="1">
        <f>E6/954*100</f>
        <v>0</v>
      </c>
      <c r="G6" s="92">
        <f>E6/2232*100</f>
        <v>0</v>
      </c>
      <c r="H6">
        <v>3</v>
      </c>
      <c r="I6" s="1">
        <f>H6/954*100</f>
        <v>0.31446540880503149</v>
      </c>
      <c r="J6" s="93">
        <f>H6/2232*100</f>
        <v>0.13440860215053765</v>
      </c>
      <c r="K6" s="90">
        <v>0</v>
      </c>
      <c r="L6" s="91">
        <f>K6/605*100</f>
        <v>0</v>
      </c>
      <c r="M6" s="92">
        <f>K6/1211*100</f>
        <v>0</v>
      </c>
      <c r="N6">
        <v>0</v>
      </c>
      <c r="O6" s="91">
        <f>N6/605*100</f>
        <v>0</v>
      </c>
      <c r="P6" s="92">
        <f>N6/1211*100</f>
        <v>0</v>
      </c>
      <c r="Q6">
        <v>0</v>
      </c>
      <c r="R6" s="91">
        <f>Q6/605*100</f>
        <v>0</v>
      </c>
      <c r="S6" s="93">
        <f>Q6/1211*100</f>
        <v>0</v>
      </c>
      <c r="T6">
        <v>0</v>
      </c>
      <c r="U6" s="91">
        <f>T6/136*100</f>
        <v>0</v>
      </c>
      <c r="V6" s="92">
        <f>T6/1179*100</f>
        <v>0</v>
      </c>
      <c r="W6">
        <v>0</v>
      </c>
      <c r="X6" s="91">
        <f>W6/136*100</f>
        <v>0</v>
      </c>
      <c r="Y6" s="92">
        <f>W6/1179*100</f>
        <v>0</v>
      </c>
      <c r="Z6">
        <v>0</v>
      </c>
      <c r="AA6" s="91">
        <f>Z6/136*100</f>
        <v>0</v>
      </c>
      <c r="AB6" s="93">
        <f>Z6/1179*100</f>
        <v>0</v>
      </c>
      <c r="AC6">
        <v>0</v>
      </c>
      <c r="AD6" s="91">
        <f>AC6/64*100</f>
        <v>0</v>
      </c>
      <c r="AE6" s="92">
        <f>AC6/1616*100</f>
        <v>0</v>
      </c>
      <c r="AF6">
        <v>0</v>
      </c>
      <c r="AG6" s="91">
        <f>AF6/64*100</f>
        <v>0</v>
      </c>
      <c r="AH6" s="92">
        <f>AF6/1616*100</f>
        <v>0</v>
      </c>
      <c r="AI6">
        <v>2</v>
      </c>
      <c r="AJ6" s="91">
        <f>AI6/64*100</f>
        <v>3.125</v>
      </c>
      <c r="AK6" s="93">
        <f>AI6/1616*100</f>
        <v>0.12376237623762376</v>
      </c>
      <c r="AL6">
        <v>0</v>
      </c>
      <c r="AM6" s="91">
        <f>AL6/41*100</f>
        <v>0</v>
      </c>
      <c r="AN6" s="92">
        <f>AL6/227*100</f>
        <v>0</v>
      </c>
      <c r="AO6">
        <v>0</v>
      </c>
      <c r="AP6" s="91">
        <f>AO6/41*100</f>
        <v>0</v>
      </c>
      <c r="AQ6" s="91">
        <f>AO6/227*100</f>
        <v>0</v>
      </c>
      <c r="AR6">
        <v>0</v>
      </c>
      <c r="AS6" s="91">
        <f>AR6/41*100</f>
        <v>0</v>
      </c>
      <c r="AT6" s="93">
        <f>AR6/227*100</f>
        <v>0</v>
      </c>
    </row>
    <row r="7" spans="1:46" x14ac:dyDescent="0.25">
      <c r="A7" s="41" t="s">
        <v>56</v>
      </c>
      <c r="B7">
        <v>191</v>
      </c>
      <c r="C7" s="1">
        <f t="shared" ref="C7:C9" si="0">B7/954*100</f>
        <v>20.020964360587001</v>
      </c>
      <c r="D7" s="94">
        <f t="shared" ref="D7:D9" si="1">B7/2232*100</f>
        <v>8.5573476702508966</v>
      </c>
      <c r="E7">
        <v>152</v>
      </c>
      <c r="F7" s="1">
        <f t="shared" ref="F7:F9" si="2">E7/954*100</f>
        <v>15.932914046121594</v>
      </c>
      <c r="G7" s="94">
        <f t="shared" ref="G7:G9" si="3">E7/2232*100</f>
        <v>6.8100358422939076</v>
      </c>
      <c r="H7">
        <v>297</v>
      </c>
      <c r="I7" s="1">
        <f t="shared" ref="I7:I9" si="4">H7/954*100</f>
        <v>31.132075471698112</v>
      </c>
      <c r="J7" s="52">
        <f t="shared" ref="J7:J9" si="5">H7/2232*100</f>
        <v>13.306451612903224</v>
      </c>
      <c r="K7">
        <v>133</v>
      </c>
      <c r="L7" s="1">
        <f t="shared" ref="L7:L9" si="6">K7/605*100</f>
        <v>21.983471074380166</v>
      </c>
      <c r="M7" s="94">
        <f t="shared" ref="M7:M9" si="7">K7/1211*100</f>
        <v>10.982658959537572</v>
      </c>
      <c r="N7">
        <v>96</v>
      </c>
      <c r="O7" s="1">
        <f t="shared" ref="O7:O9" si="8">N7/605*100</f>
        <v>15.867768595041323</v>
      </c>
      <c r="P7" s="94">
        <f t="shared" ref="P7:P9" si="9">N7/1211*100</f>
        <v>7.927332782824112</v>
      </c>
      <c r="Q7">
        <v>278</v>
      </c>
      <c r="R7" s="1">
        <f t="shared" ref="R7:R9" si="10">Q7/605*100</f>
        <v>45.950413223140494</v>
      </c>
      <c r="S7" s="52">
        <f t="shared" ref="S7:S9" si="11">Q7/1211*100</f>
        <v>22.956234516928159</v>
      </c>
      <c r="T7">
        <v>17</v>
      </c>
      <c r="U7" s="1">
        <f t="shared" ref="U7:U9" si="12">T7/136*100</f>
        <v>12.5</v>
      </c>
      <c r="V7" s="94">
        <f t="shared" ref="V7:V9" si="13">T7/1179*100</f>
        <v>1.4418999151823579</v>
      </c>
      <c r="W7">
        <v>13</v>
      </c>
      <c r="X7" s="1">
        <f t="shared" ref="X7:X9" si="14">W7/136*100</f>
        <v>9.5588235294117645</v>
      </c>
      <c r="Y7" s="94">
        <f t="shared" ref="Y7:Y9" si="15">W7/1179*100</f>
        <v>1.1026293469041559</v>
      </c>
      <c r="Z7">
        <v>32</v>
      </c>
      <c r="AA7" s="1">
        <f t="shared" ref="AA7:AA9" si="16">Z7/136*100</f>
        <v>23.52941176470588</v>
      </c>
      <c r="AB7" s="52">
        <f t="shared" ref="AB7:AB9" si="17">Z7/1179*100</f>
        <v>2.7141645462256148</v>
      </c>
      <c r="AC7">
        <v>27</v>
      </c>
      <c r="AD7" s="1">
        <f t="shared" ref="AD7:AD9" si="18">AC7/64*100</f>
        <v>42.1875</v>
      </c>
      <c r="AE7" s="94">
        <f t="shared" ref="AE7:AE9" si="19">AC7/1616*100</f>
        <v>1.6707920792079209</v>
      </c>
      <c r="AF7">
        <v>27</v>
      </c>
      <c r="AG7" s="1">
        <f t="shared" ref="AG7:AG9" si="20">AF7/64*100</f>
        <v>42.1875</v>
      </c>
      <c r="AH7" s="94">
        <f t="shared" ref="AH7:AH9" si="21">AF7/1616*100</f>
        <v>1.6707920792079209</v>
      </c>
      <c r="AI7">
        <v>37</v>
      </c>
      <c r="AJ7" s="1">
        <f t="shared" ref="AJ7:AJ9" si="22">AI7/64*100</f>
        <v>57.8125</v>
      </c>
      <c r="AK7" s="52">
        <f t="shared" ref="AK7:AK9" si="23">AI7/1616*100</f>
        <v>2.2896039603960396</v>
      </c>
      <c r="AL7">
        <v>15</v>
      </c>
      <c r="AM7" s="1">
        <f t="shared" ref="AM7:AM9" si="24">AL7/41*100</f>
        <v>36.585365853658537</v>
      </c>
      <c r="AN7" s="94">
        <f t="shared" ref="AN7:AN9" si="25">AL7/227*100</f>
        <v>6.607929515418502</v>
      </c>
      <c r="AO7" s="95">
        <v>15</v>
      </c>
      <c r="AP7" s="1">
        <f t="shared" ref="AP7:AP9" si="26">AO7/41*100</f>
        <v>36.585365853658537</v>
      </c>
      <c r="AQ7" s="1">
        <f t="shared" ref="AQ7:AQ9" si="27">AO7/227*100</f>
        <v>6.607929515418502</v>
      </c>
      <c r="AR7">
        <v>25</v>
      </c>
      <c r="AS7" s="1">
        <f t="shared" ref="AS7:AS9" si="28">AR7/41*100</f>
        <v>60.975609756097562</v>
      </c>
      <c r="AT7" s="52">
        <f t="shared" ref="AT7:AT9" si="29">AR7/227*100</f>
        <v>11.013215859030836</v>
      </c>
    </row>
    <row r="8" spans="1:46" x14ac:dyDescent="0.25">
      <c r="A8" s="41" t="s">
        <v>37</v>
      </c>
      <c r="B8">
        <v>396</v>
      </c>
      <c r="C8" s="1">
        <f t="shared" si="0"/>
        <v>41.509433962264154</v>
      </c>
      <c r="D8" s="94">
        <f t="shared" si="1"/>
        <v>17.741935483870968</v>
      </c>
      <c r="E8">
        <v>345</v>
      </c>
      <c r="F8" s="1">
        <f t="shared" si="2"/>
        <v>36.163522012578611</v>
      </c>
      <c r="G8" s="94">
        <f t="shared" si="3"/>
        <v>15.456989247311828</v>
      </c>
      <c r="H8">
        <v>343</v>
      </c>
      <c r="I8" s="1">
        <f t="shared" si="4"/>
        <v>35.953878406708597</v>
      </c>
      <c r="J8" s="52">
        <f t="shared" si="5"/>
        <v>15.367383512544802</v>
      </c>
      <c r="K8">
        <v>307</v>
      </c>
      <c r="L8" s="1">
        <f t="shared" si="6"/>
        <v>50.743801652892564</v>
      </c>
      <c r="M8" s="94">
        <f t="shared" si="7"/>
        <v>25.350949628406276</v>
      </c>
      <c r="N8">
        <v>290</v>
      </c>
      <c r="O8" s="1">
        <f t="shared" si="8"/>
        <v>47.933884297520663</v>
      </c>
      <c r="P8" s="94">
        <f t="shared" si="9"/>
        <v>23.947151114781175</v>
      </c>
      <c r="Q8">
        <v>186</v>
      </c>
      <c r="R8" s="1">
        <f t="shared" si="10"/>
        <v>30.743801652892561</v>
      </c>
      <c r="S8" s="52">
        <f t="shared" si="11"/>
        <v>15.359207266721716</v>
      </c>
      <c r="T8">
        <v>48</v>
      </c>
      <c r="U8" s="1">
        <f t="shared" si="12"/>
        <v>35.294117647058826</v>
      </c>
      <c r="V8" s="94">
        <f t="shared" si="13"/>
        <v>4.0712468193384224</v>
      </c>
      <c r="W8">
        <v>34</v>
      </c>
      <c r="X8" s="1">
        <f t="shared" si="14"/>
        <v>25</v>
      </c>
      <c r="Y8" s="94">
        <f t="shared" si="15"/>
        <v>2.8837998303647159</v>
      </c>
      <c r="Z8">
        <v>40</v>
      </c>
      <c r="AA8" s="1">
        <f t="shared" si="16"/>
        <v>29.411764705882355</v>
      </c>
      <c r="AB8" s="52">
        <f t="shared" si="17"/>
        <v>3.3927056827820183</v>
      </c>
      <c r="AC8">
        <v>18</v>
      </c>
      <c r="AD8" s="1">
        <f t="shared" si="18"/>
        <v>28.125</v>
      </c>
      <c r="AE8" s="94">
        <f t="shared" si="19"/>
        <v>1.1138613861386137</v>
      </c>
      <c r="AF8">
        <v>16</v>
      </c>
      <c r="AG8" s="1">
        <f t="shared" si="20"/>
        <v>25</v>
      </c>
      <c r="AH8" s="94">
        <f t="shared" si="21"/>
        <v>0.99009900990099009</v>
      </c>
      <c r="AI8">
        <v>14</v>
      </c>
      <c r="AJ8" s="1">
        <f t="shared" si="22"/>
        <v>21.875</v>
      </c>
      <c r="AK8" s="52">
        <f t="shared" si="23"/>
        <v>0.86633663366336644</v>
      </c>
      <c r="AL8">
        <v>16</v>
      </c>
      <c r="AM8" s="1">
        <f t="shared" si="24"/>
        <v>39.024390243902438</v>
      </c>
      <c r="AN8" s="94">
        <f t="shared" si="25"/>
        <v>7.0484581497797363</v>
      </c>
      <c r="AO8" s="95">
        <v>16</v>
      </c>
      <c r="AP8" s="1">
        <f t="shared" si="26"/>
        <v>39.024390243902438</v>
      </c>
      <c r="AQ8" s="1">
        <f t="shared" si="27"/>
        <v>7.0484581497797363</v>
      </c>
      <c r="AR8">
        <v>6</v>
      </c>
      <c r="AS8" s="1">
        <f t="shared" si="28"/>
        <v>14.634146341463413</v>
      </c>
      <c r="AT8" s="52">
        <f t="shared" si="29"/>
        <v>2.643171806167401</v>
      </c>
    </row>
    <row r="9" spans="1:46" ht="15.75" thickBot="1" x14ac:dyDescent="0.3">
      <c r="A9" s="41" t="s">
        <v>34</v>
      </c>
      <c r="B9">
        <v>367</v>
      </c>
      <c r="C9" s="1">
        <f t="shared" si="0"/>
        <v>38.469601677148844</v>
      </c>
      <c r="D9" s="94">
        <f t="shared" si="1"/>
        <v>16.442652329749105</v>
      </c>
      <c r="E9">
        <v>457</v>
      </c>
      <c r="F9" s="1">
        <f t="shared" si="2"/>
        <v>47.903563941299794</v>
      </c>
      <c r="G9" s="94">
        <f t="shared" si="3"/>
        <v>20.474910394265233</v>
      </c>
      <c r="H9">
        <v>311</v>
      </c>
      <c r="I9" s="1">
        <f t="shared" si="4"/>
        <v>32.59958071278826</v>
      </c>
      <c r="J9" s="52">
        <f t="shared" si="5"/>
        <v>13.933691756272401</v>
      </c>
      <c r="K9">
        <v>165</v>
      </c>
      <c r="L9" s="1">
        <f t="shared" si="6"/>
        <v>27.27272727272727</v>
      </c>
      <c r="M9" s="94">
        <f t="shared" si="7"/>
        <v>13.625103220478943</v>
      </c>
      <c r="N9">
        <v>219</v>
      </c>
      <c r="O9" s="1">
        <f t="shared" si="8"/>
        <v>36.198347107438018</v>
      </c>
      <c r="P9" s="94">
        <f t="shared" si="9"/>
        <v>18.084227910817507</v>
      </c>
      <c r="Q9">
        <v>141</v>
      </c>
      <c r="R9" s="1">
        <f t="shared" si="10"/>
        <v>23.305785123966942</v>
      </c>
      <c r="S9" s="52">
        <f t="shared" si="11"/>
        <v>11.643270024772914</v>
      </c>
      <c r="T9">
        <v>71</v>
      </c>
      <c r="U9" s="1">
        <f t="shared" si="12"/>
        <v>52.205882352941181</v>
      </c>
      <c r="V9" s="94">
        <f t="shared" si="13"/>
        <v>6.0220525869380825</v>
      </c>
      <c r="W9">
        <v>89</v>
      </c>
      <c r="X9" s="1">
        <f t="shared" si="14"/>
        <v>65.441176470588232</v>
      </c>
      <c r="Y9" s="94">
        <f t="shared" si="15"/>
        <v>7.5487701441899908</v>
      </c>
      <c r="Z9">
        <v>64</v>
      </c>
      <c r="AA9" s="1">
        <f t="shared" si="16"/>
        <v>47.058823529411761</v>
      </c>
      <c r="AB9" s="52">
        <f t="shared" si="17"/>
        <v>5.4283290924512295</v>
      </c>
      <c r="AC9">
        <v>19</v>
      </c>
      <c r="AD9" s="1">
        <f t="shared" si="18"/>
        <v>29.6875</v>
      </c>
      <c r="AE9" s="94">
        <f t="shared" si="19"/>
        <v>1.1757425742574257</v>
      </c>
      <c r="AF9">
        <v>21</v>
      </c>
      <c r="AG9" s="1">
        <f t="shared" si="20"/>
        <v>32.8125</v>
      </c>
      <c r="AH9" s="94">
        <f t="shared" si="21"/>
        <v>1.2995049504950495</v>
      </c>
      <c r="AI9">
        <v>11</v>
      </c>
      <c r="AJ9" s="1">
        <f t="shared" si="22"/>
        <v>17.1875</v>
      </c>
      <c r="AK9" s="52">
        <f t="shared" si="23"/>
        <v>0.68069306930693074</v>
      </c>
      <c r="AL9">
        <v>10</v>
      </c>
      <c r="AM9" s="1">
        <f t="shared" si="24"/>
        <v>24.390243902439025</v>
      </c>
      <c r="AN9" s="94">
        <f t="shared" si="25"/>
        <v>4.4052863436123353</v>
      </c>
      <c r="AO9">
        <v>10</v>
      </c>
      <c r="AP9" s="1">
        <f t="shared" si="26"/>
        <v>24.390243902439025</v>
      </c>
      <c r="AQ9" s="1">
        <f t="shared" si="27"/>
        <v>4.4052863436123353</v>
      </c>
      <c r="AR9">
        <v>10</v>
      </c>
      <c r="AS9" s="1">
        <f t="shared" si="28"/>
        <v>24.390243902439025</v>
      </c>
      <c r="AT9" s="52">
        <f t="shared" si="29"/>
        <v>4.4052863436123353</v>
      </c>
    </row>
    <row r="10" spans="1:46" ht="15.75" thickBot="1" x14ac:dyDescent="0.3">
      <c r="A10" s="96" t="s">
        <v>320</v>
      </c>
      <c r="B10" s="97">
        <f>SUM(B6:B9)</f>
        <v>954</v>
      </c>
      <c r="C10" s="98"/>
      <c r="D10" s="99"/>
      <c r="E10" s="98">
        <f>SUM(E6:E9)</f>
        <v>954</v>
      </c>
      <c r="F10" s="98"/>
      <c r="G10" s="100"/>
      <c r="H10" s="97">
        <f>SUM(H6:H9)</f>
        <v>954</v>
      </c>
      <c r="I10" s="98"/>
      <c r="J10" s="101"/>
      <c r="K10" s="98">
        <f>SUM(K6:K9)</f>
        <v>605</v>
      </c>
      <c r="L10" s="98"/>
      <c r="M10" s="99"/>
      <c r="N10" s="98">
        <f>SUM(N6:N9)</f>
        <v>605</v>
      </c>
      <c r="O10" s="98"/>
      <c r="P10" s="102"/>
      <c r="Q10" s="98">
        <f>SUM(Q6:Q9)</f>
        <v>605</v>
      </c>
      <c r="R10" s="98"/>
      <c r="S10" s="103"/>
      <c r="T10" s="98">
        <f>SUM(T6:T9)</f>
        <v>136</v>
      </c>
      <c r="U10" s="98"/>
      <c r="V10" s="102"/>
      <c r="W10" s="98">
        <f>SUM(W6:W9)</f>
        <v>136</v>
      </c>
      <c r="X10" s="98"/>
      <c r="Y10" s="99"/>
      <c r="Z10" s="98">
        <f>SUM(Z6:Z9)</f>
        <v>136</v>
      </c>
      <c r="AA10" s="98"/>
      <c r="AB10" s="101"/>
      <c r="AC10" s="98">
        <f>SUM(AC6:AC9)</f>
        <v>64</v>
      </c>
      <c r="AD10" s="98"/>
      <c r="AE10" s="102"/>
      <c r="AF10" s="98">
        <f>SUM(AF6:AF9)</f>
        <v>64</v>
      </c>
      <c r="AG10" s="98"/>
      <c r="AH10" s="98"/>
      <c r="AI10" s="97">
        <f>SUM(AI6:AI9)</f>
        <v>64</v>
      </c>
      <c r="AJ10" s="98"/>
      <c r="AK10" s="103"/>
      <c r="AL10" s="98">
        <f>SUM(AL6:AL9)</f>
        <v>41</v>
      </c>
      <c r="AM10" s="98"/>
      <c r="AN10" s="102"/>
      <c r="AO10" s="98">
        <f>SUM(AO6:AO9)</f>
        <v>41</v>
      </c>
      <c r="AP10" s="98"/>
      <c r="AQ10" s="98"/>
      <c r="AR10" s="98">
        <f>SUM(AR6:AR9)</f>
        <v>41</v>
      </c>
      <c r="AS10" s="98"/>
      <c r="AT10" s="103"/>
    </row>
    <row r="12" spans="1:46" x14ac:dyDescent="0.25">
      <c r="A12" t="s">
        <v>321</v>
      </c>
    </row>
    <row r="13" spans="1:46" ht="15.75" x14ac:dyDescent="0.25">
      <c r="A13" s="104" t="s">
        <v>322</v>
      </c>
      <c r="B13" s="104"/>
      <c r="C13" s="104"/>
      <c r="D13" s="104"/>
      <c r="E13" s="104"/>
      <c r="F13" s="104"/>
      <c r="G13" s="104"/>
      <c r="H13" s="104"/>
    </row>
    <row r="14" spans="1:46" ht="15.75" x14ac:dyDescent="0.25">
      <c r="A14" s="104" t="s">
        <v>328</v>
      </c>
      <c r="B14" s="104"/>
      <c r="C14" s="104"/>
      <c r="D14" s="104"/>
      <c r="E14" s="104"/>
      <c r="F14" s="104"/>
      <c r="G14" s="104"/>
      <c r="H14" s="104"/>
    </row>
    <row r="15" spans="1:46" x14ac:dyDescent="0.25">
      <c r="A15" s="141" t="s">
        <v>327</v>
      </c>
    </row>
    <row r="16" spans="1:46" x14ac:dyDescent="0.25">
      <c r="A16" s="105"/>
    </row>
  </sheetData>
  <mergeCells count="22">
    <mergeCell ref="AI4:AK4"/>
    <mergeCell ref="A1:Z2"/>
    <mergeCell ref="A3:A5"/>
    <mergeCell ref="B3:J3"/>
    <mergeCell ref="K3:S3"/>
    <mergeCell ref="T3:AB3"/>
    <mergeCell ref="AL4:AN4"/>
    <mergeCell ref="AO4:AQ4"/>
    <mergeCell ref="AR4:AT4"/>
    <mergeCell ref="AL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3:AK3"/>
    <mergeCell ref="AC4:AE4"/>
    <mergeCell ref="AF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Maere Reidla</dc:creator>
  <cp:lastModifiedBy>Anne-Mai Ilumäe</cp:lastModifiedBy>
  <dcterms:created xsi:type="dcterms:W3CDTF">2020-12-10T13:53:23Z</dcterms:created>
  <dcterms:modified xsi:type="dcterms:W3CDTF">2026-07-21T14:00:48Z</dcterms:modified>
</cp:coreProperties>
</file>