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oybean\Data\FINAL\"/>
    </mc:Choice>
  </mc:AlternateContent>
  <xr:revisionPtr revIDLastSave="0" documentId="13_ncr:1_{51FF81BF-B4EB-44EA-9951-9D97CDFBA7D0}" xr6:coauthVersionLast="47" xr6:coauthVersionMax="47" xr10:uidLastSave="{00000000-0000-0000-0000-000000000000}"/>
  <bookViews>
    <workbookView xWindow="-108" yWindow="-108" windowWidth="23256" windowHeight="12456" xr2:uid="{CE095DA1-13A3-4948-96FB-22F1C7C94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2" i="1" l="1"/>
  <c r="P82" i="1"/>
  <c r="T82" i="1" s="1"/>
  <c r="O82" i="1"/>
  <c r="R81" i="1"/>
  <c r="P81" i="1"/>
  <c r="T81" i="1" s="1"/>
  <c r="O81" i="1"/>
  <c r="R80" i="1"/>
  <c r="P80" i="1"/>
  <c r="T80" i="1" s="1"/>
  <c r="O80" i="1"/>
  <c r="R79" i="1"/>
  <c r="P79" i="1"/>
  <c r="S79" i="1" s="1"/>
  <c r="O79" i="1"/>
  <c r="R78" i="1"/>
  <c r="P78" i="1"/>
  <c r="T78" i="1" s="1"/>
  <c r="O78" i="1"/>
  <c r="R77" i="1"/>
  <c r="P77" i="1"/>
  <c r="S77" i="1" s="1"/>
  <c r="O77" i="1"/>
  <c r="Q77" i="1" s="1"/>
  <c r="R76" i="1"/>
  <c r="P76" i="1"/>
  <c r="S76" i="1" s="1"/>
  <c r="O76" i="1"/>
  <c r="R75" i="1"/>
  <c r="P75" i="1"/>
  <c r="S75" i="1" s="1"/>
  <c r="O75" i="1"/>
  <c r="R74" i="1"/>
  <c r="P74" i="1"/>
  <c r="T74" i="1" s="1"/>
  <c r="O74" i="1"/>
  <c r="R73" i="1"/>
  <c r="P73" i="1"/>
  <c r="T73" i="1" s="1"/>
  <c r="O73" i="1"/>
  <c r="R72" i="1"/>
  <c r="P72" i="1"/>
  <c r="T72" i="1" s="1"/>
  <c r="O72" i="1"/>
  <c r="R71" i="1"/>
  <c r="P71" i="1"/>
  <c r="S71" i="1" s="1"/>
  <c r="O71" i="1"/>
  <c r="R70" i="1"/>
  <c r="P70" i="1"/>
  <c r="T70" i="1" s="1"/>
  <c r="O70" i="1"/>
  <c r="R69" i="1"/>
  <c r="P69" i="1"/>
  <c r="T69" i="1" s="1"/>
  <c r="O69" i="1"/>
  <c r="Q69" i="1" s="1"/>
  <c r="R68" i="1"/>
  <c r="P68" i="1"/>
  <c r="T68" i="1" s="1"/>
  <c r="O68" i="1"/>
  <c r="R67" i="1"/>
  <c r="P67" i="1"/>
  <c r="S67" i="1" s="1"/>
  <c r="O67" i="1"/>
  <c r="R66" i="1"/>
  <c r="P66" i="1"/>
  <c r="T66" i="1" s="1"/>
  <c r="O66" i="1"/>
  <c r="R65" i="1"/>
  <c r="P65" i="1"/>
  <c r="T65" i="1" s="1"/>
  <c r="O65" i="1"/>
  <c r="R64" i="1"/>
  <c r="P64" i="1"/>
  <c r="T64" i="1" s="1"/>
  <c r="O64" i="1"/>
  <c r="R63" i="1"/>
  <c r="P63" i="1"/>
  <c r="T63" i="1" s="1"/>
  <c r="O63" i="1"/>
  <c r="R62" i="1"/>
  <c r="P62" i="1"/>
  <c r="T62" i="1" s="1"/>
  <c r="O62" i="1"/>
  <c r="R61" i="1"/>
  <c r="P61" i="1"/>
  <c r="S61" i="1" s="1"/>
  <c r="O61" i="1"/>
  <c r="Q61" i="1" s="1"/>
  <c r="R60" i="1"/>
  <c r="P60" i="1"/>
  <c r="S60" i="1" s="1"/>
  <c r="O60" i="1"/>
  <c r="R59" i="1"/>
  <c r="P59" i="1"/>
  <c r="T59" i="1" s="1"/>
  <c r="O59" i="1"/>
  <c r="R58" i="1"/>
  <c r="P58" i="1"/>
  <c r="T58" i="1" s="1"/>
  <c r="O58" i="1"/>
  <c r="R57" i="1"/>
  <c r="P57" i="1"/>
  <c r="T57" i="1" s="1"/>
  <c r="O57" i="1"/>
  <c r="R56" i="1"/>
  <c r="P56" i="1"/>
  <c r="S56" i="1" s="1"/>
  <c r="O56" i="1"/>
  <c r="R55" i="1"/>
  <c r="P55" i="1"/>
  <c r="T55" i="1" s="1"/>
  <c r="O55" i="1"/>
  <c r="R54" i="1"/>
  <c r="P54" i="1"/>
  <c r="S54" i="1" s="1"/>
  <c r="O54" i="1"/>
  <c r="R53" i="1"/>
  <c r="P53" i="1"/>
  <c r="T53" i="1" s="1"/>
  <c r="O53" i="1"/>
  <c r="R52" i="1"/>
  <c r="P52" i="1"/>
  <c r="T52" i="1" s="1"/>
  <c r="O52" i="1"/>
  <c r="R51" i="1"/>
  <c r="P51" i="1"/>
  <c r="T51" i="1" s="1"/>
  <c r="O51" i="1"/>
  <c r="Q51" i="1" s="1"/>
  <c r="R50" i="1"/>
  <c r="P50" i="1"/>
  <c r="T50" i="1" s="1"/>
  <c r="O50" i="1"/>
  <c r="R49" i="1"/>
  <c r="P49" i="1"/>
  <c r="O49" i="1"/>
  <c r="R48" i="1"/>
  <c r="P48" i="1"/>
  <c r="T48" i="1" s="1"/>
  <c r="O48" i="1"/>
  <c r="R47" i="1"/>
  <c r="P47" i="1"/>
  <c r="T47" i="1" s="1"/>
  <c r="O47" i="1"/>
  <c r="R46" i="1"/>
  <c r="P46" i="1"/>
  <c r="T46" i="1" s="1"/>
  <c r="O46" i="1"/>
  <c r="R45" i="1"/>
  <c r="P45" i="1"/>
  <c r="S45" i="1" s="1"/>
  <c r="O45" i="1"/>
  <c r="R44" i="1"/>
  <c r="P44" i="1"/>
  <c r="T44" i="1" s="1"/>
  <c r="O44" i="1"/>
  <c r="R43" i="1"/>
  <c r="P43" i="1"/>
  <c r="T43" i="1" s="1"/>
  <c r="O43" i="1"/>
  <c r="Q43" i="1" s="1"/>
  <c r="R42" i="1"/>
  <c r="P42" i="1"/>
  <c r="T42" i="1" s="1"/>
  <c r="O42" i="1"/>
  <c r="R41" i="1"/>
  <c r="P41" i="1"/>
  <c r="T41" i="1" s="1"/>
  <c r="O41" i="1"/>
  <c r="R40" i="1"/>
  <c r="P40" i="1"/>
  <c r="T40" i="1" s="1"/>
  <c r="O40" i="1"/>
  <c r="R39" i="1"/>
  <c r="P39" i="1"/>
  <c r="T39" i="1" s="1"/>
  <c r="O39" i="1"/>
  <c r="R38" i="1"/>
  <c r="P38" i="1"/>
  <c r="T38" i="1" s="1"/>
  <c r="O38" i="1"/>
  <c r="R37" i="1"/>
  <c r="P37" i="1"/>
  <c r="S37" i="1" s="1"/>
  <c r="O37" i="1"/>
  <c r="R36" i="1"/>
  <c r="P36" i="1"/>
  <c r="T36" i="1" s="1"/>
  <c r="O36" i="1"/>
  <c r="R35" i="1"/>
  <c r="P35" i="1"/>
  <c r="T35" i="1" s="1"/>
  <c r="O35" i="1"/>
  <c r="R34" i="1"/>
  <c r="P34" i="1"/>
  <c r="T34" i="1" s="1"/>
  <c r="O34" i="1"/>
  <c r="R33" i="1"/>
  <c r="P33" i="1"/>
  <c r="T33" i="1" s="1"/>
  <c r="O33" i="1"/>
  <c r="R32" i="1"/>
  <c r="P32" i="1"/>
  <c r="T32" i="1" s="1"/>
  <c r="O32" i="1"/>
  <c r="R31" i="1"/>
  <c r="P31" i="1"/>
  <c r="T31" i="1" s="1"/>
  <c r="O31" i="1"/>
  <c r="R30" i="1"/>
  <c r="P30" i="1"/>
  <c r="T30" i="1" s="1"/>
  <c r="O30" i="1"/>
  <c r="R29" i="1"/>
  <c r="P29" i="1"/>
  <c r="S29" i="1" s="1"/>
  <c r="O29" i="1"/>
  <c r="R28" i="1"/>
  <c r="P28" i="1"/>
  <c r="S28" i="1" s="1"/>
  <c r="O28" i="1"/>
  <c r="R27" i="1"/>
  <c r="P27" i="1"/>
  <c r="S27" i="1" s="1"/>
  <c r="O27" i="1"/>
  <c r="R26" i="1"/>
  <c r="P26" i="1"/>
  <c r="T26" i="1" s="1"/>
  <c r="O26" i="1"/>
  <c r="R25" i="1"/>
  <c r="P25" i="1"/>
  <c r="T25" i="1" s="1"/>
  <c r="O25" i="1"/>
  <c r="R24" i="1"/>
  <c r="P24" i="1"/>
  <c r="T24" i="1" s="1"/>
  <c r="O24" i="1"/>
  <c r="R23" i="1"/>
  <c r="P23" i="1"/>
  <c r="S23" i="1" s="1"/>
  <c r="O23" i="1"/>
  <c r="R22" i="1"/>
  <c r="P22" i="1"/>
  <c r="S22" i="1" s="1"/>
  <c r="O22" i="1"/>
  <c r="R21" i="1"/>
  <c r="P21" i="1"/>
  <c r="T21" i="1" s="1"/>
  <c r="O21" i="1"/>
  <c r="R20" i="1"/>
  <c r="P20" i="1"/>
  <c r="T20" i="1" s="1"/>
  <c r="O20" i="1"/>
  <c r="R19" i="1"/>
  <c r="P19" i="1"/>
  <c r="S19" i="1" s="1"/>
  <c r="O19" i="1"/>
  <c r="R18" i="1"/>
  <c r="P18" i="1"/>
  <c r="S18" i="1" s="1"/>
  <c r="O18" i="1"/>
  <c r="R17" i="1"/>
  <c r="P17" i="1"/>
  <c r="T17" i="1" s="1"/>
  <c r="O17" i="1"/>
  <c r="R16" i="1"/>
  <c r="P16" i="1"/>
  <c r="T16" i="1" s="1"/>
  <c r="O16" i="1"/>
  <c r="R15" i="1"/>
  <c r="P15" i="1"/>
  <c r="T15" i="1" s="1"/>
  <c r="O15" i="1"/>
  <c r="R14" i="1"/>
  <c r="P14" i="1"/>
  <c r="T14" i="1" s="1"/>
  <c r="O14" i="1"/>
  <c r="R13" i="1"/>
  <c r="P13" i="1"/>
  <c r="T13" i="1" s="1"/>
  <c r="O13" i="1"/>
  <c r="Q13" i="1" s="1"/>
  <c r="R12" i="1"/>
  <c r="P12" i="1"/>
  <c r="S12" i="1" s="1"/>
  <c r="O12" i="1"/>
  <c r="R11" i="1"/>
  <c r="P11" i="1"/>
  <c r="S11" i="1" s="1"/>
  <c r="O11" i="1"/>
  <c r="R10" i="1"/>
  <c r="P10" i="1"/>
  <c r="T10" i="1" s="1"/>
  <c r="O10" i="1"/>
  <c r="R9" i="1"/>
  <c r="P9" i="1"/>
  <c r="T9" i="1" s="1"/>
  <c r="O9" i="1"/>
  <c r="R8" i="1"/>
  <c r="P8" i="1"/>
  <c r="T8" i="1" s="1"/>
  <c r="O8" i="1"/>
  <c r="R7" i="1"/>
  <c r="P7" i="1"/>
  <c r="T7" i="1" s="1"/>
  <c r="O7" i="1"/>
  <c r="R6" i="1"/>
  <c r="P6" i="1"/>
  <c r="T6" i="1" s="1"/>
  <c r="O6" i="1"/>
  <c r="R5" i="1"/>
  <c r="P5" i="1"/>
  <c r="T5" i="1" s="1"/>
  <c r="O5" i="1"/>
  <c r="Q5" i="1" s="1"/>
  <c r="R4" i="1"/>
  <c r="P4" i="1"/>
  <c r="T4" i="1" s="1"/>
  <c r="O4" i="1"/>
  <c r="R3" i="1"/>
  <c r="P3" i="1"/>
  <c r="T3" i="1" s="1"/>
  <c r="O3" i="1"/>
  <c r="R2" i="1"/>
  <c r="P2" i="1"/>
  <c r="T2" i="1" s="1"/>
  <c r="O2" i="1"/>
  <c r="Q7" i="1" l="1"/>
  <c r="Q23" i="1"/>
  <c r="Q32" i="1"/>
  <c r="Q55" i="1"/>
  <c r="Q40" i="1"/>
  <c r="Q48" i="1"/>
  <c r="Q56" i="1"/>
  <c r="Q59" i="1"/>
  <c r="Q30" i="1"/>
  <c r="Q70" i="1"/>
  <c r="Q12" i="1"/>
  <c r="Q20" i="1"/>
  <c r="Q36" i="1"/>
  <c r="Q76" i="1"/>
  <c r="Q82" i="1"/>
  <c r="Q9" i="1"/>
  <c r="Q25" i="1"/>
  <c r="Q57" i="1"/>
  <c r="T77" i="1"/>
  <c r="Q52" i="1"/>
  <c r="Q60" i="1"/>
  <c r="Q68" i="1"/>
  <c r="Q18" i="1"/>
  <c r="Q50" i="1"/>
  <c r="Q58" i="1"/>
  <c r="Q71" i="1"/>
  <c r="T60" i="1"/>
  <c r="Q66" i="1"/>
  <c r="Q74" i="1"/>
  <c r="Q79" i="1"/>
  <c r="S64" i="1"/>
  <c r="Q3" i="1"/>
  <c r="Q11" i="1"/>
  <c r="Q24" i="1"/>
  <c r="T28" i="1"/>
  <c r="Q34" i="1"/>
  <c r="S73" i="1"/>
  <c r="T23" i="1"/>
  <c r="Q14" i="1"/>
  <c r="Q22" i="1"/>
  <c r="Q29" i="1"/>
  <c r="Q45" i="1"/>
  <c r="Q63" i="1"/>
  <c r="T56" i="1"/>
  <c r="S69" i="1"/>
  <c r="T19" i="1"/>
  <c r="S50" i="1"/>
  <c r="S52" i="1"/>
  <c r="T61" i="1"/>
  <c r="Q64" i="1"/>
  <c r="Q8" i="1"/>
  <c r="Q16" i="1"/>
  <c r="Q46" i="1"/>
  <c r="S57" i="1"/>
  <c r="S68" i="1"/>
  <c r="Q80" i="1"/>
  <c r="Q72" i="1"/>
  <c r="S15" i="1"/>
  <c r="T37" i="1"/>
  <c r="S42" i="1"/>
  <c r="Q49" i="1"/>
  <c r="S81" i="1"/>
  <c r="Q44" i="1"/>
  <c r="Q38" i="1"/>
  <c r="S44" i="1"/>
  <c r="Q65" i="1"/>
  <c r="Q67" i="1"/>
  <c r="S72" i="1"/>
  <c r="Q78" i="1"/>
  <c r="T11" i="1"/>
  <c r="Q19" i="1"/>
  <c r="Q21" i="1"/>
  <c r="Q28" i="1"/>
  <c r="T29" i="1"/>
  <c r="S34" i="1"/>
  <c r="Q54" i="1"/>
  <c r="Q73" i="1"/>
  <c r="Q75" i="1"/>
  <c r="T76" i="1"/>
  <c r="S80" i="1"/>
  <c r="S36" i="1"/>
  <c r="S65" i="1"/>
  <c r="Q10" i="1"/>
  <c r="Q15" i="1"/>
  <c r="Q26" i="1"/>
  <c r="Q35" i="1"/>
  <c r="Q37" i="1"/>
  <c r="Q42" i="1"/>
  <c r="T45" i="1"/>
  <c r="Q62" i="1"/>
  <c r="Q81" i="1"/>
  <c r="T67" i="1"/>
  <c r="T71" i="1"/>
  <c r="T75" i="1"/>
  <c r="T79" i="1"/>
  <c r="S59" i="1"/>
  <c r="S58" i="1"/>
  <c r="S62" i="1"/>
  <c r="S66" i="1"/>
  <c r="S70" i="1"/>
  <c r="S74" i="1"/>
  <c r="S78" i="1"/>
  <c r="S82" i="1"/>
  <c r="S63" i="1"/>
  <c r="Q27" i="1"/>
  <c r="Q41" i="1"/>
  <c r="T54" i="1"/>
  <c r="Q33" i="1"/>
  <c r="S4" i="1"/>
  <c r="S8" i="1"/>
  <c r="S49" i="1"/>
  <c r="T27" i="1"/>
  <c r="S3" i="1"/>
  <c r="T12" i="1"/>
  <c r="S16" i="1"/>
  <c r="S30" i="1"/>
  <c r="S38" i="1"/>
  <c r="S46" i="1"/>
  <c r="S33" i="1"/>
  <c r="S41" i="1"/>
  <c r="Q53" i="1"/>
  <c r="T49" i="1"/>
  <c r="Q2" i="1"/>
  <c r="S7" i="1"/>
  <c r="S20" i="1"/>
  <c r="S26" i="1"/>
  <c r="S32" i="1"/>
  <c r="S40" i="1"/>
  <c r="S48" i="1"/>
  <c r="S53" i="1"/>
  <c r="Q4" i="1"/>
  <c r="Q6" i="1"/>
  <c r="Q17" i="1"/>
  <c r="S24" i="1"/>
  <c r="Q31" i="1"/>
  <c r="Q39" i="1"/>
  <c r="Q47" i="1"/>
  <c r="S55" i="1"/>
  <c r="S31" i="1"/>
  <c r="S35" i="1"/>
  <c r="S39" i="1"/>
  <c r="S43" i="1"/>
  <c r="S47" i="1"/>
  <c r="S51" i="1"/>
  <c r="S2" i="1"/>
  <c r="S6" i="1"/>
  <c r="S10" i="1"/>
  <c r="S14" i="1"/>
  <c r="T18" i="1"/>
  <c r="T22" i="1"/>
  <c r="S5" i="1"/>
  <c r="S9" i="1"/>
  <c r="S13" i="1"/>
  <c r="S17" i="1"/>
  <c r="S21" i="1"/>
  <c r="S25" i="1"/>
</calcChain>
</file>

<file path=xl/sharedStrings.xml><?xml version="1.0" encoding="utf-8"?>
<sst xmlns="http://schemas.openxmlformats.org/spreadsheetml/2006/main" count="268" uniqueCount="112">
  <si>
    <t>Serial No.</t>
  </si>
  <si>
    <t>Pot Label</t>
  </si>
  <si>
    <t>Variety</t>
  </si>
  <si>
    <t>Salinity (dS/m)</t>
  </si>
  <si>
    <t>Treatment</t>
  </si>
  <si>
    <t>Replication</t>
  </si>
  <si>
    <t>PLANT HEIGHT(cm)</t>
  </si>
  <si>
    <t>Root Length (cm)</t>
  </si>
  <si>
    <t xml:space="preserve">No of branches </t>
  </si>
  <si>
    <t>Leaves</t>
  </si>
  <si>
    <t xml:space="preserve">Root fresh weight </t>
  </si>
  <si>
    <t>Root Dry Weight</t>
  </si>
  <si>
    <t xml:space="preserve">Shoot fresh weight </t>
  </si>
  <si>
    <t>Shoot dry weight</t>
  </si>
  <si>
    <t>Total fresh weight</t>
  </si>
  <si>
    <t>Total dry weight</t>
  </si>
  <si>
    <t>Moisture Content (%)</t>
  </si>
  <si>
    <t xml:space="preserve">Shoot:Root Ratio </t>
  </si>
  <si>
    <t>Shoot allocation(%)</t>
  </si>
  <si>
    <t>Root allocation(%)</t>
  </si>
  <si>
    <t>Chlorophyll a</t>
  </si>
  <si>
    <t>Chlorophyll b</t>
  </si>
  <si>
    <t>Carotenoid</t>
  </si>
  <si>
    <t>Proline µg/g FW</t>
  </si>
  <si>
    <t>Protein µg/g FW</t>
  </si>
  <si>
    <t>V1T1R1S0</t>
  </si>
  <si>
    <t>BARI-5</t>
  </si>
  <si>
    <t>Control</t>
  </si>
  <si>
    <t>V1T1R2S0</t>
  </si>
  <si>
    <t>V1T1R3S0</t>
  </si>
  <si>
    <t>V1T4R1S0</t>
  </si>
  <si>
    <t>SA</t>
  </si>
  <si>
    <t>V1T4R2S0</t>
  </si>
  <si>
    <t>V1T4R3S0</t>
  </si>
  <si>
    <t>V1T7R1S0</t>
  </si>
  <si>
    <t>SA+SW</t>
  </si>
  <si>
    <t>V1T7R2S0</t>
  </si>
  <si>
    <t>V1T7R3S0</t>
  </si>
  <si>
    <t>V1T2R1S3</t>
  </si>
  <si>
    <t>V1T2R2S3</t>
  </si>
  <si>
    <t>V1T2R3S3</t>
  </si>
  <si>
    <t>V1T5R1S3</t>
  </si>
  <si>
    <t>V1T5R2S3</t>
  </si>
  <si>
    <t>V1T5R3S3</t>
  </si>
  <si>
    <t>V1T8R1S3</t>
  </si>
  <si>
    <t>V1T8R2S3</t>
  </si>
  <si>
    <t>V1T8R3S3</t>
  </si>
  <si>
    <t>V1T3R1S6</t>
  </si>
  <si>
    <t>V1T3R2S6</t>
  </si>
  <si>
    <t>V1T3R3S6</t>
  </si>
  <si>
    <t>V1T6R1S6</t>
  </si>
  <si>
    <t>V1T6R2S6</t>
  </si>
  <si>
    <t>V1T6R3S6</t>
  </si>
  <si>
    <t>V1T9R1S6</t>
  </si>
  <si>
    <t>V1T9R2S6</t>
  </si>
  <si>
    <t>V1T9R3S6</t>
  </si>
  <si>
    <t>V2T1R1S0</t>
  </si>
  <si>
    <t>BARI-6</t>
  </si>
  <si>
    <t>V2T1R2S0</t>
  </si>
  <si>
    <t>V2T1R3S0</t>
  </si>
  <si>
    <t>V2T4R1S0</t>
  </si>
  <si>
    <t>V2T4R2S0</t>
  </si>
  <si>
    <t>V2T4R3S0</t>
  </si>
  <si>
    <t>V2T7R1S0</t>
  </si>
  <si>
    <t>V2T7R2S0</t>
  </si>
  <si>
    <t>V2T7R3S0</t>
  </si>
  <si>
    <t>V2T2R1S3</t>
  </si>
  <si>
    <t>V2T2R2S3</t>
  </si>
  <si>
    <t>V2T2R3S3</t>
  </si>
  <si>
    <t>V2T5R1S3</t>
  </si>
  <si>
    <t>V2T5R2S3</t>
  </si>
  <si>
    <t>V2T5R3S3</t>
  </si>
  <si>
    <t>V2T8R1S3</t>
  </si>
  <si>
    <t>V2T8R2S3</t>
  </si>
  <si>
    <t>V2T8R3S3</t>
  </si>
  <si>
    <t>V2T3R1S6</t>
  </si>
  <si>
    <t>V2T3R2S6</t>
  </si>
  <si>
    <t>V2T3R3S6</t>
  </si>
  <si>
    <t>V2T6R1S6</t>
  </si>
  <si>
    <t>V2T6R2S6</t>
  </si>
  <si>
    <t>V2T6R3S6</t>
  </si>
  <si>
    <t>V2T9R1S6</t>
  </si>
  <si>
    <t>V2T9R2S6</t>
  </si>
  <si>
    <t>V2T9R3S6</t>
  </si>
  <si>
    <t>V3T1R1S0</t>
  </si>
  <si>
    <t>BARI-7</t>
  </si>
  <si>
    <t>V3T1R2S0</t>
  </si>
  <si>
    <t>V3T1R3S0</t>
  </si>
  <si>
    <t>V3T4R1S0</t>
  </si>
  <si>
    <t>V3T4R2S0</t>
  </si>
  <si>
    <t>V3T4R3S0</t>
  </si>
  <si>
    <t>V3T7R1S0</t>
  </si>
  <si>
    <t>V3T7R2S0</t>
  </si>
  <si>
    <t>V3T7R3S0</t>
  </si>
  <si>
    <t>V3T2R1S3</t>
  </si>
  <si>
    <t>V3T2R2S3</t>
  </si>
  <si>
    <t>V3T2R3S3</t>
  </si>
  <si>
    <t>V3T5R1S3</t>
  </si>
  <si>
    <t>V3T5R2S3</t>
  </si>
  <si>
    <t>V3T5R3S3</t>
  </si>
  <si>
    <t>V3T8R1S3</t>
  </si>
  <si>
    <t>V3T8R2S3</t>
  </si>
  <si>
    <t>V3T8R3S3</t>
  </si>
  <si>
    <t>V3T3R1S6</t>
  </si>
  <si>
    <t>V3T3R2S6</t>
  </si>
  <si>
    <t>V3T3R3S6</t>
  </si>
  <si>
    <t>V3T6R1S6</t>
  </si>
  <si>
    <t>V3T6R2S6</t>
  </si>
  <si>
    <t>V3T6R3S6</t>
  </si>
  <si>
    <t>V3T9R1S6</t>
  </si>
  <si>
    <t>V3T9R2S6</t>
  </si>
  <si>
    <t>V3T9R3S6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</si>
</sst>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12C812"/>
      <name val="Times New Roman"/>
      <family val="1"/>
    </font>
    <font>
      <b/>
      <sz val="12"/>
      <color theme="7" tint="-0.249977111117893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color theme="4" tint="-0.249977111117893"/>
      <name val="Times New Roman"/>
      <family val="1"/>
    </font>
    <font>
      <sz val="12"/>
      <color theme="8" tint="-0.249977111117893"/>
      <name val="Times New Roman"/>
      <family val="1"/>
    </font>
    <font>
      <sz val="12"/>
      <color rgb="FFFF0000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CCD0-EB29-4EF4-9F94-29B9AC75FA05}">
  <dimension ref="A1:Y82"/>
  <sheetViews>
    <sheetView tabSelected="1" topLeftCell="A64" zoomScale="68" workbookViewId="0">
      <selection activeCell="Y1" sqref="Y1:Y1048576"/>
    </sheetView>
  </sheetViews>
  <sheetFormatPr defaultRowHeight="14.4" x14ac:dyDescent="0.3"/>
  <cols>
    <col min="1" max="1" width="23" style="1" customWidth="1"/>
    <col min="2" max="2" width="18.6640625" style="1" customWidth="1"/>
    <col min="3" max="3" width="19.109375" style="1" customWidth="1"/>
    <col min="4" max="4" width="24.77734375" style="1" customWidth="1"/>
    <col min="5" max="5" width="20.5546875" style="1" customWidth="1"/>
    <col min="6" max="6" width="16.6640625" style="1" customWidth="1"/>
    <col min="7" max="7" width="29.44140625" style="1" customWidth="1"/>
    <col min="8" max="8" width="28.5546875" style="1" customWidth="1"/>
    <col min="9" max="9" width="21.21875" style="1" customWidth="1"/>
    <col min="10" max="10" width="17.6640625" style="1" customWidth="1"/>
    <col min="11" max="11" width="22" style="1" bestFit="1" customWidth="1"/>
    <col min="12" max="12" width="23.109375" style="1" customWidth="1"/>
    <col min="13" max="13" width="28.33203125" style="1" customWidth="1"/>
    <col min="14" max="14" width="31.6640625" style="1" customWidth="1"/>
    <col min="15" max="15" width="24.109375" style="1" customWidth="1"/>
    <col min="16" max="16" width="28.109375" style="1" customWidth="1"/>
    <col min="17" max="17" width="25.44140625" style="1" bestFit="1" customWidth="1"/>
    <col min="18" max="18" width="25.44140625" style="1" customWidth="1"/>
    <col min="19" max="19" width="22.88671875" style="1" bestFit="1" customWidth="1"/>
    <col min="20" max="20" width="31.109375" style="1" customWidth="1"/>
    <col min="21" max="21" width="19.6640625" style="1" customWidth="1"/>
    <col min="22" max="22" width="15.21875" style="1" customWidth="1"/>
    <col min="23" max="23" width="14.33203125" style="1" customWidth="1"/>
    <col min="24" max="24" width="17.109375" style="1" customWidth="1"/>
    <col min="25" max="25" width="31.44140625" style="23" customWidth="1"/>
    <col min="26" max="16384" width="8.88671875" style="1"/>
  </cols>
  <sheetData>
    <row r="1" spans="1:25" ht="18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2" t="s">
        <v>7</v>
      </c>
      <c r="I1" s="2" t="s">
        <v>8</v>
      </c>
      <c r="J1" s="5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7" t="s">
        <v>20</v>
      </c>
      <c r="V1" s="7" t="s">
        <v>21</v>
      </c>
      <c r="W1" s="8" t="s">
        <v>22</v>
      </c>
      <c r="X1" s="9" t="s">
        <v>23</v>
      </c>
      <c r="Y1" s="22" t="s">
        <v>24</v>
      </c>
    </row>
    <row r="2" spans="1:25" ht="15.6" x14ac:dyDescent="0.3">
      <c r="A2" s="10">
        <v>1</v>
      </c>
      <c r="B2" s="11" t="s">
        <v>25</v>
      </c>
      <c r="C2" s="12" t="s">
        <v>26</v>
      </c>
      <c r="D2" s="10">
        <v>0</v>
      </c>
      <c r="E2" s="10" t="s">
        <v>27</v>
      </c>
      <c r="F2" s="10">
        <v>1</v>
      </c>
      <c r="G2" s="13">
        <v>72.55</v>
      </c>
      <c r="H2" s="10">
        <v>15.6</v>
      </c>
      <c r="I2" s="10">
        <v>8</v>
      </c>
      <c r="J2" s="14">
        <v>28</v>
      </c>
      <c r="K2" s="10">
        <v>0.53500000000000003</v>
      </c>
      <c r="L2" s="10">
        <v>0.19800000000000001</v>
      </c>
      <c r="M2" s="10">
        <v>5</v>
      </c>
      <c r="N2" s="14">
        <v>0.72</v>
      </c>
      <c r="O2" s="1">
        <f>SUM(K2+M2)</f>
        <v>5.5350000000000001</v>
      </c>
      <c r="P2" s="1">
        <f>SUM(L2+N2)</f>
        <v>0.91799999999999993</v>
      </c>
      <c r="Q2" s="1">
        <f>((O2-P2)/ O2)*100</f>
        <v>83.414634146341456</v>
      </c>
      <c r="R2" s="1">
        <f>N2/L2</f>
        <v>3.6363636363636362</v>
      </c>
      <c r="S2" s="1">
        <f t="shared" ref="S2:S28" si="0">(N2/P2)*100</f>
        <v>78.431372549019613</v>
      </c>
      <c r="T2" s="1">
        <f t="shared" ref="T2:T28" si="1">(L2/P2)*100</f>
        <v>21.568627450980397</v>
      </c>
      <c r="U2" s="15">
        <v>14.711499999999999</v>
      </c>
      <c r="V2" s="15">
        <v>2.7530000000000001</v>
      </c>
      <c r="W2" s="1">
        <v>0.94907600000000003</v>
      </c>
      <c r="X2" s="1">
        <v>5.3952442159383041E-3</v>
      </c>
      <c r="Y2" s="23">
        <v>4123.5714285714284</v>
      </c>
    </row>
    <row r="3" spans="1:25" ht="15.6" x14ac:dyDescent="0.3">
      <c r="A3" s="10">
        <v>2</v>
      </c>
      <c r="B3" s="11" t="s">
        <v>28</v>
      </c>
      <c r="C3" s="12" t="s">
        <v>26</v>
      </c>
      <c r="D3" s="10">
        <v>0</v>
      </c>
      <c r="E3" s="10" t="s">
        <v>27</v>
      </c>
      <c r="F3" s="10">
        <v>2</v>
      </c>
      <c r="G3" s="13">
        <v>74.53</v>
      </c>
      <c r="H3" s="10">
        <v>14.5</v>
      </c>
      <c r="I3" s="10">
        <v>7</v>
      </c>
      <c r="J3" s="14">
        <v>24</v>
      </c>
      <c r="K3" s="10">
        <v>0.74299999999999999</v>
      </c>
      <c r="L3" s="10">
        <v>0.28699999999999998</v>
      </c>
      <c r="M3" s="10">
        <v>4</v>
      </c>
      <c r="N3" s="14">
        <v>0.57599999999999996</v>
      </c>
      <c r="O3" s="1">
        <f t="shared" ref="O3:O28" si="2">SUM(K3+M3)</f>
        <v>4.7430000000000003</v>
      </c>
      <c r="P3" s="1">
        <f t="shared" ref="P3:P28" si="3">SUM(L3+N3)</f>
        <v>0.86299999999999999</v>
      </c>
      <c r="Q3" s="1">
        <f t="shared" ref="Q3:Q28" si="4">((O3-P3)/ O3)*100</f>
        <v>81.804764916719378</v>
      </c>
      <c r="R3" s="1">
        <f t="shared" ref="R3:R28" si="5">N3/L3</f>
        <v>2.0069686411149825</v>
      </c>
      <c r="S3" s="1">
        <f t="shared" si="0"/>
        <v>66.743916570104275</v>
      </c>
      <c r="T3" s="1">
        <f t="shared" si="1"/>
        <v>33.25608342989571</v>
      </c>
      <c r="U3" s="15">
        <v>11.419</v>
      </c>
      <c r="V3" s="15">
        <v>4.3601599999999996</v>
      </c>
      <c r="W3" s="1">
        <v>0.75222800000000001</v>
      </c>
      <c r="X3" s="1">
        <v>2.6501101726037462E-3</v>
      </c>
      <c r="Y3" s="23">
        <v>3137.8571428571431</v>
      </c>
    </row>
    <row r="4" spans="1:25" ht="15.6" x14ac:dyDescent="0.3">
      <c r="A4" s="10">
        <v>3</v>
      </c>
      <c r="B4" s="11" t="s">
        <v>29</v>
      </c>
      <c r="C4" s="12" t="s">
        <v>26</v>
      </c>
      <c r="D4" s="10">
        <v>0</v>
      </c>
      <c r="E4" s="10" t="s">
        <v>27</v>
      </c>
      <c r="F4" s="10">
        <v>3</v>
      </c>
      <c r="G4" s="13">
        <v>70.650000000000006</v>
      </c>
      <c r="H4" s="10">
        <v>20</v>
      </c>
      <c r="I4" s="10">
        <v>9</v>
      </c>
      <c r="J4" s="14">
        <v>26</v>
      </c>
      <c r="K4" s="10">
        <v>0.63200000000000001</v>
      </c>
      <c r="L4" s="10">
        <v>0.21099999999999999</v>
      </c>
      <c r="M4" s="10">
        <v>6</v>
      </c>
      <c r="N4" s="14">
        <v>0.86399999999999988</v>
      </c>
      <c r="O4" s="1">
        <f t="shared" si="2"/>
        <v>6.6319999999999997</v>
      </c>
      <c r="P4" s="1">
        <f t="shared" si="3"/>
        <v>1.075</v>
      </c>
      <c r="Q4" s="1">
        <f t="shared" si="4"/>
        <v>83.790711700844383</v>
      </c>
      <c r="R4" s="1">
        <f t="shared" si="5"/>
        <v>4.0947867298578196</v>
      </c>
      <c r="S4" s="1">
        <f t="shared" si="0"/>
        <v>80.372093023255815</v>
      </c>
      <c r="T4" s="1">
        <f t="shared" si="1"/>
        <v>19.627906976744185</v>
      </c>
      <c r="U4" s="15">
        <v>14.643000000000001</v>
      </c>
      <c r="V4" s="15">
        <v>3.9830000000000001</v>
      </c>
      <c r="W4" s="1">
        <v>0.84787599999999996</v>
      </c>
      <c r="X4" s="1">
        <v>3.8115130370914439E-3</v>
      </c>
      <c r="Y4" s="23">
        <v>3630.7142857142849</v>
      </c>
    </row>
    <row r="5" spans="1:25" ht="15.6" x14ac:dyDescent="0.3">
      <c r="A5" s="10">
        <v>10</v>
      </c>
      <c r="B5" s="11" t="s">
        <v>30</v>
      </c>
      <c r="C5" s="12" t="s">
        <v>26</v>
      </c>
      <c r="D5" s="10">
        <v>0</v>
      </c>
      <c r="E5" s="10" t="s">
        <v>31</v>
      </c>
      <c r="F5" s="10">
        <v>1</v>
      </c>
      <c r="G5" s="13">
        <v>118.15</v>
      </c>
      <c r="H5" s="10">
        <v>19.600000000000001</v>
      </c>
      <c r="I5" s="10">
        <v>8</v>
      </c>
      <c r="J5" s="14">
        <v>25</v>
      </c>
      <c r="K5" s="10">
        <v>0.32100000000000001</v>
      </c>
      <c r="L5" s="10">
        <v>0.126</v>
      </c>
      <c r="M5" s="10">
        <v>4</v>
      </c>
      <c r="N5" s="14">
        <v>0.57599999999999996</v>
      </c>
      <c r="O5" s="1">
        <f t="shared" si="2"/>
        <v>4.3209999999999997</v>
      </c>
      <c r="P5" s="1">
        <f t="shared" si="3"/>
        <v>0.70199999999999996</v>
      </c>
      <c r="Q5" s="1">
        <f t="shared" si="4"/>
        <v>83.753760703540848</v>
      </c>
      <c r="R5" s="1">
        <f t="shared" si="5"/>
        <v>4.5714285714285712</v>
      </c>
      <c r="S5" s="1">
        <f t="shared" si="0"/>
        <v>82.051282051282044</v>
      </c>
      <c r="T5" s="1">
        <f t="shared" si="1"/>
        <v>17.948717948717949</v>
      </c>
      <c r="U5" s="15">
        <v>13.234999999999999</v>
      </c>
      <c r="V5" s="15">
        <v>4.2122999999999999</v>
      </c>
      <c r="W5" s="1">
        <v>0.86604999999999999</v>
      </c>
      <c r="X5" s="1">
        <v>1.79595115681234E-2</v>
      </c>
      <c r="Y5" s="23">
        <v>3956.23</v>
      </c>
    </row>
    <row r="6" spans="1:25" ht="15.6" x14ac:dyDescent="0.3">
      <c r="A6" s="10">
        <v>11</v>
      </c>
      <c r="B6" s="11" t="s">
        <v>32</v>
      </c>
      <c r="C6" s="12" t="s">
        <v>26</v>
      </c>
      <c r="D6" s="10">
        <v>0</v>
      </c>
      <c r="E6" s="10" t="s">
        <v>31</v>
      </c>
      <c r="F6" s="10">
        <v>2</v>
      </c>
      <c r="G6" s="13">
        <v>99.65</v>
      </c>
      <c r="H6" s="10">
        <v>19.600000000000001</v>
      </c>
      <c r="I6" s="10">
        <v>8</v>
      </c>
      <c r="J6" s="14">
        <v>28</v>
      </c>
      <c r="K6" s="10">
        <v>0.45300000000000001</v>
      </c>
      <c r="L6" s="10">
        <v>0.154</v>
      </c>
      <c r="M6" s="10">
        <v>3</v>
      </c>
      <c r="N6" s="14">
        <v>0.43199999999999994</v>
      </c>
      <c r="O6" s="1">
        <f t="shared" si="2"/>
        <v>3.4529999999999998</v>
      </c>
      <c r="P6" s="1">
        <f t="shared" si="3"/>
        <v>0.58599999999999997</v>
      </c>
      <c r="Q6" s="1">
        <f t="shared" si="4"/>
        <v>83.029249927599196</v>
      </c>
      <c r="R6" s="1">
        <f t="shared" si="5"/>
        <v>2.8051948051948048</v>
      </c>
      <c r="S6" s="1">
        <f t="shared" si="0"/>
        <v>73.720136518771326</v>
      </c>
      <c r="T6" s="1">
        <f t="shared" si="1"/>
        <v>26.27986348122867</v>
      </c>
      <c r="U6" s="15">
        <v>15.3444</v>
      </c>
      <c r="V6" s="15">
        <v>3.518149999999999</v>
      </c>
      <c r="W6" s="1">
        <v>0.90788199999999997</v>
      </c>
      <c r="X6" s="1">
        <v>1.9110356224752111E-3</v>
      </c>
      <c r="Y6" s="23">
        <v>3245.42</v>
      </c>
    </row>
    <row r="7" spans="1:25" ht="15.6" x14ac:dyDescent="0.3">
      <c r="A7" s="10">
        <v>12</v>
      </c>
      <c r="B7" s="11" t="s">
        <v>33</v>
      </c>
      <c r="C7" s="12" t="s">
        <v>26</v>
      </c>
      <c r="D7" s="10">
        <v>0</v>
      </c>
      <c r="E7" s="10" t="s">
        <v>31</v>
      </c>
      <c r="F7" s="10">
        <v>3</v>
      </c>
      <c r="G7" s="13">
        <v>109.54</v>
      </c>
      <c r="H7" s="10">
        <v>14.7</v>
      </c>
      <c r="I7" s="10">
        <v>9</v>
      </c>
      <c r="J7" s="14">
        <v>26</v>
      </c>
      <c r="K7" s="10">
        <v>0.378</v>
      </c>
      <c r="L7" s="10">
        <v>0.16500000000000001</v>
      </c>
      <c r="M7" s="10">
        <v>5</v>
      </c>
      <c r="N7" s="14">
        <v>0.43199999999999994</v>
      </c>
      <c r="O7" s="1">
        <f t="shared" si="2"/>
        <v>5.3780000000000001</v>
      </c>
      <c r="P7" s="1">
        <f t="shared" si="3"/>
        <v>0.59699999999999998</v>
      </c>
      <c r="Q7" s="1">
        <f t="shared" si="4"/>
        <v>88.899219040535527</v>
      </c>
      <c r="R7" s="1">
        <f t="shared" si="5"/>
        <v>2.6181818181818177</v>
      </c>
      <c r="S7" s="1">
        <f t="shared" si="0"/>
        <v>72.361809045226124</v>
      </c>
      <c r="T7" s="1">
        <f t="shared" si="1"/>
        <v>27.638190954773872</v>
      </c>
      <c r="U7" s="15">
        <v>12.324</v>
      </c>
      <c r="V7" s="15">
        <v>5.242</v>
      </c>
      <c r="W7" s="1">
        <v>0.81847879999999995</v>
      </c>
      <c r="X7" s="1">
        <v>9.9352735952993043E-3</v>
      </c>
      <c r="Y7" s="23">
        <v>3852.2440000000001</v>
      </c>
    </row>
    <row r="8" spans="1:25" ht="15.6" x14ac:dyDescent="0.3">
      <c r="A8" s="10">
        <v>19</v>
      </c>
      <c r="B8" s="11" t="s">
        <v>34</v>
      </c>
      <c r="C8" s="12" t="s">
        <v>26</v>
      </c>
      <c r="D8" s="10">
        <v>0</v>
      </c>
      <c r="E8" s="10" t="s">
        <v>35</v>
      </c>
      <c r="F8" s="10">
        <v>1</v>
      </c>
      <c r="G8" s="13">
        <v>103.331</v>
      </c>
      <c r="H8" s="10">
        <v>12.9</v>
      </c>
      <c r="I8" s="10">
        <v>11</v>
      </c>
      <c r="J8" s="14">
        <v>27</v>
      </c>
      <c r="K8" s="10">
        <v>0.69899999999999995</v>
      </c>
      <c r="L8" s="10">
        <v>0.25600000000000001</v>
      </c>
      <c r="M8" s="10">
        <v>5</v>
      </c>
      <c r="N8" s="14">
        <v>0.64500000000000002</v>
      </c>
      <c r="O8" s="1">
        <f t="shared" si="2"/>
        <v>5.6989999999999998</v>
      </c>
      <c r="P8" s="1">
        <f t="shared" si="3"/>
        <v>0.90100000000000002</v>
      </c>
      <c r="Q8" s="1">
        <f t="shared" si="4"/>
        <v>84.1902088085629</v>
      </c>
      <c r="R8" s="1">
        <f t="shared" si="5"/>
        <v>2.51953125</v>
      </c>
      <c r="S8" s="1">
        <f t="shared" si="0"/>
        <v>71.587125416204216</v>
      </c>
      <c r="T8" s="1">
        <f t="shared" si="1"/>
        <v>28.412874583795784</v>
      </c>
      <c r="U8" s="15">
        <v>13.262</v>
      </c>
      <c r="V8" s="15">
        <v>3.5448200000000001</v>
      </c>
      <c r="W8" s="1">
        <v>0.9269639999999999</v>
      </c>
      <c r="X8" s="1">
        <v>6.0845574733749503E-3</v>
      </c>
      <c r="Y8" s="23">
        <v>3340.7142857142899</v>
      </c>
    </row>
    <row r="9" spans="1:25" ht="15.6" x14ac:dyDescent="0.3">
      <c r="A9" s="10">
        <v>20</v>
      </c>
      <c r="B9" s="11" t="s">
        <v>36</v>
      </c>
      <c r="C9" s="12" t="s">
        <v>26</v>
      </c>
      <c r="D9" s="10">
        <v>0</v>
      </c>
      <c r="E9" s="10" t="s">
        <v>35</v>
      </c>
      <c r="F9" s="10">
        <v>2</v>
      </c>
      <c r="G9" s="13">
        <v>121.3</v>
      </c>
      <c r="H9" s="10">
        <v>13.23</v>
      </c>
      <c r="I9" s="10">
        <v>10</v>
      </c>
      <c r="J9" s="14">
        <v>27</v>
      </c>
      <c r="K9" s="10">
        <v>0.71199999999999997</v>
      </c>
      <c r="L9" s="10">
        <v>0.246</v>
      </c>
      <c r="M9" s="10">
        <v>6</v>
      </c>
      <c r="N9" s="14">
        <v>0.63500000000000001</v>
      </c>
      <c r="O9" s="1">
        <f t="shared" si="2"/>
        <v>6.7119999999999997</v>
      </c>
      <c r="P9" s="1">
        <f t="shared" si="3"/>
        <v>0.88100000000000001</v>
      </c>
      <c r="Q9" s="1">
        <f t="shared" si="4"/>
        <v>86.874255065554223</v>
      </c>
      <c r="R9" s="1">
        <f t="shared" si="5"/>
        <v>2.5813008130081303</v>
      </c>
      <c r="S9" s="1">
        <f t="shared" si="0"/>
        <v>72.077185017026096</v>
      </c>
      <c r="T9" s="1">
        <f t="shared" si="1"/>
        <v>27.922814982973893</v>
      </c>
      <c r="U9" s="15">
        <v>13.525</v>
      </c>
      <c r="V9" s="15">
        <v>4.9432999999999998</v>
      </c>
      <c r="W9" s="1">
        <v>0.95617399999999986</v>
      </c>
      <c r="X9" s="1">
        <v>4.8266617701064997E-3</v>
      </c>
      <c r="Y9" s="23">
        <v>3904.64</v>
      </c>
    </row>
    <row r="10" spans="1:25" ht="15.6" x14ac:dyDescent="0.3">
      <c r="A10" s="10">
        <v>21</v>
      </c>
      <c r="B10" s="11" t="s">
        <v>37</v>
      </c>
      <c r="C10" s="12" t="s">
        <v>26</v>
      </c>
      <c r="D10" s="10">
        <v>0</v>
      </c>
      <c r="E10" s="10" t="s">
        <v>35</v>
      </c>
      <c r="F10" s="10">
        <v>3</v>
      </c>
      <c r="G10" s="13">
        <v>121.313</v>
      </c>
      <c r="H10" s="10">
        <v>12.2</v>
      </c>
      <c r="I10" s="10">
        <v>9</v>
      </c>
      <c r="J10" s="14">
        <v>25</v>
      </c>
      <c r="K10" s="10">
        <v>0.65600000000000003</v>
      </c>
      <c r="L10" s="10">
        <v>0.26100000000000001</v>
      </c>
      <c r="M10" s="10">
        <v>6</v>
      </c>
      <c r="N10" s="14">
        <v>0.72399999999999998</v>
      </c>
      <c r="O10" s="1">
        <f t="shared" si="2"/>
        <v>6.6559999999999997</v>
      </c>
      <c r="P10" s="1">
        <f t="shared" si="3"/>
        <v>0.98499999999999999</v>
      </c>
      <c r="Q10" s="1">
        <f t="shared" si="4"/>
        <v>85.201322115384613</v>
      </c>
      <c r="R10" s="1">
        <f t="shared" si="5"/>
        <v>2.7739463601532566</v>
      </c>
      <c r="S10" s="1">
        <f t="shared" si="0"/>
        <v>73.502538071065999</v>
      </c>
      <c r="T10" s="1">
        <f t="shared" si="1"/>
        <v>26.497461928934012</v>
      </c>
      <c r="U10" s="15">
        <v>14.353</v>
      </c>
      <c r="V10" s="15">
        <v>5.9420000000000002</v>
      </c>
      <c r="W10" s="1">
        <v>0.85520200000000002</v>
      </c>
      <c r="X10" s="1">
        <v>7.4955609621740697E-3</v>
      </c>
      <c r="Y10" s="23">
        <v>3699.46</v>
      </c>
    </row>
    <row r="11" spans="1:25" ht="15.6" x14ac:dyDescent="0.3">
      <c r="A11" s="10">
        <v>4</v>
      </c>
      <c r="B11" s="16" t="s">
        <v>38</v>
      </c>
      <c r="C11" s="12" t="s">
        <v>26</v>
      </c>
      <c r="D11" s="10">
        <v>3</v>
      </c>
      <c r="E11" s="10" t="s">
        <v>27</v>
      </c>
      <c r="F11" s="10">
        <v>1</v>
      </c>
      <c r="G11" s="13">
        <v>60.6</v>
      </c>
      <c r="H11" s="10">
        <v>9.6</v>
      </c>
      <c r="I11" s="10">
        <v>6</v>
      </c>
      <c r="J11" s="14">
        <v>20</v>
      </c>
      <c r="K11" s="10">
        <v>0.54200000000000004</v>
      </c>
      <c r="L11" s="10">
        <v>0.182</v>
      </c>
      <c r="M11" s="10">
        <v>3</v>
      </c>
      <c r="N11" s="14">
        <v>0.43199999999999994</v>
      </c>
      <c r="O11" s="1">
        <f t="shared" si="2"/>
        <v>3.5419999999999998</v>
      </c>
      <c r="P11" s="1">
        <f t="shared" si="3"/>
        <v>0.61399999999999988</v>
      </c>
      <c r="Q11" s="1">
        <f t="shared" si="4"/>
        <v>82.665160926030495</v>
      </c>
      <c r="R11" s="1">
        <f t="shared" si="5"/>
        <v>2.3736263736263732</v>
      </c>
      <c r="S11" s="1">
        <f t="shared" si="0"/>
        <v>70.358306188925084</v>
      </c>
      <c r="T11" s="1">
        <f t="shared" si="1"/>
        <v>29.641693811074926</v>
      </c>
      <c r="U11" s="15">
        <v>14.670999999999999</v>
      </c>
      <c r="V11" s="15">
        <v>2.55844</v>
      </c>
      <c r="W11" s="1">
        <v>0.93420000000000003</v>
      </c>
      <c r="X11" s="1">
        <v>1.753718325376423E-2</v>
      </c>
      <c r="Y11" s="23">
        <v>1739.285714285714</v>
      </c>
    </row>
    <row r="12" spans="1:25" ht="15.6" x14ac:dyDescent="0.3">
      <c r="A12" s="10">
        <v>5</v>
      </c>
      <c r="B12" s="16" t="s">
        <v>39</v>
      </c>
      <c r="C12" s="12" t="s">
        <v>26</v>
      </c>
      <c r="D12" s="10">
        <v>3</v>
      </c>
      <c r="E12" s="10" t="s">
        <v>27</v>
      </c>
      <c r="F12" s="10">
        <v>2</v>
      </c>
      <c r="G12" s="13">
        <v>75.599999999999994</v>
      </c>
      <c r="H12" s="10">
        <v>8.5</v>
      </c>
      <c r="I12" s="10">
        <v>6</v>
      </c>
      <c r="J12" s="14">
        <v>26</v>
      </c>
      <c r="K12" s="10">
        <v>0.41099999999999998</v>
      </c>
      <c r="L12" s="10">
        <v>0.17499999999999999</v>
      </c>
      <c r="M12" s="10">
        <v>5</v>
      </c>
      <c r="N12" s="14">
        <v>0.72</v>
      </c>
      <c r="O12" s="1">
        <f t="shared" si="2"/>
        <v>5.4109999999999996</v>
      </c>
      <c r="P12" s="1">
        <f t="shared" si="3"/>
        <v>0.89500000000000002</v>
      </c>
      <c r="Q12" s="1">
        <f t="shared" si="4"/>
        <v>83.459619294030688</v>
      </c>
      <c r="R12" s="1">
        <f t="shared" si="5"/>
        <v>4.1142857142857148</v>
      </c>
      <c r="S12" s="1">
        <f t="shared" si="0"/>
        <v>80.446927374301666</v>
      </c>
      <c r="T12" s="1">
        <f t="shared" si="1"/>
        <v>19.553072625698324</v>
      </c>
      <c r="U12" s="15">
        <v>9.8112499999999994</v>
      </c>
      <c r="V12" s="15">
        <v>4.5294499999999998</v>
      </c>
      <c r="W12" s="1">
        <v>0.85926599999999997</v>
      </c>
      <c r="X12" s="1">
        <v>1.8698586118251929E-2</v>
      </c>
      <c r="Y12" s="23">
        <v>1930.714285714286</v>
      </c>
    </row>
    <row r="13" spans="1:25" ht="15.6" x14ac:dyDescent="0.3">
      <c r="A13" s="10">
        <v>6</v>
      </c>
      <c r="B13" s="16" t="s">
        <v>40</v>
      </c>
      <c r="C13" s="12" t="s">
        <v>26</v>
      </c>
      <c r="D13" s="10">
        <v>3</v>
      </c>
      <c r="E13" s="10" t="s">
        <v>27</v>
      </c>
      <c r="F13" s="10">
        <v>3</v>
      </c>
      <c r="G13" s="13">
        <v>65.599999999999994</v>
      </c>
      <c r="H13" s="10">
        <v>9.6</v>
      </c>
      <c r="I13" s="10">
        <v>7</v>
      </c>
      <c r="J13" s="14">
        <v>22</v>
      </c>
      <c r="K13" s="10">
        <v>0.4143</v>
      </c>
      <c r="L13" s="10">
        <v>0.16900000000000001</v>
      </c>
      <c r="M13" s="10">
        <v>4</v>
      </c>
      <c r="N13" s="14">
        <v>0.57599999999999996</v>
      </c>
      <c r="O13" s="1">
        <f t="shared" si="2"/>
        <v>4.4142999999999999</v>
      </c>
      <c r="P13" s="1">
        <f t="shared" si="3"/>
        <v>0.745</v>
      </c>
      <c r="Q13" s="1">
        <f t="shared" si="4"/>
        <v>83.123031964297837</v>
      </c>
      <c r="R13" s="1">
        <f t="shared" si="5"/>
        <v>3.4082840236686387</v>
      </c>
      <c r="S13" s="1">
        <f t="shared" si="0"/>
        <v>77.31543624161074</v>
      </c>
      <c r="T13" s="1">
        <f t="shared" si="1"/>
        <v>22.684563758389263</v>
      </c>
      <c r="U13" s="15">
        <v>13.42</v>
      </c>
      <c r="V13" s="15">
        <v>3.5325000000000002</v>
      </c>
      <c r="W13" s="1">
        <v>0.45249099999999998</v>
      </c>
      <c r="X13" s="1">
        <v>1.9120914432611089E-2</v>
      </c>
      <c r="Y13" s="23">
        <v>1867.8571428571429</v>
      </c>
    </row>
    <row r="14" spans="1:25" ht="15.6" x14ac:dyDescent="0.3">
      <c r="A14" s="10">
        <v>13</v>
      </c>
      <c r="B14" s="17" t="s">
        <v>41</v>
      </c>
      <c r="C14" s="12" t="s">
        <v>26</v>
      </c>
      <c r="D14" s="10">
        <v>3</v>
      </c>
      <c r="E14" s="10" t="s">
        <v>31</v>
      </c>
      <c r="F14" s="10">
        <v>1</v>
      </c>
      <c r="G14" s="13">
        <v>99.251999999999995</v>
      </c>
      <c r="H14" s="10">
        <v>14.4</v>
      </c>
      <c r="I14" s="10">
        <v>7</v>
      </c>
      <c r="J14" s="14">
        <v>24</v>
      </c>
      <c r="K14" s="10">
        <v>0.53200000000000003</v>
      </c>
      <c r="L14" s="10">
        <v>0.17799999999999999</v>
      </c>
      <c r="M14" s="10">
        <v>4</v>
      </c>
      <c r="N14" s="14">
        <v>0.57599999999999996</v>
      </c>
      <c r="O14" s="1">
        <f t="shared" si="2"/>
        <v>4.532</v>
      </c>
      <c r="P14" s="1">
        <f t="shared" si="3"/>
        <v>0.754</v>
      </c>
      <c r="Q14" s="1">
        <f t="shared" si="4"/>
        <v>83.36275375110327</v>
      </c>
      <c r="R14" s="1">
        <f t="shared" si="5"/>
        <v>3.2359550561797752</v>
      </c>
      <c r="S14" s="1">
        <f t="shared" si="0"/>
        <v>76.392572944297072</v>
      </c>
      <c r="T14" s="1">
        <f t="shared" si="1"/>
        <v>23.607427055702917</v>
      </c>
      <c r="U14" s="15">
        <v>12.936249999999999</v>
      </c>
      <c r="V14" s="15">
        <v>3.1739999999999999</v>
      </c>
      <c r="W14" s="1">
        <v>0.76273999999999997</v>
      </c>
      <c r="X14" s="1">
        <v>1.2469243481454281E-2</v>
      </c>
      <c r="Y14" s="23">
        <v>2535.3200000000002</v>
      </c>
    </row>
    <row r="15" spans="1:25" ht="15.6" x14ac:dyDescent="0.3">
      <c r="A15" s="10">
        <v>14</v>
      </c>
      <c r="B15" s="17" t="s">
        <v>42</v>
      </c>
      <c r="C15" s="12" t="s">
        <v>26</v>
      </c>
      <c r="D15" s="10">
        <v>3</v>
      </c>
      <c r="E15" s="10" t="s">
        <v>31</v>
      </c>
      <c r="F15" s="10">
        <v>2</v>
      </c>
      <c r="G15" s="13">
        <v>112.313</v>
      </c>
      <c r="H15" s="10">
        <v>11.9</v>
      </c>
      <c r="I15" s="10">
        <v>9</v>
      </c>
      <c r="J15" s="14">
        <v>28</v>
      </c>
      <c r="K15" s="10">
        <v>0.432</v>
      </c>
      <c r="L15" s="10">
        <v>0.16700000000000001</v>
      </c>
      <c r="M15" s="10">
        <v>5</v>
      </c>
      <c r="N15" s="14">
        <v>0.72</v>
      </c>
      <c r="O15" s="1">
        <f t="shared" si="2"/>
        <v>5.4320000000000004</v>
      </c>
      <c r="P15" s="1">
        <f t="shared" si="3"/>
        <v>0.88700000000000001</v>
      </c>
      <c r="Q15" s="1">
        <f t="shared" si="4"/>
        <v>83.670839469808527</v>
      </c>
      <c r="R15" s="1">
        <f t="shared" si="5"/>
        <v>4.3113772455089814</v>
      </c>
      <c r="S15" s="1">
        <f t="shared" si="0"/>
        <v>81.172491544532122</v>
      </c>
      <c r="T15" s="1">
        <f t="shared" si="1"/>
        <v>18.827508455467871</v>
      </c>
      <c r="U15" s="15">
        <v>13.436</v>
      </c>
      <c r="V15" s="15">
        <v>5.4603999999999999</v>
      </c>
      <c r="W15" s="1">
        <v>1.1815879999999999</v>
      </c>
      <c r="X15" s="1">
        <v>5.97291590157914E-3</v>
      </c>
      <c r="Y15" s="23">
        <v>1269.285714285714</v>
      </c>
    </row>
    <row r="16" spans="1:25" ht="15.6" x14ac:dyDescent="0.3">
      <c r="A16" s="10">
        <v>15</v>
      </c>
      <c r="B16" s="17" t="s">
        <v>43</v>
      </c>
      <c r="C16" s="12" t="s">
        <v>26</v>
      </c>
      <c r="D16" s="10">
        <v>3</v>
      </c>
      <c r="E16" s="10" t="s">
        <v>31</v>
      </c>
      <c r="F16" s="10">
        <v>3</v>
      </c>
      <c r="G16" s="13">
        <v>124.42</v>
      </c>
      <c r="H16" s="10">
        <v>13.4</v>
      </c>
      <c r="I16" s="10">
        <v>6</v>
      </c>
      <c r="J16" s="14">
        <v>25</v>
      </c>
      <c r="K16" s="10">
        <v>0.53100000000000003</v>
      </c>
      <c r="L16" s="10">
        <v>0.189</v>
      </c>
      <c r="M16" s="10">
        <v>5</v>
      </c>
      <c r="N16" s="14">
        <v>0.57599999999999996</v>
      </c>
      <c r="O16" s="1">
        <f t="shared" si="2"/>
        <v>5.5309999999999997</v>
      </c>
      <c r="P16" s="1">
        <f t="shared" si="3"/>
        <v>0.7649999999999999</v>
      </c>
      <c r="Q16" s="1">
        <f t="shared" si="4"/>
        <v>86.168866389441334</v>
      </c>
      <c r="R16" s="1">
        <f t="shared" si="5"/>
        <v>3.0476190476190474</v>
      </c>
      <c r="S16" s="1">
        <f t="shared" si="0"/>
        <v>75.294117647058826</v>
      </c>
      <c r="T16" s="1">
        <f t="shared" si="1"/>
        <v>24.705882352941181</v>
      </c>
      <c r="U16" s="15">
        <v>14.234</v>
      </c>
      <c r="V16" s="15">
        <v>3.4510000000000001</v>
      </c>
      <c r="W16" s="1">
        <v>0.42958399999999997</v>
      </c>
      <c r="X16" s="1">
        <v>8.7210796915167116E-3</v>
      </c>
      <c r="Y16" s="23">
        <v>1907.8571428571399</v>
      </c>
    </row>
    <row r="17" spans="1:25" ht="15.6" x14ac:dyDescent="0.3">
      <c r="A17" s="10">
        <v>22</v>
      </c>
      <c r="B17" s="17" t="s">
        <v>44</v>
      </c>
      <c r="C17" s="12" t="s">
        <v>26</v>
      </c>
      <c r="D17" s="10">
        <v>3</v>
      </c>
      <c r="E17" s="10" t="s">
        <v>35</v>
      </c>
      <c r="F17" s="10">
        <v>1</v>
      </c>
      <c r="G17" s="13">
        <v>98.242000000000004</v>
      </c>
      <c r="H17" s="10">
        <v>19</v>
      </c>
      <c r="I17" s="10">
        <v>12</v>
      </c>
      <c r="J17" s="14">
        <v>31</v>
      </c>
      <c r="K17" s="10">
        <v>0.45200000000000001</v>
      </c>
      <c r="L17" s="10">
        <v>0.17899999999999999</v>
      </c>
      <c r="M17" s="10">
        <v>8</v>
      </c>
      <c r="N17" s="14">
        <v>0.57599999999999996</v>
      </c>
      <c r="O17" s="1">
        <f t="shared" si="2"/>
        <v>8.452</v>
      </c>
      <c r="P17" s="1">
        <f t="shared" si="3"/>
        <v>0.75499999999999989</v>
      </c>
      <c r="Q17" s="1">
        <f t="shared" si="4"/>
        <v>91.067203028868903</v>
      </c>
      <c r="R17" s="1">
        <f t="shared" si="5"/>
        <v>3.2178770949720668</v>
      </c>
      <c r="S17" s="1">
        <f t="shared" si="0"/>
        <v>76.291390728476827</v>
      </c>
      <c r="T17" s="1">
        <f t="shared" si="1"/>
        <v>23.70860927152318</v>
      </c>
      <c r="U17" s="15">
        <v>14.955249999999999</v>
      </c>
      <c r="V17" s="15">
        <v>5.5856099999999982</v>
      </c>
      <c r="W17" s="1">
        <v>0.7913</v>
      </c>
      <c r="X17" s="1">
        <v>5.7119904517076766E-3</v>
      </c>
      <c r="Y17" s="23">
        <v>2045</v>
      </c>
    </row>
    <row r="18" spans="1:25" ht="15.6" x14ac:dyDescent="0.3">
      <c r="A18" s="10">
        <v>23</v>
      </c>
      <c r="B18" s="17" t="s">
        <v>45</v>
      </c>
      <c r="C18" s="12" t="s">
        <v>26</v>
      </c>
      <c r="D18" s="10">
        <v>3</v>
      </c>
      <c r="E18" s="10" t="s">
        <v>35</v>
      </c>
      <c r="F18" s="10">
        <v>2</v>
      </c>
      <c r="G18" s="13">
        <v>99.24</v>
      </c>
      <c r="H18" s="10">
        <v>15.3</v>
      </c>
      <c r="I18" s="10">
        <v>9</v>
      </c>
      <c r="J18" s="14">
        <v>26</v>
      </c>
      <c r="K18" s="10">
        <v>0.53200000000000003</v>
      </c>
      <c r="L18" s="10">
        <v>0.189</v>
      </c>
      <c r="M18" s="10">
        <v>7</v>
      </c>
      <c r="N18" s="14">
        <v>0.72</v>
      </c>
      <c r="O18" s="1">
        <f t="shared" si="2"/>
        <v>7.532</v>
      </c>
      <c r="P18" s="1">
        <f t="shared" si="3"/>
        <v>0.90900000000000003</v>
      </c>
      <c r="Q18" s="1">
        <f t="shared" si="4"/>
        <v>87.931492299522034</v>
      </c>
      <c r="R18" s="1">
        <f t="shared" si="5"/>
        <v>3.8095238095238093</v>
      </c>
      <c r="S18" s="1">
        <f t="shared" si="0"/>
        <v>79.207920792079207</v>
      </c>
      <c r="T18" s="1">
        <f t="shared" si="1"/>
        <v>20.792079207920793</v>
      </c>
      <c r="U18" s="15">
        <v>12.474</v>
      </c>
      <c r="V18" s="15">
        <v>4.6193600000000004</v>
      </c>
      <c r="W18" s="1">
        <v>0.83023199999999997</v>
      </c>
      <c r="X18" s="1">
        <v>6.3454829232464198E-3</v>
      </c>
      <c r="Y18" s="23">
        <v>2885</v>
      </c>
    </row>
    <row r="19" spans="1:25" ht="15.6" x14ac:dyDescent="0.3">
      <c r="A19" s="10">
        <v>24</v>
      </c>
      <c r="B19" s="17" t="s">
        <v>46</v>
      </c>
      <c r="C19" s="12" t="s">
        <v>26</v>
      </c>
      <c r="D19" s="10">
        <v>3</v>
      </c>
      <c r="E19" s="10" t="s">
        <v>35</v>
      </c>
      <c r="F19" s="10">
        <v>3</v>
      </c>
      <c r="G19" s="13">
        <v>94.24</v>
      </c>
      <c r="H19" s="10">
        <v>12.7</v>
      </c>
      <c r="I19" s="10">
        <v>8</v>
      </c>
      <c r="J19" s="14">
        <v>28</v>
      </c>
      <c r="K19" s="10">
        <v>0.52100000000000002</v>
      </c>
      <c r="L19" s="10">
        <v>0.184</v>
      </c>
      <c r="M19" s="10">
        <v>8</v>
      </c>
      <c r="N19" s="14">
        <v>0.72</v>
      </c>
      <c r="O19" s="1">
        <f t="shared" si="2"/>
        <v>8.5210000000000008</v>
      </c>
      <c r="P19" s="1">
        <f t="shared" si="3"/>
        <v>0.90399999999999991</v>
      </c>
      <c r="Q19" s="1">
        <f t="shared" si="4"/>
        <v>89.390916559089305</v>
      </c>
      <c r="R19" s="1">
        <f t="shared" si="5"/>
        <v>3.9130434782608696</v>
      </c>
      <c r="S19" s="1">
        <f t="shared" si="0"/>
        <v>79.646017699115049</v>
      </c>
      <c r="T19" s="1">
        <f t="shared" si="1"/>
        <v>20.353982300884958</v>
      </c>
      <c r="U19" s="15">
        <v>14.363</v>
      </c>
      <c r="V19" s="15">
        <v>3.532</v>
      </c>
      <c r="W19" s="1">
        <v>0.75945099999999999</v>
      </c>
      <c r="X19" s="1">
        <v>5.9231546088872574E-3</v>
      </c>
      <c r="Y19" s="23">
        <v>2465</v>
      </c>
    </row>
    <row r="20" spans="1:25" ht="15.6" x14ac:dyDescent="0.3">
      <c r="A20" s="10">
        <v>7</v>
      </c>
      <c r="B20" s="18" t="s">
        <v>47</v>
      </c>
      <c r="C20" s="12" t="s">
        <v>26</v>
      </c>
      <c r="D20" s="10">
        <v>6</v>
      </c>
      <c r="E20" s="10" t="s">
        <v>27</v>
      </c>
      <c r="F20" s="10">
        <v>1</v>
      </c>
      <c r="G20" s="13">
        <v>41.18</v>
      </c>
      <c r="H20" s="10">
        <v>9.1999999999999993</v>
      </c>
      <c r="I20" s="10">
        <v>5</v>
      </c>
      <c r="J20" s="14">
        <v>14</v>
      </c>
      <c r="K20" s="10">
        <v>0.39800000000000002</v>
      </c>
      <c r="L20" s="10">
        <v>0.14299999999999999</v>
      </c>
      <c r="M20" s="10">
        <v>3</v>
      </c>
      <c r="N20" s="14">
        <v>0.43199999999999994</v>
      </c>
      <c r="O20" s="1">
        <f t="shared" si="2"/>
        <v>3.3980000000000001</v>
      </c>
      <c r="P20" s="1">
        <f t="shared" si="3"/>
        <v>0.57499999999999996</v>
      </c>
      <c r="Q20" s="1">
        <f t="shared" si="4"/>
        <v>83.078281341965877</v>
      </c>
      <c r="R20" s="1">
        <f t="shared" si="5"/>
        <v>3.0209790209790208</v>
      </c>
      <c r="S20" s="1">
        <f t="shared" si="0"/>
        <v>75.130434782608688</v>
      </c>
      <c r="T20" s="1">
        <f t="shared" si="1"/>
        <v>24.869565217391305</v>
      </c>
      <c r="U20" s="15">
        <v>5.1902499999999998</v>
      </c>
      <c r="V20" s="15">
        <v>3.125</v>
      </c>
      <c r="W20" s="1">
        <v>0.69399999999999995</v>
      </c>
      <c r="X20" s="1">
        <v>4.0800587587220001E-2</v>
      </c>
      <c r="Y20" s="23">
        <v>886.42857142857156</v>
      </c>
    </row>
    <row r="21" spans="1:25" ht="15.6" x14ac:dyDescent="0.3">
      <c r="A21" s="10">
        <v>8</v>
      </c>
      <c r="B21" s="18" t="s">
        <v>48</v>
      </c>
      <c r="C21" s="12" t="s">
        <v>26</v>
      </c>
      <c r="D21" s="10">
        <v>6</v>
      </c>
      <c r="E21" s="10" t="s">
        <v>27</v>
      </c>
      <c r="F21" s="10">
        <v>2</v>
      </c>
      <c r="G21" s="13">
        <v>49.78</v>
      </c>
      <c r="H21" s="10">
        <v>9.3000000000000007</v>
      </c>
      <c r="I21" s="10">
        <v>5</v>
      </c>
      <c r="J21" s="14">
        <v>18</v>
      </c>
      <c r="K21" s="10">
        <v>0.41199999999999998</v>
      </c>
      <c r="L21" s="10">
        <v>0.154</v>
      </c>
      <c r="M21" s="10">
        <v>3</v>
      </c>
      <c r="N21" s="14">
        <v>0.43199999999999994</v>
      </c>
      <c r="O21" s="1">
        <f t="shared" si="2"/>
        <v>3.4119999999999999</v>
      </c>
      <c r="P21" s="1">
        <f t="shared" si="3"/>
        <v>0.58599999999999997</v>
      </c>
      <c r="Q21" s="1">
        <f t="shared" si="4"/>
        <v>82.825322391559212</v>
      </c>
      <c r="R21" s="1">
        <f t="shared" si="5"/>
        <v>2.8051948051948048</v>
      </c>
      <c r="S21" s="1">
        <f t="shared" si="0"/>
        <v>73.720136518771326</v>
      </c>
      <c r="T21" s="1">
        <f t="shared" si="1"/>
        <v>26.27986348122867</v>
      </c>
      <c r="U21" s="15">
        <v>7.9829999999999997</v>
      </c>
      <c r="V21" s="15">
        <v>2.9460000000000002</v>
      </c>
      <c r="W21" s="1">
        <v>0.65200000000000002</v>
      </c>
      <c r="X21" s="1">
        <v>3.5521483657730502E-2</v>
      </c>
      <c r="Y21" s="23">
        <v>875.00000000000011</v>
      </c>
    </row>
    <row r="22" spans="1:25" ht="15.6" x14ac:dyDescent="0.3">
      <c r="A22" s="10">
        <v>9</v>
      </c>
      <c r="B22" s="18" t="s">
        <v>49</v>
      </c>
      <c r="C22" s="12" t="s">
        <v>26</v>
      </c>
      <c r="D22" s="10">
        <v>6</v>
      </c>
      <c r="E22" s="10" t="s">
        <v>27</v>
      </c>
      <c r="F22" s="10">
        <v>3</v>
      </c>
      <c r="G22" s="13">
        <v>48.9</v>
      </c>
      <c r="H22" s="10">
        <v>8.4</v>
      </c>
      <c r="I22" s="10">
        <v>5</v>
      </c>
      <c r="J22" s="14">
        <v>10</v>
      </c>
      <c r="K22" s="10">
        <v>0.36699999999999999</v>
      </c>
      <c r="L22" s="10">
        <v>0.16800000000000001</v>
      </c>
      <c r="M22" s="10">
        <v>2</v>
      </c>
      <c r="N22" s="14">
        <v>0.28799999999999998</v>
      </c>
      <c r="O22" s="1">
        <f t="shared" si="2"/>
        <v>2.367</v>
      </c>
      <c r="P22" s="1">
        <f t="shared" si="3"/>
        <v>0.45599999999999996</v>
      </c>
      <c r="Q22" s="1">
        <f t="shared" si="4"/>
        <v>80.735107731305462</v>
      </c>
      <c r="R22" s="1">
        <f t="shared" si="5"/>
        <v>1.714285714285714</v>
      </c>
      <c r="S22" s="1">
        <f t="shared" si="0"/>
        <v>63.157894736842103</v>
      </c>
      <c r="T22" s="1">
        <f t="shared" si="1"/>
        <v>36.842105263157897</v>
      </c>
      <c r="U22" s="15">
        <v>9.532</v>
      </c>
      <c r="V22" s="15">
        <v>2.9740000000000002</v>
      </c>
      <c r="W22" s="1">
        <v>0.67400000000000004</v>
      </c>
      <c r="X22" s="1">
        <v>1.0663789937568899E-2</v>
      </c>
      <c r="Y22" s="23">
        <v>899.28571428571433</v>
      </c>
    </row>
    <row r="23" spans="1:25" ht="15.6" x14ac:dyDescent="0.3">
      <c r="A23" s="10">
        <v>16</v>
      </c>
      <c r="B23" s="18" t="s">
        <v>50</v>
      </c>
      <c r="C23" s="12" t="s">
        <v>26</v>
      </c>
      <c r="D23" s="10">
        <v>6</v>
      </c>
      <c r="E23" s="10" t="s">
        <v>31</v>
      </c>
      <c r="F23" s="10">
        <v>1</v>
      </c>
      <c r="G23" s="13">
        <v>66.352000000000004</v>
      </c>
      <c r="H23" s="10">
        <v>14.8</v>
      </c>
      <c r="I23" s="10">
        <v>9</v>
      </c>
      <c r="J23" s="14">
        <v>21</v>
      </c>
      <c r="K23" s="10">
        <v>0.61399999999999999</v>
      </c>
      <c r="L23" s="10">
        <v>0.23799999999999999</v>
      </c>
      <c r="M23" s="10">
        <v>4</v>
      </c>
      <c r="N23" s="14">
        <v>0.57599999999999996</v>
      </c>
      <c r="O23" s="1">
        <f t="shared" si="2"/>
        <v>4.6139999999999999</v>
      </c>
      <c r="P23" s="1">
        <f t="shared" si="3"/>
        <v>0.81399999999999995</v>
      </c>
      <c r="Q23" s="1">
        <f t="shared" si="4"/>
        <v>82.358040745557005</v>
      </c>
      <c r="R23" s="1">
        <f t="shared" si="5"/>
        <v>2.4201680672268906</v>
      </c>
      <c r="S23" s="1">
        <f t="shared" si="0"/>
        <v>70.761670761670757</v>
      </c>
      <c r="T23" s="1">
        <f t="shared" si="1"/>
        <v>29.238329238329243</v>
      </c>
      <c r="U23" s="15">
        <v>7.4820000000000002</v>
      </c>
      <c r="V23" s="15">
        <v>2.6978</v>
      </c>
      <c r="W23" s="1">
        <v>0.70299199999999995</v>
      </c>
      <c r="X23" s="1">
        <v>6.7150201983106877E-3</v>
      </c>
      <c r="Y23" s="23">
        <v>1585</v>
      </c>
    </row>
    <row r="24" spans="1:25" ht="15.6" x14ac:dyDescent="0.3">
      <c r="A24" s="10">
        <v>17</v>
      </c>
      <c r="B24" s="18" t="s">
        <v>51</v>
      </c>
      <c r="C24" s="12" t="s">
        <v>26</v>
      </c>
      <c r="D24" s="10">
        <v>6</v>
      </c>
      <c r="E24" s="10" t="s">
        <v>31</v>
      </c>
      <c r="F24" s="10">
        <v>2</v>
      </c>
      <c r="G24" s="13">
        <v>66.341999999999999</v>
      </c>
      <c r="H24" s="10">
        <v>12.75</v>
      </c>
      <c r="I24" s="10">
        <v>8</v>
      </c>
      <c r="J24" s="14">
        <v>19</v>
      </c>
      <c r="K24" s="10">
        <v>0.65300000000000002</v>
      </c>
      <c r="L24" s="10">
        <v>0.24099999999999999</v>
      </c>
      <c r="M24" s="10">
        <v>3</v>
      </c>
      <c r="N24" s="14">
        <v>0.43199999999999994</v>
      </c>
      <c r="O24" s="1">
        <f t="shared" si="2"/>
        <v>3.653</v>
      </c>
      <c r="P24" s="1">
        <f t="shared" si="3"/>
        <v>0.67299999999999993</v>
      </c>
      <c r="Q24" s="1">
        <f t="shared" si="4"/>
        <v>81.576786203120719</v>
      </c>
      <c r="R24" s="1">
        <f t="shared" si="5"/>
        <v>1.7925311203319501</v>
      </c>
      <c r="S24" s="1">
        <f t="shared" si="0"/>
        <v>64.190193164933135</v>
      </c>
      <c r="T24" s="1">
        <f t="shared" si="1"/>
        <v>35.809806835066865</v>
      </c>
      <c r="U24" s="15">
        <v>9.157</v>
      </c>
      <c r="V24" s="15">
        <v>3.2358600000000002</v>
      </c>
      <c r="W24" s="1">
        <v>0.64200000000000002</v>
      </c>
      <c r="X24" s="1">
        <v>1.526716856408373E-2</v>
      </c>
      <c r="Y24" s="23">
        <v>3969.2857142857142</v>
      </c>
    </row>
    <row r="25" spans="1:25" ht="15.6" x14ac:dyDescent="0.3">
      <c r="A25" s="10">
        <v>18</v>
      </c>
      <c r="B25" s="18" t="s">
        <v>52</v>
      </c>
      <c r="C25" s="12" t="s">
        <v>26</v>
      </c>
      <c r="D25" s="10">
        <v>6</v>
      </c>
      <c r="E25" s="10" t="s">
        <v>31</v>
      </c>
      <c r="F25" s="10">
        <v>3</v>
      </c>
      <c r="G25" s="13">
        <v>60.1</v>
      </c>
      <c r="H25" s="10">
        <v>13.53</v>
      </c>
      <c r="I25" s="10">
        <v>6</v>
      </c>
      <c r="J25" s="14">
        <v>12</v>
      </c>
      <c r="K25" s="10">
        <v>0.61199999999999999</v>
      </c>
      <c r="L25" s="10">
        <v>0.221</v>
      </c>
      <c r="M25" s="10">
        <v>5</v>
      </c>
      <c r="N25" s="14">
        <v>0.53200000000000003</v>
      </c>
      <c r="O25" s="1">
        <f t="shared" si="2"/>
        <v>5.6120000000000001</v>
      </c>
      <c r="P25" s="1">
        <f t="shared" si="3"/>
        <v>0.753</v>
      </c>
      <c r="Q25" s="1">
        <f t="shared" si="4"/>
        <v>86.582323592302217</v>
      </c>
      <c r="R25" s="1">
        <f t="shared" si="5"/>
        <v>2.4072398190045248</v>
      </c>
      <c r="S25" s="1">
        <f t="shared" si="0"/>
        <v>70.650730411686595</v>
      </c>
      <c r="T25" s="1">
        <f t="shared" si="1"/>
        <v>29.349269588313415</v>
      </c>
      <c r="U25" s="15">
        <v>8.327</v>
      </c>
      <c r="V25" s="15">
        <v>5.24</v>
      </c>
      <c r="W25" s="1">
        <v>0.69535199999999997</v>
      </c>
      <c r="X25" s="1">
        <v>1.0991094381197211E-2</v>
      </c>
      <c r="Y25" s="23">
        <v>2777.1428571428569</v>
      </c>
    </row>
    <row r="26" spans="1:25" ht="15.6" x14ac:dyDescent="0.3">
      <c r="A26" s="10">
        <v>25</v>
      </c>
      <c r="B26" s="18" t="s">
        <v>53</v>
      </c>
      <c r="C26" s="12" t="s">
        <v>26</v>
      </c>
      <c r="D26" s="10">
        <v>6</v>
      </c>
      <c r="E26" s="10" t="s">
        <v>35</v>
      </c>
      <c r="F26" s="10">
        <v>1</v>
      </c>
      <c r="G26" s="13">
        <v>77.133309999999994</v>
      </c>
      <c r="H26" s="10">
        <v>14.9</v>
      </c>
      <c r="I26" s="10">
        <v>7</v>
      </c>
      <c r="J26" s="14">
        <v>24</v>
      </c>
      <c r="K26" s="10">
        <v>0.63100000000000001</v>
      </c>
      <c r="L26" s="10">
        <v>0.24099999999999999</v>
      </c>
      <c r="M26" s="10">
        <v>6</v>
      </c>
      <c r="N26" s="14">
        <v>0.57599999999999996</v>
      </c>
      <c r="O26" s="1">
        <f t="shared" si="2"/>
        <v>6.6310000000000002</v>
      </c>
      <c r="P26" s="1">
        <f t="shared" si="3"/>
        <v>0.81699999999999995</v>
      </c>
      <c r="Q26" s="1">
        <f t="shared" si="4"/>
        <v>87.679083094555878</v>
      </c>
      <c r="R26" s="1">
        <f t="shared" si="5"/>
        <v>2.3900414937759336</v>
      </c>
      <c r="S26" s="1">
        <f t="shared" si="0"/>
        <v>70.501835985312113</v>
      </c>
      <c r="T26" s="1">
        <f t="shared" si="1"/>
        <v>29.498164014687884</v>
      </c>
      <c r="U26" s="15">
        <v>9.1349999999999998</v>
      </c>
      <c r="V26" s="15">
        <v>5.3449999999999998</v>
      </c>
      <c r="W26" s="1">
        <v>0.70120000000000005</v>
      </c>
      <c r="X26" s="1">
        <v>1.1202258538376791E-2</v>
      </c>
      <c r="Y26" s="23">
        <v>2915</v>
      </c>
    </row>
    <row r="27" spans="1:25" ht="15.6" x14ac:dyDescent="0.3">
      <c r="A27" s="10">
        <v>26</v>
      </c>
      <c r="B27" s="18" t="s">
        <v>54</v>
      </c>
      <c r="C27" s="12" t="s">
        <v>26</v>
      </c>
      <c r="D27" s="10">
        <v>6</v>
      </c>
      <c r="E27" s="10" t="s">
        <v>35</v>
      </c>
      <c r="F27" s="10">
        <v>2</v>
      </c>
      <c r="G27" s="13">
        <v>82.320999999999998</v>
      </c>
      <c r="H27" s="10">
        <v>11.6</v>
      </c>
      <c r="I27" s="10">
        <v>8</v>
      </c>
      <c r="J27" s="14">
        <v>21</v>
      </c>
      <c r="K27" s="10">
        <v>0.59799999999999998</v>
      </c>
      <c r="L27" s="10">
        <v>0.28799999999999998</v>
      </c>
      <c r="M27" s="10">
        <v>5</v>
      </c>
      <c r="N27" s="14">
        <v>0.72</v>
      </c>
      <c r="O27" s="1">
        <f t="shared" si="2"/>
        <v>5.5979999999999999</v>
      </c>
      <c r="P27" s="1">
        <f t="shared" si="3"/>
        <v>1.008</v>
      </c>
      <c r="Q27" s="1">
        <f t="shared" si="4"/>
        <v>81.9935691318328</v>
      </c>
      <c r="R27" s="1">
        <f t="shared" si="5"/>
        <v>2.5</v>
      </c>
      <c r="S27" s="1">
        <f t="shared" si="0"/>
        <v>71.428571428571431</v>
      </c>
      <c r="T27" s="1">
        <f t="shared" si="1"/>
        <v>28.571428571428569</v>
      </c>
      <c r="U27" s="15">
        <v>12.039249999999999</v>
      </c>
      <c r="V27" s="15">
        <v>4.7293700000000003</v>
      </c>
      <c r="W27" s="1">
        <v>0.67300000000000004</v>
      </c>
      <c r="X27" s="1">
        <v>1.013587954461991E-3</v>
      </c>
      <c r="Y27" s="23">
        <v>2592.1428571428569</v>
      </c>
    </row>
    <row r="28" spans="1:25" ht="15.6" x14ac:dyDescent="0.3">
      <c r="A28" s="10">
        <v>27</v>
      </c>
      <c r="B28" s="18" t="s">
        <v>55</v>
      </c>
      <c r="C28" s="12" t="s">
        <v>26</v>
      </c>
      <c r="D28" s="10">
        <v>6</v>
      </c>
      <c r="E28" s="10" t="s">
        <v>35</v>
      </c>
      <c r="F28" s="10">
        <v>3</v>
      </c>
      <c r="G28" s="13">
        <v>99.241</v>
      </c>
      <c r="H28" s="10">
        <v>11.5</v>
      </c>
      <c r="I28" s="10">
        <v>9</v>
      </c>
      <c r="J28" s="14">
        <v>19</v>
      </c>
      <c r="K28" s="10">
        <v>0.61199999999999999</v>
      </c>
      <c r="L28" s="10">
        <v>0.219</v>
      </c>
      <c r="M28" s="10">
        <v>6</v>
      </c>
      <c r="N28" s="14">
        <v>0.57599999999999996</v>
      </c>
      <c r="O28" s="1">
        <f t="shared" si="2"/>
        <v>6.6120000000000001</v>
      </c>
      <c r="P28" s="1">
        <f t="shared" si="3"/>
        <v>0.79499999999999993</v>
      </c>
      <c r="Q28" s="1">
        <f t="shared" si="4"/>
        <v>87.976406533575329</v>
      </c>
      <c r="R28" s="1">
        <f t="shared" si="5"/>
        <v>2.6301369863013697</v>
      </c>
      <c r="S28" s="1">
        <f t="shared" si="0"/>
        <v>72.452830188679258</v>
      </c>
      <c r="T28" s="1">
        <f t="shared" si="1"/>
        <v>27.54716981132076</v>
      </c>
      <c r="U28" s="15">
        <v>8.4220000000000006</v>
      </c>
      <c r="V28" s="15">
        <v>2.4251999999999998</v>
      </c>
      <c r="W28" s="1">
        <v>0.69620000000000004</v>
      </c>
      <c r="X28" s="1">
        <v>6.1079232464193913E-3</v>
      </c>
      <c r="Y28" s="23">
        <v>2753.571428571428</v>
      </c>
    </row>
    <row r="29" spans="1:25" ht="15.6" x14ac:dyDescent="0.3">
      <c r="A29" s="10">
        <v>28</v>
      </c>
      <c r="B29" s="11" t="s">
        <v>56</v>
      </c>
      <c r="C29" s="19" t="s">
        <v>57</v>
      </c>
      <c r="D29" s="10">
        <v>0</v>
      </c>
      <c r="E29" s="10" t="s">
        <v>27</v>
      </c>
      <c r="F29" s="10">
        <v>1</v>
      </c>
      <c r="G29" s="13">
        <v>96.43</v>
      </c>
      <c r="H29" s="1">
        <v>14.5</v>
      </c>
      <c r="I29" s="10">
        <v>9</v>
      </c>
      <c r="J29" s="1">
        <v>33</v>
      </c>
      <c r="K29" s="10">
        <v>0.78400000000000003</v>
      </c>
      <c r="L29" s="10">
        <v>0.254</v>
      </c>
      <c r="M29" s="1">
        <v>6</v>
      </c>
      <c r="N29" s="1">
        <v>0.86</v>
      </c>
      <c r="O29" s="1">
        <f t="shared" ref="O29:O55" si="6">SUM(K29+M29)</f>
        <v>6.7839999999999998</v>
      </c>
      <c r="P29" s="1">
        <f t="shared" ref="P29:P55" si="7">SUM(L29+N29)</f>
        <v>1.1139999999999999</v>
      </c>
      <c r="Q29" s="1">
        <f>((O29-P29)/O29)*100</f>
        <v>83.57900943396227</v>
      </c>
      <c r="R29" s="1">
        <f t="shared" ref="R29:R55" si="8">N29/L29</f>
        <v>3.3858267716535431</v>
      </c>
      <c r="S29" s="1">
        <f t="shared" ref="S29:S55" si="9">(N29/P29)*100</f>
        <v>77.19928186714543</v>
      </c>
      <c r="T29" s="1">
        <f t="shared" ref="T29:T55" si="10">(L29/P29)*100</f>
        <v>22.80071813285458</v>
      </c>
      <c r="U29" s="1">
        <v>20.982749999999999</v>
      </c>
      <c r="V29" s="1">
        <v>7.1357099999999996</v>
      </c>
      <c r="W29" s="1">
        <v>0.93200200000000011</v>
      </c>
      <c r="X29" s="1">
        <v>1.309217774513404E-2</v>
      </c>
      <c r="Y29" s="23">
        <v>1496.4285714285711</v>
      </c>
    </row>
    <row r="30" spans="1:25" ht="15.6" x14ac:dyDescent="0.3">
      <c r="A30" s="10">
        <v>29</v>
      </c>
      <c r="B30" s="11" t="s">
        <v>58</v>
      </c>
      <c r="C30" s="19" t="s">
        <v>57</v>
      </c>
      <c r="D30" s="10">
        <v>0</v>
      </c>
      <c r="E30" s="10" t="s">
        <v>27</v>
      </c>
      <c r="F30" s="10">
        <v>2</v>
      </c>
      <c r="G30" s="13">
        <v>99.32</v>
      </c>
      <c r="H30" s="1">
        <v>16.420000000000002</v>
      </c>
      <c r="I30" s="10">
        <v>10</v>
      </c>
      <c r="J30" s="1">
        <v>32</v>
      </c>
      <c r="K30" s="10">
        <v>0.92400000000000004</v>
      </c>
      <c r="L30" s="10">
        <v>0.27100000000000002</v>
      </c>
      <c r="M30" s="1">
        <v>7</v>
      </c>
      <c r="N30" s="1">
        <v>1.01</v>
      </c>
      <c r="O30" s="1">
        <f t="shared" si="6"/>
        <v>7.9240000000000004</v>
      </c>
      <c r="P30" s="1">
        <f t="shared" si="7"/>
        <v>1.2810000000000001</v>
      </c>
      <c r="Q30" s="1">
        <f t="shared" ref="Q30:Q55" si="11">((O30-P30)/O30)*100</f>
        <v>83.833922261484105</v>
      </c>
      <c r="R30" s="1">
        <f t="shared" si="8"/>
        <v>3.7269372693726934</v>
      </c>
      <c r="S30" s="1">
        <f t="shared" si="9"/>
        <v>78.844652615144412</v>
      </c>
      <c r="T30" s="1">
        <f t="shared" si="10"/>
        <v>21.155347384855581</v>
      </c>
      <c r="U30" s="1">
        <v>7.0510000000000002</v>
      </c>
      <c r="V30" s="1">
        <v>4.29664</v>
      </c>
      <c r="W30" s="1">
        <v>0.66115599999999997</v>
      </c>
      <c r="X30" s="1">
        <v>5.2423797282409104E-3</v>
      </c>
      <c r="Y30" s="23">
        <v>1676.4285714285711</v>
      </c>
    </row>
    <row r="31" spans="1:25" ht="15.6" x14ac:dyDescent="0.3">
      <c r="A31" s="10">
        <v>30</v>
      </c>
      <c r="B31" s="11" t="s">
        <v>59</v>
      </c>
      <c r="C31" s="19" t="s">
        <v>57</v>
      </c>
      <c r="D31" s="10">
        <v>0</v>
      </c>
      <c r="E31" s="10" t="s">
        <v>27</v>
      </c>
      <c r="F31" s="10">
        <v>3</v>
      </c>
      <c r="G31" s="13">
        <v>102.32</v>
      </c>
      <c r="H31" s="1">
        <v>13.1</v>
      </c>
      <c r="I31" s="10">
        <v>12</v>
      </c>
      <c r="J31" s="1">
        <v>32</v>
      </c>
      <c r="K31" s="10">
        <v>0.85399999999999998</v>
      </c>
      <c r="L31" s="10">
        <v>0.24199999999999999</v>
      </c>
      <c r="M31" s="1">
        <v>6</v>
      </c>
      <c r="N31" s="1">
        <v>0.86</v>
      </c>
      <c r="O31" s="1">
        <f t="shared" si="6"/>
        <v>6.8540000000000001</v>
      </c>
      <c r="P31" s="1">
        <f t="shared" si="7"/>
        <v>1.1019999999999999</v>
      </c>
      <c r="Q31" s="1">
        <f t="shared" si="11"/>
        <v>83.921797490516497</v>
      </c>
      <c r="R31" s="1">
        <f t="shared" si="8"/>
        <v>3.553719008264463</v>
      </c>
      <c r="S31" s="1">
        <f t="shared" si="9"/>
        <v>78.039927404718696</v>
      </c>
      <c r="T31" s="1">
        <f t="shared" si="10"/>
        <v>21.960072595281307</v>
      </c>
      <c r="U31" s="1">
        <v>14.336375</v>
      </c>
      <c r="V31" s="1">
        <v>2.8321549999999993</v>
      </c>
      <c r="W31" s="1">
        <v>0.82567499999999994</v>
      </c>
      <c r="X31" s="1">
        <v>9.1672787366874776E-3</v>
      </c>
      <c r="Y31" s="23">
        <v>1586.428571428572</v>
      </c>
    </row>
    <row r="32" spans="1:25" ht="15.6" x14ac:dyDescent="0.3">
      <c r="A32" s="10">
        <v>37</v>
      </c>
      <c r="B32" s="11" t="s">
        <v>60</v>
      </c>
      <c r="C32" s="19" t="s">
        <v>57</v>
      </c>
      <c r="D32" s="10">
        <v>0</v>
      </c>
      <c r="E32" s="10" t="s">
        <v>31</v>
      </c>
      <c r="F32" s="10">
        <v>1</v>
      </c>
      <c r="G32" s="13">
        <v>98.53</v>
      </c>
      <c r="H32" s="1">
        <v>15.32</v>
      </c>
      <c r="I32" s="10">
        <v>12</v>
      </c>
      <c r="J32" s="1">
        <v>31</v>
      </c>
      <c r="K32" s="10">
        <v>0.89600000000000002</v>
      </c>
      <c r="L32" s="10">
        <v>0.251</v>
      </c>
      <c r="M32" s="1">
        <v>6</v>
      </c>
      <c r="N32" s="1">
        <v>0.92</v>
      </c>
      <c r="O32" s="1">
        <f t="shared" si="6"/>
        <v>6.8959999999999999</v>
      </c>
      <c r="P32" s="1">
        <f t="shared" si="7"/>
        <v>1.171</v>
      </c>
      <c r="Q32" s="1">
        <f t="shared" si="11"/>
        <v>83.019141531322504</v>
      </c>
      <c r="R32" s="1">
        <f t="shared" si="8"/>
        <v>3.665338645418327</v>
      </c>
      <c r="S32" s="1">
        <f t="shared" si="9"/>
        <v>78.565328778821524</v>
      </c>
      <c r="T32" s="1">
        <f t="shared" si="10"/>
        <v>21.434671221178476</v>
      </c>
      <c r="U32" s="1">
        <v>7.9304999999999994</v>
      </c>
      <c r="V32" s="1">
        <v>5.1280199999999994</v>
      </c>
      <c r="W32" s="1">
        <v>0.83370000000000011</v>
      </c>
      <c r="X32" s="1">
        <v>2.488064634594197E-3</v>
      </c>
      <c r="Y32" s="23">
        <v>763.57142857142867</v>
      </c>
    </row>
    <row r="33" spans="1:25" ht="15.6" x14ac:dyDescent="0.3">
      <c r="A33" s="10">
        <v>38</v>
      </c>
      <c r="B33" s="11" t="s">
        <v>61</v>
      </c>
      <c r="C33" s="19" t="s">
        <v>57</v>
      </c>
      <c r="D33" s="10">
        <v>0</v>
      </c>
      <c r="E33" s="10" t="s">
        <v>31</v>
      </c>
      <c r="F33" s="10">
        <v>2</v>
      </c>
      <c r="G33" s="13">
        <v>99.64</v>
      </c>
      <c r="H33" s="1">
        <v>14.53</v>
      </c>
      <c r="I33" s="10">
        <v>13</v>
      </c>
      <c r="J33" s="1">
        <v>39</v>
      </c>
      <c r="K33" s="10">
        <v>0.84499999999999997</v>
      </c>
      <c r="L33" s="10">
        <v>0.26300000000000001</v>
      </c>
      <c r="M33" s="1">
        <v>6</v>
      </c>
      <c r="N33" s="1">
        <v>0.88</v>
      </c>
      <c r="O33" s="1">
        <f t="shared" si="6"/>
        <v>6.8449999999999998</v>
      </c>
      <c r="P33" s="1">
        <f t="shared" si="7"/>
        <v>1.143</v>
      </c>
      <c r="Q33" s="1">
        <f t="shared" si="11"/>
        <v>83.301680058436816</v>
      </c>
      <c r="R33" s="1">
        <f t="shared" si="8"/>
        <v>3.3460076045627374</v>
      </c>
      <c r="S33" s="1">
        <f t="shared" si="9"/>
        <v>76.99037620297463</v>
      </c>
      <c r="T33" s="1">
        <f t="shared" si="10"/>
        <v>23.009623797025373</v>
      </c>
      <c r="U33" s="1">
        <v>5.2307500000000005</v>
      </c>
      <c r="V33" s="1">
        <v>2.6584299999999992</v>
      </c>
      <c r="W33" s="1">
        <v>0.43649800000000005</v>
      </c>
      <c r="X33" s="1">
        <v>8.3180315828130756E-3</v>
      </c>
      <c r="Y33" s="23">
        <v>2642.1428571428569</v>
      </c>
    </row>
    <row r="34" spans="1:25" ht="15.6" x14ac:dyDescent="0.3">
      <c r="A34" s="10">
        <v>39</v>
      </c>
      <c r="B34" s="11" t="s">
        <v>62</v>
      </c>
      <c r="C34" s="19" t="s">
        <v>57</v>
      </c>
      <c r="D34" s="10">
        <v>0</v>
      </c>
      <c r="E34" s="10" t="s">
        <v>31</v>
      </c>
      <c r="F34" s="10">
        <v>3</v>
      </c>
      <c r="G34" s="13">
        <v>102.23</v>
      </c>
      <c r="H34" s="1">
        <v>16.12</v>
      </c>
      <c r="I34" s="10">
        <v>11</v>
      </c>
      <c r="J34" s="1">
        <v>29</v>
      </c>
      <c r="K34" s="10">
        <v>0.876</v>
      </c>
      <c r="L34" s="10">
        <v>0.254</v>
      </c>
      <c r="M34" s="1">
        <v>8</v>
      </c>
      <c r="N34" s="1">
        <v>0.94</v>
      </c>
      <c r="O34" s="1">
        <f t="shared" si="6"/>
        <v>8.8759999999999994</v>
      </c>
      <c r="P34" s="1">
        <f t="shared" si="7"/>
        <v>1.194</v>
      </c>
      <c r="Q34" s="1">
        <f t="shared" si="11"/>
        <v>86.547994592158631</v>
      </c>
      <c r="R34" s="1">
        <f t="shared" si="8"/>
        <v>3.7007874015748028</v>
      </c>
      <c r="S34" s="1">
        <f t="shared" si="9"/>
        <v>78.726968174204359</v>
      </c>
      <c r="T34" s="1">
        <f t="shared" si="10"/>
        <v>21.273031825795645</v>
      </c>
      <c r="U34" s="1">
        <v>4.6599999999999993</v>
      </c>
      <c r="V34" s="1">
        <v>2.4213999999999998</v>
      </c>
      <c r="W34" s="1">
        <v>0.43199600000000005</v>
      </c>
      <c r="X34" s="1">
        <v>6.0227690047741454E-3</v>
      </c>
      <c r="Y34" s="23">
        <v>1702.8571428571429</v>
      </c>
    </row>
    <row r="35" spans="1:25" ht="15.6" x14ac:dyDescent="0.3">
      <c r="A35" s="10">
        <v>46</v>
      </c>
      <c r="B35" s="11" t="s">
        <v>63</v>
      </c>
      <c r="C35" s="19" t="s">
        <v>57</v>
      </c>
      <c r="D35" s="10">
        <v>0</v>
      </c>
      <c r="E35" s="10" t="s">
        <v>35</v>
      </c>
      <c r="F35" s="10">
        <v>1</v>
      </c>
      <c r="G35" s="13">
        <v>106.35</v>
      </c>
      <c r="H35" s="1">
        <v>19.34</v>
      </c>
      <c r="I35" s="10">
        <v>14</v>
      </c>
      <c r="J35" s="1">
        <v>39</v>
      </c>
      <c r="K35" s="10">
        <v>0.91200000000000003</v>
      </c>
      <c r="L35" s="10">
        <v>0.23200000000000001</v>
      </c>
      <c r="M35" s="1">
        <v>7.5</v>
      </c>
      <c r="N35" s="1">
        <v>1.1100000000000001</v>
      </c>
      <c r="O35" s="1">
        <f t="shared" si="6"/>
        <v>8.4120000000000008</v>
      </c>
      <c r="P35" s="1">
        <f t="shared" si="7"/>
        <v>1.3420000000000001</v>
      </c>
      <c r="Q35" s="1">
        <f t="shared" si="11"/>
        <v>84.046600095102235</v>
      </c>
      <c r="R35" s="1">
        <f t="shared" si="8"/>
        <v>4.7844827586206895</v>
      </c>
      <c r="S35" s="1">
        <f t="shared" si="9"/>
        <v>82.712369597615492</v>
      </c>
      <c r="T35" s="1">
        <f t="shared" si="10"/>
        <v>17.287630402384501</v>
      </c>
      <c r="U35" s="1">
        <v>2.3254999999999999</v>
      </c>
      <c r="V35" s="1">
        <v>5.5308200000000003</v>
      </c>
      <c r="W35" s="1">
        <v>0.27016000000000001</v>
      </c>
      <c r="X35" s="1">
        <v>4.9210429673154617E-3</v>
      </c>
      <c r="Y35" s="23">
        <v>5737.8571428571404</v>
      </c>
    </row>
    <row r="36" spans="1:25" ht="15.6" x14ac:dyDescent="0.3">
      <c r="A36" s="10">
        <v>47</v>
      </c>
      <c r="B36" s="11" t="s">
        <v>64</v>
      </c>
      <c r="C36" s="19" t="s">
        <v>57</v>
      </c>
      <c r="D36" s="10">
        <v>0</v>
      </c>
      <c r="E36" s="10" t="s">
        <v>35</v>
      </c>
      <c r="F36" s="10">
        <v>2</v>
      </c>
      <c r="G36" s="13">
        <v>102.43</v>
      </c>
      <c r="H36" s="1">
        <v>20.43</v>
      </c>
      <c r="I36" s="10">
        <v>12</v>
      </c>
      <c r="J36" s="1">
        <v>40</v>
      </c>
      <c r="K36" s="10">
        <v>0.89429999999999998</v>
      </c>
      <c r="L36" s="10">
        <v>0.21299999999999999</v>
      </c>
      <c r="M36" s="1">
        <v>9.5</v>
      </c>
      <c r="N36" s="1">
        <v>1.4</v>
      </c>
      <c r="O36" s="1">
        <f t="shared" si="6"/>
        <v>10.394299999999999</v>
      </c>
      <c r="P36" s="1">
        <f t="shared" si="7"/>
        <v>1.613</v>
      </c>
      <c r="Q36" s="1">
        <f t="shared" si="11"/>
        <v>84.481879491644463</v>
      </c>
      <c r="R36" s="1">
        <f t="shared" si="8"/>
        <v>6.572769953051643</v>
      </c>
      <c r="S36" s="1">
        <f t="shared" si="9"/>
        <v>86.79479231246124</v>
      </c>
      <c r="T36" s="1">
        <f t="shared" si="10"/>
        <v>13.205207687538747</v>
      </c>
      <c r="U36" s="1">
        <v>15.592749999999997</v>
      </c>
      <c r="V36" s="1">
        <v>5.4921100000000003</v>
      </c>
      <c r="W36" s="1">
        <v>0.66978599999999999</v>
      </c>
      <c r="X36" s="1">
        <v>4.7833272126331259E-3</v>
      </c>
      <c r="Y36" s="23">
        <v>3037.8571428571431</v>
      </c>
    </row>
    <row r="37" spans="1:25" ht="15.6" x14ac:dyDescent="0.3">
      <c r="A37" s="10">
        <v>48</v>
      </c>
      <c r="B37" s="11" t="s">
        <v>65</v>
      </c>
      <c r="C37" s="19" t="s">
        <v>57</v>
      </c>
      <c r="D37" s="10">
        <v>0</v>
      </c>
      <c r="E37" s="10" t="s">
        <v>35</v>
      </c>
      <c r="F37" s="10">
        <v>3</v>
      </c>
      <c r="G37" s="13">
        <v>98.432000000000002</v>
      </c>
      <c r="H37" s="1">
        <v>24.34</v>
      </c>
      <c r="I37" s="10">
        <v>13</v>
      </c>
      <c r="J37" s="1">
        <v>37</v>
      </c>
      <c r="K37" s="10">
        <v>0.86499999999999999</v>
      </c>
      <c r="L37" s="10">
        <v>0.23400000000000001</v>
      </c>
      <c r="M37" s="1">
        <v>8.5</v>
      </c>
      <c r="N37" s="1">
        <v>1.26</v>
      </c>
      <c r="O37" s="1">
        <f t="shared" si="6"/>
        <v>9.3650000000000002</v>
      </c>
      <c r="P37" s="1">
        <f t="shared" si="7"/>
        <v>1.494</v>
      </c>
      <c r="Q37" s="1">
        <f t="shared" si="11"/>
        <v>84.046983449012274</v>
      </c>
      <c r="R37" s="1">
        <f t="shared" si="8"/>
        <v>5.3846153846153841</v>
      </c>
      <c r="S37" s="1">
        <f t="shared" si="9"/>
        <v>84.337349397590373</v>
      </c>
      <c r="T37" s="1">
        <f t="shared" si="10"/>
        <v>15.66265060240964</v>
      </c>
      <c r="U37" s="1">
        <v>3.2565250000000003</v>
      </c>
      <c r="V37" s="1">
        <v>4.9461009999999996</v>
      </c>
      <c r="W37" s="1">
        <v>0.28355019999999997</v>
      </c>
      <c r="X37" s="1">
        <v>4.8751377157546828E-3</v>
      </c>
      <c r="Y37" s="23">
        <v>4387.8571428571431</v>
      </c>
    </row>
    <row r="38" spans="1:25" ht="15.6" x14ac:dyDescent="0.3">
      <c r="A38" s="10">
        <v>31</v>
      </c>
      <c r="B38" s="10" t="s">
        <v>66</v>
      </c>
      <c r="C38" s="19" t="s">
        <v>57</v>
      </c>
      <c r="D38" s="10">
        <v>3</v>
      </c>
      <c r="E38" s="10" t="s">
        <v>27</v>
      </c>
      <c r="F38" s="10">
        <v>1</v>
      </c>
      <c r="G38" s="13">
        <v>79.53</v>
      </c>
      <c r="H38" s="1">
        <v>15.3</v>
      </c>
      <c r="I38" s="10">
        <v>12</v>
      </c>
      <c r="J38" s="1">
        <v>30</v>
      </c>
      <c r="K38" s="10">
        <v>0.68500000000000005</v>
      </c>
      <c r="L38" s="10">
        <v>0.23400000000000001</v>
      </c>
      <c r="M38" s="1">
        <v>3</v>
      </c>
      <c r="N38" s="1">
        <v>0.43</v>
      </c>
      <c r="O38" s="1">
        <f t="shared" si="6"/>
        <v>3.6850000000000001</v>
      </c>
      <c r="P38" s="1">
        <f t="shared" si="7"/>
        <v>0.66400000000000003</v>
      </c>
      <c r="Q38" s="1">
        <f t="shared" si="11"/>
        <v>81.98100407055631</v>
      </c>
      <c r="R38" s="1">
        <f t="shared" si="8"/>
        <v>1.8376068376068375</v>
      </c>
      <c r="S38" s="1">
        <f t="shared" si="9"/>
        <v>64.759036144578303</v>
      </c>
      <c r="T38" s="1">
        <f t="shared" si="10"/>
        <v>35.24096385542169</v>
      </c>
      <c r="U38" s="1">
        <v>22.020500000000002</v>
      </c>
      <c r="V38" s="1">
        <v>7.806619999999997</v>
      </c>
      <c r="W38" s="1">
        <v>1.037104</v>
      </c>
      <c r="X38" s="1">
        <v>1.07858979067205E-2</v>
      </c>
      <c r="Y38" s="23">
        <v>1462.1428571428601</v>
      </c>
    </row>
    <row r="39" spans="1:25" ht="15.6" x14ac:dyDescent="0.3">
      <c r="A39" s="10">
        <v>32</v>
      </c>
      <c r="B39" s="10" t="s">
        <v>67</v>
      </c>
      <c r="C39" s="19" t="s">
        <v>57</v>
      </c>
      <c r="D39" s="10">
        <v>3</v>
      </c>
      <c r="E39" s="10" t="s">
        <v>27</v>
      </c>
      <c r="F39" s="10">
        <v>2</v>
      </c>
      <c r="G39" s="13">
        <v>75.349999999999994</v>
      </c>
      <c r="H39" s="1">
        <v>11</v>
      </c>
      <c r="I39" s="10">
        <v>7</v>
      </c>
      <c r="J39" s="1">
        <v>26</v>
      </c>
      <c r="K39" s="10">
        <v>0.74399999999999999</v>
      </c>
      <c r="L39" s="10">
        <v>0.254</v>
      </c>
      <c r="M39" s="1">
        <v>4</v>
      </c>
      <c r="N39" s="1">
        <v>0.57999999999999996</v>
      </c>
      <c r="O39" s="1">
        <f t="shared" si="6"/>
        <v>4.7439999999999998</v>
      </c>
      <c r="P39" s="1">
        <f t="shared" si="7"/>
        <v>0.83399999999999996</v>
      </c>
      <c r="Q39" s="1">
        <f t="shared" si="11"/>
        <v>82.419898819561553</v>
      </c>
      <c r="R39" s="1">
        <f t="shared" si="8"/>
        <v>2.2834645669291338</v>
      </c>
      <c r="S39" s="1">
        <f t="shared" si="9"/>
        <v>69.544364508393286</v>
      </c>
      <c r="T39" s="1">
        <f t="shared" si="10"/>
        <v>30.455635491606714</v>
      </c>
      <c r="U39" s="1">
        <v>12.881749999999998</v>
      </c>
      <c r="V39" s="1">
        <v>5.0260699999999989</v>
      </c>
      <c r="W39" s="1">
        <v>0.6639219999999999</v>
      </c>
      <c r="X39" s="1">
        <v>9.8310686742563002E-3</v>
      </c>
      <c r="Y39" s="23">
        <v>1959.2857142857099</v>
      </c>
    </row>
    <row r="40" spans="1:25" ht="15.6" x14ac:dyDescent="0.3">
      <c r="A40" s="10">
        <v>33</v>
      </c>
      <c r="B40" s="10" t="s">
        <v>68</v>
      </c>
      <c r="C40" s="19" t="s">
        <v>57</v>
      </c>
      <c r="D40" s="10">
        <v>3</v>
      </c>
      <c r="E40" s="10" t="s">
        <v>27</v>
      </c>
      <c r="F40" s="10">
        <v>3</v>
      </c>
      <c r="G40" s="13">
        <v>82.31</v>
      </c>
      <c r="H40" s="1">
        <v>12</v>
      </c>
      <c r="I40" s="10">
        <v>8</v>
      </c>
      <c r="J40" s="1">
        <v>25</v>
      </c>
      <c r="K40" s="10">
        <v>0.54420000000000002</v>
      </c>
      <c r="L40" s="10">
        <v>0.21299999999999999</v>
      </c>
      <c r="M40" s="1">
        <v>5</v>
      </c>
      <c r="N40" s="1">
        <v>0.72</v>
      </c>
      <c r="O40" s="1">
        <f t="shared" si="6"/>
        <v>5.5442</v>
      </c>
      <c r="P40" s="1">
        <f t="shared" si="7"/>
        <v>0.93299999999999994</v>
      </c>
      <c r="Q40" s="1">
        <f t="shared" si="11"/>
        <v>83.171602756033337</v>
      </c>
      <c r="R40" s="1">
        <f t="shared" si="8"/>
        <v>3.380281690140845</v>
      </c>
      <c r="S40" s="1">
        <f t="shared" si="9"/>
        <v>77.170418006430879</v>
      </c>
      <c r="T40" s="1">
        <f t="shared" si="10"/>
        <v>22.829581993569136</v>
      </c>
      <c r="U40" s="1">
        <v>18.400624999999998</v>
      </c>
      <c r="V40" s="1">
        <v>-2.1544749999999988</v>
      </c>
      <c r="W40" s="1">
        <v>0.39624899999999996</v>
      </c>
      <c r="X40" s="1">
        <v>1.09210429673154E-2</v>
      </c>
      <c r="Y40" s="23">
        <v>2210.7142857142858</v>
      </c>
    </row>
    <row r="41" spans="1:25" ht="15.6" x14ac:dyDescent="0.3">
      <c r="A41" s="10">
        <v>40</v>
      </c>
      <c r="B41" s="10" t="s">
        <v>69</v>
      </c>
      <c r="C41" s="19" t="s">
        <v>57</v>
      </c>
      <c r="D41" s="10">
        <v>3</v>
      </c>
      <c r="E41" s="10" t="s">
        <v>31</v>
      </c>
      <c r="F41" s="10">
        <v>1</v>
      </c>
      <c r="G41" s="13">
        <v>100.45</v>
      </c>
      <c r="H41" s="1">
        <v>15.6</v>
      </c>
      <c r="I41" s="10">
        <v>15</v>
      </c>
      <c r="J41" s="1">
        <v>32</v>
      </c>
      <c r="K41" s="10">
        <v>0.74199999999999999</v>
      </c>
      <c r="L41" s="10">
        <v>0.221</v>
      </c>
      <c r="M41" s="1">
        <v>4</v>
      </c>
      <c r="N41" s="1">
        <v>0.57999999999999996</v>
      </c>
      <c r="O41" s="1">
        <f t="shared" si="6"/>
        <v>4.742</v>
      </c>
      <c r="P41" s="1">
        <f t="shared" si="7"/>
        <v>0.80099999999999993</v>
      </c>
      <c r="Q41" s="1">
        <f t="shared" si="11"/>
        <v>83.108393083087307</v>
      </c>
      <c r="R41" s="1">
        <f t="shared" si="8"/>
        <v>2.6244343891402715</v>
      </c>
      <c r="S41" s="1">
        <f t="shared" si="9"/>
        <v>72.409488139825214</v>
      </c>
      <c r="T41" s="1">
        <f t="shared" si="10"/>
        <v>27.590511860174782</v>
      </c>
      <c r="U41" s="1">
        <v>3.2502499999999999</v>
      </c>
      <c r="V41" s="1">
        <v>4.7914099999999991</v>
      </c>
      <c r="W41" s="1">
        <v>0.32348999999999994</v>
      </c>
      <c r="X41" s="1">
        <v>4.6915167095115682E-3</v>
      </c>
      <c r="Y41" s="23">
        <v>457.85714285714289</v>
      </c>
    </row>
    <row r="42" spans="1:25" ht="15.6" x14ac:dyDescent="0.3">
      <c r="A42" s="10">
        <v>41</v>
      </c>
      <c r="B42" s="10" t="s">
        <v>70</v>
      </c>
      <c r="C42" s="19" t="s">
        <v>57</v>
      </c>
      <c r="D42" s="10">
        <v>3</v>
      </c>
      <c r="E42" s="10" t="s">
        <v>31</v>
      </c>
      <c r="F42" s="10">
        <v>2</v>
      </c>
      <c r="G42" s="13">
        <v>95.32</v>
      </c>
      <c r="H42" s="1">
        <v>13</v>
      </c>
      <c r="I42" s="10">
        <v>7</v>
      </c>
      <c r="J42" s="1">
        <v>29</v>
      </c>
      <c r="K42" s="10">
        <v>0.83199999999999996</v>
      </c>
      <c r="L42" s="10">
        <v>0.23300000000000001</v>
      </c>
      <c r="M42" s="1">
        <v>4</v>
      </c>
      <c r="N42" s="1">
        <v>0.62</v>
      </c>
      <c r="O42" s="1">
        <f t="shared" si="6"/>
        <v>4.8319999999999999</v>
      </c>
      <c r="P42" s="1">
        <f t="shared" si="7"/>
        <v>0.85299999999999998</v>
      </c>
      <c r="Q42" s="1">
        <f t="shared" si="11"/>
        <v>82.346854304635769</v>
      </c>
      <c r="R42" s="1">
        <f t="shared" si="8"/>
        <v>2.6609442060085837</v>
      </c>
      <c r="S42" s="1">
        <f t="shared" si="9"/>
        <v>72.684642438452514</v>
      </c>
      <c r="T42" s="1">
        <f t="shared" si="10"/>
        <v>27.315357561547483</v>
      </c>
      <c r="U42" s="1">
        <v>4.5222499999999997</v>
      </c>
      <c r="V42" s="1">
        <v>2.1854899999999993</v>
      </c>
      <c r="W42" s="1">
        <v>0.65996999999999995</v>
      </c>
      <c r="X42" s="1">
        <v>3.6356959236136621E-3</v>
      </c>
      <c r="Y42" s="23">
        <v>5412.1428571428569</v>
      </c>
    </row>
    <row r="43" spans="1:25" ht="15.6" x14ac:dyDescent="0.3">
      <c r="A43" s="10">
        <v>42</v>
      </c>
      <c r="B43" s="10" t="s">
        <v>71</v>
      </c>
      <c r="C43" s="19" t="s">
        <v>57</v>
      </c>
      <c r="D43" s="10">
        <v>3</v>
      </c>
      <c r="E43" s="10" t="s">
        <v>31</v>
      </c>
      <c r="F43" s="10">
        <v>3</v>
      </c>
      <c r="G43" s="13">
        <v>97.54</v>
      </c>
      <c r="H43" s="1">
        <v>10.9</v>
      </c>
      <c r="I43" s="10">
        <v>11</v>
      </c>
      <c r="J43" s="1">
        <v>26</v>
      </c>
      <c r="K43" s="10">
        <v>0.66300000000000003</v>
      </c>
      <c r="L43" s="10">
        <v>0.24299999999999999</v>
      </c>
      <c r="M43" s="1">
        <v>5</v>
      </c>
      <c r="N43" s="1">
        <v>0.59</v>
      </c>
      <c r="O43" s="1">
        <f t="shared" si="6"/>
        <v>5.6630000000000003</v>
      </c>
      <c r="P43" s="1">
        <f t="shared" si="7"/>
        <v>0.83299999999999996</v>
      </c>
      <c r="Q43" s="1">
        <f t="shared" si="11"/>
        <v>85.290482076637815</v>
      </c>
      <c r="R43" s="1">
        <f t="shared" si="8"/>
        <v>2.42798353909465</v>
      </c>
      <c r="S43" s="1">
        <f t="shared" si="9"/>
        <v>70.828331332533011</v>
      </c>
      <c r="T43" s="1">
        <f t="shared" si="10"/>
        <v>29.171668667466989</v>
      </c>
      <c r="U43" s="1">
        <v>11.468500000000001</v>
      </c>
      <c r="V43" s="1">
        <v>1.8273399999999995</v>
      </c>
      <c r="W43" s="1">
        <v>0.40348000000000001</v>
      </c>
      <c r="X43" s="1">
        <v>4.048843187660669E-3</v>
      </c>
      <c r="Y43" s="23">
        <v>2935</v>
      </c>
    </row>
    <row r="44" spans="1:25" ht="15.6" x14ac:dyDescent="0.3">
      <c r="A44" s="10">
        <v>49</v>
      </c>
      <c r="B44" s="10" t="s">
        <v>72</v>
      </c>
      <c r="C44" s="19" t="s">
        <v>57</v>
      </c>
      <c r="D44" s="10">
        <v>3</v>
      </c>
      <c r="E44" s="10" t="s">
        <v>35</v>
      </c>
      <c r="F44" s="10">
        <v>1</v>
      </c>
      <c r="G44" s="13">
        <v>98.453999999999994</v>
      </c>
      <c r="H44" s="1">
        <v>17</v>
      </c>
      <c r="I44" s="10">
        <v>13</v>
      </c>
      <c r="J44" s="1">
        <v>40</v>
      </c>
      <c r="K44" s="10">
        <v>0.83299999999999996</v>
      </c>
      <c r="L44" s="10">
        <v>0.219</v>
      </c>
      <c r="M44" s="1">
        <v>5.5</v>
      </c>
      <c r="N44" s="1">
        <v>0.83</v>
      </c>
      <c r="O44" s="1">
        <f t="shared" si="6"/>
        <v>6.3330000000000002</v>
      </c>
      <c r="P44" s="1">
        <f t="shared" si="7"/>
        <v>1.0489999999999999</v>
      </c>
      <c r="Q44" s="1">
        <f t="shared" si="11"/>
        <v>83.435970314227063</v>
      </c>
      <c r="R44" s="1">
        <f t="shared" si="8"/>
        <v>3.7899543378995433</v>
      </c>
      <c r="S44" s="1">
        <f t="shared" si="9"/>
        <v>79.122974261201136</v>
      </c>
      <c r="T44" s="1">
        <f t="shared" si="10"/>
        <v>20.877025738798856</v>
      </c>
      <c r="U44" s="1">
        <v>3.8935</v>
      </c>
      <c r="V44" s="1">
        <v>3.0003399999999991</v>
      </c>
      <c r="W44" s="1">
        <v>0.34722399999999998</v>
      </c>
      <c r="X44" s="1">
        <v>3.49889827396254E-3</v>
      </c>
      <c r="Y44" s="23">
        <v>3986.428571428572</v>
      </c>
    </row>
    <row r="45" spans="1:25" ht="15.6" x14ac:dyDescent="0.3">
      <c r="A45" s="10">
        <v>50</v>
      </c>
      <c r="B45" s="10" t="s">
        <v>73</v>
      </c>
      <c r="C45" s="19" t="s">
        <v>57</v>
      </c>
      <c r="D45" s="10">
        <v>3</v>
      </c>
      <c r="E45" s="10" t="s">
        <v>35</v>
      </c>
      <c r="F45" s="10">
        <v>2</v>
      </c>
      <c r="G45" s="13">
        <v>95.23</v>
      </c>
      <c r="H45" s="1">
        <v>15.5</v>
      </c>
      <c r="I45" s="10">
        <v>12</v>
      </c>
      <c r="J45" s="1">
        <v>25</v>
      </c>
      <c r="K45" s="10">
        <v>0.79200000000000004</v>
      </c>
      <c r="L45" s="10">
        <v>0.221</v>
      </c>
      <c r="M45" s="1">
        <v>7.5</v>
      </c>
      <c r="N45" s="1">
        <v>0.81</v>
      </c>
      <c r="O45" s="1">
        <f t="shared" si="6"/>
        <v>8.2919999999999998</v>
      </c>
      <c r="P45" s="1">
        <f t="shared" si="7"/>
        <v>1.0310000000000001</v>
      </c>
      <c r="Q45" s="1">
        <f t="shared" si="11"/>
        <v>87.56632899179931</v>
      </c>
      <c r="R45" s="1">
        <f t="shared" si="8"/>
        <v>3.6651583710407243</v>
      </c>
      <c r="S45" s="1">
        <f t="shared" si="9"/>
        <v>78.564500484966047</v>
      </c>
      <c r="T45" s="1">
        <f t="shared" si="10"/>
        <v>21.435499515033946</v>
      </c>
      <c r="U45" s="1">
        <v>11.15775</v>
      </c>
      <c r="V45" s="1">
        <v>4.8437099999999988</v>
      </c>
      <c r="W45" s="1">
        <v>0.76564599999999994</v>
      </c>
      <c r="X45" s="1">
        <v>3.9147998531032001E-3</v>
      </c>
      <c r="Y45" s="23">
        <v>5846.4285714285697</v>
      </c>
    </row>
    <row r="46" spans="1:25" ht="15.6" x14ac:dyDescent="0.3">
      <c r="A46" s="10">
        <v>51</v>
      </c>
      <c r="B46" s="10" t="s">
        <v>74</v>
      </c>
      <c r="C46" s="19" t="s">
        <v>57</v>
      </c>
      <c r="D46" s="10">
        <v>3</v>
      </c>
      <c r="E46" s="10" t="s">
        <v>35</v>
      </c>
      <c r="F46" s="10">
        <v>3</v>
      </c>
      <c r="G46" s="13">
        <v>96.242000000000004</v>
      </c>
      <c r="H46" s="1">
        <v>16.2</v>
      </c>
      <c r="I46" s="10">
        <v>12</v>
      </c>
      <c r="J46" s="1">
        <v>34</v>
      </c>
      <c r="K46" s="10">
        <v>0.746</v>
      </c>
      <c r="L46" s="10">
        <v>0.20899999999999999</v>
      </c>
      <c r="M46" s="1">
        <v>6.5</v>
      </c>
      <c r="N46" s="1">
        <v>0.97</v>
      </c>
      <c r="O46" s="1">
        <f t="shared" si="6"/>
        <v>7.2460000000000004</v>
      </c>
      <c r="P46" s="1">
        <f t="shared" si="7"/>
        <v>1.179</v>
      </c>
      <c r="Q46" s="1">
        <f t="shared" si="11"/>
        <v>83.728953905603092</v>
      </c>
      <c r="R46" s="1">
        <f t="shared" si="8"/>
        <v>4.6411483253588521</v>
      </c>
      <c r="S46" s="1">
        <f t="shared" si="9"/>
        <v>82.273112807463946</v>
      </c>
      <c r="T46" s="1">
        <f t="shared" si="10"/>
        <v>17.726887192536044</v>
      </c>
      <c r="U46" s="1">
        <v>5.3817499999999994</v>
      </c>
      <c r="V46" s="1">
        <v>2.9860700000000002</v>
      </c>
      <c r="W46" s="1">
        <v>0.308562</v>
      </c>
      <c r="X46" s="1">
        <v>4.5730811604847597E-3</v>
      </c>
      <c r="Y46" s="23">
        <v>4916.4285714285716</v>
      </c>
    </row>
    <row r="47" spans="1:25" ht="15.6" x14ac:dyDescent="0.3">
      <c r="A47" s="10">
        <v>34</v>
      </c>
      <c r="B47" s="18" t="s">
        <v>75</v>
      </c>
      <c r="C47" s="19" t="s">
        <v>57</v>
      </c>
      <c r="D47" s="10">
        <v>6</v>
      </c>
      <c r="E47" s="10" t="s">
        <v>27</v>
      </c>
      <c r="F47" s="10">
        <v>1</v>
      </c>
      <c r="G47" s="13">
        <v>69.430000000000007</v>
      </c>
      <c r="H47" s="1">
        <v>16.7</v>
      </c>
      <c r="I47" s="10">
        <v>9</v>
      </c>
      <c r="J47" s="1">
        <v>21</v>
      </c>
      <c r="K47" s="10">
        <v>0.45200000000000001</v>
      </c>
      <c r="L47" s="10">
        <v>0.16700000000000001</v>
      </c>
      <c r="M47" s="1">
        <v>4.5</v>
      </c>
      <c r="N47" s="1">
        <v>0.67999999999999994</v>
      </c>
      <c r="O47" s="1">
        <f t="shared" si="6"/>
        <v>4.952</v>
      </c>
      <c r="P47" s="1">
        <f t="shared" si="7"/>
        <v>0.84699999999999998</v>
      </c>
      <c r="Q47" s="1">
        <f t="shared" si="11"/>
        <v>82.895799676898235</v>
      </c>
      <c r="R47" s="1">
        <f t="shared" si="8"/>
        <v>4.0718562874251489</v>
      </c>
      <c r="S47" s="1">
        <f t="shared" si="9"/>
        <v>80.283353010625731</v>
      </c>
      <c r="T47" s="1">
        <f t="shared" si="10"/>
        <v>19.716646989374265</v>
      </c>
      <c r="U47" s="1">
        <v>12.56</v>
      </c>
      <c r="V47" s="1">
        <v>5.0773999999999999</v>
      </c>
      <c r="W47" s="1">
        <v>0.59039600000000003</v>
      </c>
      <c r="X47" s="1">
        <v>1.616782959970621E-2</v>
      </c>
      <c r="Y47" s="23">
        <v>1883.57142857142</v>
      </c>
    </row>
    <row r="48" spans="1:25" ht="15.6" x14ac:dyDescent="0.3">
      <c r="A48" s="10">
        <v>35</v>
      </c>
      <c r="B48" s="18" t="s">
        <v>76</v>
      </c>
      <c r="C48" s="19" t="s">
        <v>57</v>
      </c>
      <c r="D48" s="10">
        <v>6</v>
      </c>
      <c r="E48" s="10" t="s">
        <v>27</v>
      </c>
      <c r="F48" s="10">
        <v>2</v>
      </c>
      <c r="G48" s="13">
        <v>62.34</v>
      </c>
      <c r="H48" s="1">
        <v>16.5</v>
      </c>
      <c r="I48" s="10">
        <v>8</v>
      </c>
      <c r="J48" s="1">
        <v>23</v>
      </c>
      <c r="K48" s="10">
        <v>0.55200000000000005</v>
      </c>
      <c r="L48" s="10">
        <v>0.187</v>
      </c>
      <c r="M48" s="1">
        <v>5.5</v>
      </c>
      <c r="N48" s="1">
        <v>0.83</v>
      </c>
      <c r="O48" s="1">
        <f t="shared" si="6"/>
        <v>6.0519999999999996</v>
      </c>
      <c r="P48" s="1">
        <f t="shared" si="7"/>
        <v>1.0169999999999999</v>
      </c>
      <c r="Q48" s="1">
        <f t="shared" si="11"/>
        <v>83.195637805684072</v>
      </c>
      <c r="R48" s="1">
        <f t="shared" si="8"/>
        <v>4.4385026737967914</v>
      </c>
      <c r="S48" s="1">
        <f t="shared" si="9"/>
        <v>81.612586037364792</v>
      </c>
      <c r="T48" s="1">
        <f t="shared" si="10"/>
        <v>18.387413962635204</v>
      </c>
      <c r="U48" s="1">
        <v>10.159750000000001</v>
      </c>
      <c r="V48" s="1">
        <v>6.34999</v>
      </c>
      <c r="W48" s="1">
        <v>1.067186</v>
      </c>
      <c r="X48" s="1">
        <v>1.90506793977231E-3</v>
      </c>
      <c r="Y48" s="23">
        <v>1853.57142857142</v>
      </c>
    </row>
    <row r="49" spans="1:25" ht="15.6" x14ac:dyDescent="0.3">
      <c r="A49" s="10">
        <v>36</v>
      </c>
      <c r="B49" s="18" t="s">
        <v>77</v>
      </c>
      <c r="C49" s="19" t="s">
        <v>57</v>
      </c>
      <c r="D49" s="10">
        <v>6</v>
      </c>
      <c r="E49" s="10" t="s">
        <v>27</v>
      </c>
      <c r="F49" s="10">
        <v>3</v>
      </c>
      <c r="G49" s="13">
        <v>65.33</v>
      </c>
      <c r="H49" s="1">
        <v>11.5</v>
      </c>
      <c r="I49" s="10">
        <v>7</v>
      </c>
      <c r="J49" s="1">
        <v>18</v>
      </c>
      <c r="K49" s="10">
        <v>0.40100000000000002</v>
      </c>
      <c r="L49" s="10">
        <v>0.17599999999999999</v>
      </c>
      <c r="M49" s="1">
        <v>3.5</v>
      </c>
      <c r="N49" s="1">
        <v>0.54</v>
      </c>
      <c r="O49" s="1">
        <f t="shared" si="6"/>
        <v>3.9009999999999998</v>
      </c>
      <c r="P49" s="1">
        <f t="shared" si="7"/>
        <v>0.71599999999999997</v>
      </c>
      <c r="Q49" s="1">
        <f t="shared" si="11"/>
        <v>81.645731863624704</v>
      </c>
      <c r="R49" s="1">
        <f t="shared" si="8"/>
        <v>3.0681818181818183</v>
      </c>
      <c r="S49" s="1">
        <f t="shared" si="9"/>
        <v>75.41899441340783</v>
      </c>
      <c r="T49" s="1">
        <f t="shared" si="10"/>
        <v>24.581005586592177</v>
      </c>
      <c r="U49" s="1">
        <v>6.2252500000000008</v>
      </c>
      <c r="V49" s="1">
        <v>3.1914099999999985</v>
      </c>
      <c r="W49" s="1">
        <v>0.42913400000000007</v>
      </c>
      <c r="X49" s="1">
        <v>1.5249724568490639E-2</v>
      </c>
      <c r="Y49" s="23">
        <v>2033.57142857142</v>
      </c>
    </row>
    <row r="50" spans="1:25" ht="15.6" x14ac:dyDescent="0.3">
      <c r="A50" s="10">
        <v>43</v>
      </c>
      <c r="B50" s="18" t="s">
        <v>78</v>
      </c>
      <c r="C50" s="19" t="s">
        <v>57</v>
      </c>
      <c r="D50" s="10">
        <v>6</v>
      </c>
      <c r="E50" s="10" t="s">
        <v>31</v>
      </c>
      <c r="F50" s="10">
        <v>1</v>
      </c>
      <c r="G50" s="13">
        <v>87.35</v>
      </c>
      <c r="H50" s="1">
        <v>16.600000000000001</v>
      </c>
      <c r="I50" s="10">
        <v>8</v>
      </c>
      <c r="J50" s="1">
        <v>23</v>
      </c>
      <c r="K50" s="10">
        <v>0.64300000000000002</v>
      </c>
      <c r="L50" s="10">
        <v>0.219</v>
      </c>
      <c r="M50" s="1">
        <v>4.5</v>
      </c>
      <c r="N50" s="1">
        <v>0.76200000000000001</v>
      </c>
      <c r="O50" s="1">
        <f t="shared" si="6"/>
        <v>5.1429999999999998</v>
      </c>
      <c r="P50" s="1">
        <f t="shared" si="7"/>
        <v>0.98099999999999998</v>
      </c>
      <c r="Q50" s="1">
        <f t="shared" si="11"/>
        <v>80.925529846393161</v>
      </c>
      <c r="R50" s="1">
        <f t="shared" si="8"/>
        <v>3.4794520547945207</v>
      </c>
      <c r="S50" s="1">
        <f t="shared" si="9"/>
        <v>77.675840978593271</v>
      </c>
      <c r="T50" s="1">
        <f t="shared" si="10"/>
        <v>22.324159021406729</v>
      </c>
      <c r="U50" s="1">
        <v>1.8812500000000001</v>
      </c>
      <c r="V50" s="1">
        <v>0.87624999999999997</v>
      </c>
      <c r="W50" s="1">
        <v>0.12667400000000001</v>
      </c>
      <c r="X50" s="1">
        <v>2.442159383033419E-3</v>
      </c>
      <c r="Y50" s="23">
        <v>1215</v>
      </c>
    </row>
    <row r="51" spans="1:25" ht="15.6" x14ac:dyDescent="0.3">
      <c r="A51" s="10">
        <v>44</v>
      </c>
      <c r="B51" s="18" t="s">
        <v>79</v>
      </c>
      <c r="C51" s="19" t="s">
        <v>57</v>
      </c>
      <c r="D51" s="10">
        <v>6</v>
      </c>
      <c r="E51" s="10" t="s">
        <v>31</v>
      </c>
      <c r="F51" s="10">
        <v>2</v>
      </c>
      <c r="G51" s="13">
        <v>99.64</v>
      </c>
      <c r="H51" s="1">
        <v>15.5</v>
      </c>
      <c r="I51" s="10">
        <v>8</v>
      </c>
      <c r="J51" s="1">
        <v>26</v>
      </c>
      <c r="K51" s="10">
        <v>0.65300000000000002</v>
      </c>
      <c r="L51" s="10">
        <v>0.22900000000000001</v>
      </c>
      <c r="M51" s="1">
        <v>6.5</v>
      </c>
      <c r="N51" s="1">
        <v>0.74099999999999999</v>
      </c>
      <c r="O51" s="1">
        <f t="shared" si="6"/>
        <v>7.1530000000000005</v>
      </c>
      <c r="P51" s="1">
        <f t="shared" si="7"/>
        <v>0.97</v>
      </c>
      <c r="Q51" s="1">
        <f t="shared" si="11"/>
        <v>86.439256256116309</v>
      </c>
      <c r="R51" s="1">
        <f t="shared" si="8"/>
        <v>3.2358078602620086</v>
      </c>
      <c r="S51" s="1">
        <f t="shared" si="9"/>
        <v>76.391752577319593</v>
      </c>
      <c r="T51" s="1">
        <f t="shared" si="10"/>
        <v>23.608247422680414</v>
      </c>
      <c r="U51" s="1">
        <v>2.2447499999999998</v>
      </c>
      <c r="V51" s="1">
        <v>1.2933900000000003</v>
      </c>
      <c r="W51" s="1">
        <v>0.26816200000000001</v>
      </c>
      <c r="X51" s="1">
        <v>2.8185824458318029E-3</v>
      </c>
      <c r="Y51" s="23">
        <v>1117.8571428571429</v>
      </c>
    </row>
    <row r="52" spans="1:25" ht="15.6" x14ac:dyDescent="0.3">
      <c r="A52" s="10">
        <v>45</v>
      </c>
      <c r="B52" s="18" t="s">
        <v>80</v>
      </c>
      <c r="C52" s="19" t="s">
        <v>57</v>
      </c>
      <c r="D52" s="10">
        <v>6</v>
      </c>
      <c r="E52" s="10" t="s">
        <v>31</v>
      </c>
      <c r="F52" s="10">
        <v>3</v>
      </c>
      <c r="G52" s="13">
        <v>93.57</v>
      </c>
      <c r="H52" s="1">
        <v>11.8</v>
      </c>
      <c r="I52" s="10">
        <v>10</v>
      </c>
      <c r="J52" s="1">
        <v>20</v>
      </c>
      <c r="K52" s="10">
        <v>0.53333299999999995</v>
      </c>
      <c r="L52" s="10">
        <v>0.22600000000000001</v>
      </c>
      <c r="M52" s="1">
        <v>5.5</v>
      </c>
      <c r="N52" s="1">
        <v>0.78200000000000003</v>
      </c>
      <c r="O52" s="1">
        <f t="shared" si="6"/>
        <v>6.0333329999999998</v>
      </c>
      <c r="P52" s="1">
        <f t="shared" si="7"/>
        <v>1.008</v>
      </c>
      <c r="Q52" s="1">
        <f t="shared" si="11"/>
        <v>83.292816756509211</v>
      </c>
      <c r="R52" s="1">
        <f t="shared" si="8"/>
        <v>3.4601769911504423</v>
      </c>
      <c r="S52" s="1">
        <f t="shared" si="9"/>
        <v>77.579365079365076</v>
      </c>
      <c r="T52" s="1">
        <f t="shared" si="10"/>
        <v>22.420634920634921</v>
      </c>
      <c r="U52" s="1">
        <v>5.8012500000000005</v>
      </c>
      <c r="V52" s="1">
        <v>5.0110499999999991</v>
      </c>
      <c r="W52" s="1">
        <v>0.355738</v>
      </c>
      <c r="X52" s="1">
        <v>2.2952625780389281E-3</v>
      </c>
      <c r="Y52" s="23">
        <v>1265</v>
      </c>
    </row>
    <row r="53" spans="1:25" ht="15.6" x14ac:dyDescent="0.3">
      <c r="A53" s="10">
        <v>52</v>
      </c>
      <c r="B53" s="18" t="s">
        <v>81</v>
      </c>
      <c r="C53" s="19" t="s">
        <v>57</v>
      </c>
      <c r="D53" s="10">
        <v>6</v>
      </c>
      <c r="E53" s="10" t="s">
        <v>35</v>
      </c>
      <c r="F53" s="10">
        <v>1</v>
      </c>
      <c r="G53" s="13">
        <v>102.32</v>
      </c>
      <c r="H53" s="1">
        <v>16.8</v>
      </c>
      <c r="I53" s="10">
        <v>15</v>
      </c>
      <c r="J53" s="1">
        <v>40</v>
      </c>
      <c r="K53" s="10">
        <v>0.64300000000000002</v>
      </c>
      <c r="L53" s="10">
        <v>0.216</v>
      </c>
      <c r="M53" s="1">
        <v>7</v>
      </c>
      <c r="N53" s="1">
        <v>1.08</v>
      </c>
      <c r="O53" s="1">
        <f t="shared" si="6"/>
        <v>7.6429999999999998</v>
      </c>
      <c r="P53" s="1">
        <f t="shared" si="7"/>
        <v>1.296</v>
      </c>
      <c r="Q53" s="1">
        <f t="shared" si="11"/>
        <v>83.043307601727065</v>
      </c>
      <c r="R53" s="1">
        <f t="shared" si="8"/>
        <v>5</v>
      </c>
      <c r="S53" s="1">
        <f t="shared" si="9"/>
        <v>83.333333333333343</v>
      </c>
      <c r="T53" s="1">
        <f t="shared" si="10"/>
        <v>16.666666666666664</v>
      </c>
      <c r="U53" s="1">
        <v>10.848750000000001</v>
      </c>
      <c r="V53" s="1">
        <v>4.4629499999999993</v>
      </c>
      <c r="W53" s="1">
        <v>0.72081400000000007</v>
      </c>
      <c r="X53" s="1">
        <v>3.56874770473742E-3</v>
      </c>
      <c r="Y53" s="23">
        <v>2886.428571428572</v>
      </c>
    </row>
    <row r="54" spans="1:25" ht="15.6" x14ac:dyDescent="0.3">
      <c r="A54" s="10">
        <v>53</v>
      </c>
      <c r="B54" s="18" t="s">
        <v>82</v>
      </c>
      <c r="C54" s="19" t="s">
        <v>57</v>
      </c>
      <c r="D54" s="10">
        <v>6</v>
      </c>
      <c r="E54" s="10" t="s">
        <v>35</v>
      </c>
      <c r="F54" s="10">
        <v>2</v>
      </c>
      <c r="G54" s="13">
        <v>99.32</v>
      </c>
      <c r="H54" s="1">
        <v>17.32</v>
      </c>
      <c r="I54" s="10">
        <v>13</v>
      </c>
      <c r="J54" s="1">
        <v>31</v>
      </c>
      <c r="K54" s="10">
        <v>0.621</v>
      </c>
      <c r="L54" s="10">
        <v>0.219</v>
      </c>
      <c r="M54" s="1">
        <v>7</v>
      </c>
      <c r="N54" s="1">
        <v>1.08</v>
      </c>
      <c r="O54" s="1">
        <f t="shared" si="6"/>
        <v>7.6210000000000004</v>
      </c>
      <c r="P54" s="1">
        <f t="shared" si="7"/>
        <v>1.2990000000000002</v>
      </c>
      <c r="Q54" s="1">
        <f t="shared" si="11"/>
        <v>82.954992783099328</v>
      </c>
      <c r="R54" s="1">
        <f t="shared" si="8"/>
        <v>4.9315068493150687</v>
      </c>
      <c r="S54" s="1">
        <f t="shared" si="9"/>
        <v>83.140877598152414</v>
      </c>
      <c r="T54" s="1">
        <f t="shared" si="10"/>
        <v>16.859122401847575</v>
      </c>
      <c r="U54" s="1">
        <v>5.8327500000000008</v>
      </c>
      <c r="V54" s="1">
        <v>2.8247099999999996</v>
      </c>
      <c r="W54" s="1">
        <v>0.343142</v>
      </c>
      <c r="X54" s="1">
        <v>3.96713183988248E-3</v>
      </c>
      <c r="Y54" s="23">
        <v>2962.1428571428569</v>
      </c>
    </row>
    <row r="55" spans="1:25" ht="15.6" x14ac:dyDescent="0.3">
      <c r="A55" s="10">
        <v>54</v>
      </c>
      <c r="B55" s="18" t="s">
        <v>83</v>
      </c>
      <c r="C55" s="19" t="s">
        <v>57</v>
      </c>
      <c r="D55" s="10">
        <v>6</v>
      </c>
      <c r="E55" s="10" t="s">
        <v>35</v>
      </c>
      <c r="F55" s="10">
        <v>3</v>
      </c>
      <c r="G55" s="13">
        <v>97.43</v>
      </c>
      <c r="H55" s="1">
        <v>21.5</v>
      </c>
      <c r="I55" s="10">
        <v>8</v>
      </c>
      <c r="J55" s="1">
        <v>28</v>
      </c>
      <c r="K55" s="10">
        <v>0.71199999999999997</v>
      </c>
      <c r="L55" s="10">
        <v>0.20799999999999999</v>
      </c>
      <c r="M55" s="1">
        <v>7.5</v>
      </c>
      <c r="N55" s="1">
        <v>1.1499999999999999</v>
      </c>
      <c r="O55" s="1">
        <f t="shared" si="6"/>
        <v>8.2119999999999997</v>
      </c>
      <c r="P55" s="1">
        <f t="shared" si="7"/>
        <v>1.3579999999999999</v>
      </c>
      <c r="Q55" s="1">
        <f t="shared" si="11"/>
        <v>83.463224549439857</v>
      </c>
      <c r="R55" s="1">
        <f t="shared" si="8"/>
        <v>5.5288461538461533</v>
      </c>
      <c r="S55" s="1">
        <f t="shared" si="9"/>
        <v>84.683357879234165</v>
      </c>
      <c r="T55" s="1">
        <f t="shared" si="10"/>
        <v>15.316642120765833</v>
      </c>
      <c r="U55" s="1">
        <v>5.6265000000000001</v>
      </c>
      <c r="V55" s="1">
        <v>2.1504599999999994</v>
      </c>
      <c r="W55" s="1">
        <v>0.39828799999999998</v>
      </c>
      <c r="X55" s="1">
        <v>3.77892030848329E-3</v>
      </c>
      <c r="Y55" s="23">
        <v>3080.7142857142858</v>
      </c>
    </row>
    <row r="56" spans="1:25" ht="15.6" x14ac:dyDescent="0.3">
      <c r="A56" s="10">
        <v>55</v>
      </c>
      <c r="B56" s="11" t="s">
        <v>84</v>
      </c>
      <c r="C56" s="20" t="s">
        <v>85</v>
      </c>
      <c r="D56" s="10">
        <v>0</v>
      </c>
      <c r="E56" s="10" t="s">
        <v>27</v>
      </c>
      <c r="F56" s="10">
        <v>1</v>
      </c>
      <c r="G56" s="13">
        <v>121.34</v>
      </c>
      <c r="H56" s="10">
        <v>20.46</v>
      </c>
      <c r="I56" s="10">
        <v>12</v>
      </c>
      <c r="J56" s="14">
        <v>34</v>
      </c>
      <c r="K56" s="10">
        <v>0.86660000000000004</v>
      </c>
      <c r="L56" s="10">
        <v>0.214</v>
      </c>
      <c r="M56" s="18">
        <v>7</v>
      </c>
      <c r="N56" s="21">
        <v>1.008</v>
      </c>
      <c r="O56" s="1">
        <f t="shared" ref="O56:O82" si="12">SUM(K56+M56)</f>
        <v>7.8666</v>
      </c>
      <c r="P56" s="1">
        <f t="shared" ref="P56:P82" si="13">SUM(N56+L56)</f>
        <v>1.222</v>
      </c>
      <c r="Q56" s="1">
        <f>SUM((O56-P56)/O56)*100</f>
        <v>84.465970050593654</v>
      </c>
      <c r="R56" s="1">
        <f t="shared" ref="R56:R82" si="14">SUM(N56/L56)</f>
        <v>4.7102803738317762</v>
      </c>
      <c r="S56" s="1">
        <f>SUM((N56/P56)*100)</f>
        <v>82.487725040916544</v>
      </c>
      <c r="T56" s="1">
        <f t="shared" ref="T56:T82" si="15">SUM((L56/P56)*100)</f>
        <v>17.51227495908347</v>
      </c>
      <c r="U56" s="1">
        <v>4.3359999999999994</v>
      </c>
      <c r="V56" s="1">
        <v>5.3460399999999986</v>
      </c>
      <c r="W56" s="1">
        <v>0.45512400000000003</v>
      </c>
      <c r="X56" s="1">
        <v>5.9231546088872574E-3</v>
      </c>
      <c r="Y56" s="23">
        <v>1299.285714285714</v>
      </c>
    </row>
    <row r="57" spans="1:25" ht="15.6" x14ac:dyDescent="0.3">
      <c r="A57" s="10">
        <v>56</v>
      </c>
      <c r="B57" s="11" t="s">
        <v>86</v>
      </c>
      <c r="C57" s="20" t="s">
        <v>85</v>
      </c>
      <c r="D57" s="10">
        <v>0</v>
      </c>
      <c r="E57" s="10" t="s">
        <v>27</v>
      </c>
      <c r="F57" s="10">
        <v>2</v>
      </c>
      <c r="G57" s="13">
        <v>92.2</v>
      </c>
      <c r="H57" s="10">
        <v>19.5</v>
      </c>
      <c r="I57" s="10">
        <v>11</v>
      </c>
      <c r="J57" s="14">
        <v>33</v>
      </c>
      <c r="K57" s="10">
        <v>0.871</v>
      </c>
      <c r="L57" s="10">
        <v>0.19900000000000001</v>
      </c>
      <c r="M57" s="18">
        <v>8</v>
      </c>
      <c r="N57" s="21">
        <v>1.1519999999999999</v>
      </c>
      <c r="O57" s="1">
        <f t="shared" si="12"/>
        <v>8.8710000000000004</v>
      </c>
      <c r="P57" s="1">
        <f t="shared" si="13"/>
        <v>1.351</v>
      </c>
      <c r="Q57" s="1">
        <f t="shared" ref="Q57:Q82" si="16">SUM((O57-P57)/O57)*100</f>
        <v>84.770600834178794</v>
      </c>
      <c r="R57" s="1">
        <f t="shared" si="14"/>
        <v>5.7889447236180898</v>
      </c>
      <c r="S57" s="1">
        <f t="shared" ref="S57:S82" si="17">SUM((N57/P57)*100)</f>
        <v>85.270170244263497</v>
      </c>
      <c r="T57" s="1">
        <f t="shared" si="15"/>
        <v>14.729829755736493</v>
      </c>
      <c r="U57" s="1">
        <v>7.5627500000000012</v>
      </c>
      <c r="V57" s="1">
        <v>2.6359099999999991</v>
      </c>
      <c r="W57" s="1">
        <v>0.45319799999999999</v>
      </c>
      <c r="X57" s="1">
        <v>7.0845574733749538E-3</v>
      </c>
      <c r="Y57" s="23">
        <v>2687.8571428571431</v>
      </c>
    </row>
    <row r="58" spans="1:25" ht="15.6" x14ac:dyDescent="0.3">
      <c r="A58" s="10">
        <v>57</v>
      </c>
      <c r="B58" s="11" t="s">
        <v>87</v>
      </c>
      <c r="C58" s="20" t="s">
        <v>85</v>
      </c>
      <c r="D58" s="10">
        <v>0</v>
      </c>
      <c r="E58" s="10" t="s">
        <v>27</v>
      </c>
      <c r="F58" s="10">
        <v>3</v>
      </c>
      <c r="G58" s="13">
        <v>111.23</v>
      </c>
      <c r="H58" s="10">
        <v>18.899999999999999</v>
      </c>
      <c r="I58" s="10">
        <v>9</v>
      </c>
      <c r="J58" s="14">
        <v>35</v>
      </c>
      <c r="K58" s="10">
        <v>0.78500000000000003</v>
      </c>
      <c r="L58" s="10">
        <v>0.246</v>
      </c>
      <c r="M58" s="18">
        <v>7</v>
      </c>
      <c r="N58" s="21">
        <v>1.008</v>
      </c>
      <c r="O58" s="1">
        <f t="shared" si="12"/>
        <v>7.7850000000000001</v>
      </c>
      <c r="P58" s="1">
        <f t="shared" si="13"/>
        <v>1.254</v>
      </c>
      <c r="Q58" s="1">
        <f t="shared" si="16"/>
        <v>83.892100192678228</v>
      </c>
      <c r="R58" s="1">
        <f t="shared" si="14"/>
        <v>4.0975609756097562</v>
      </c>
      <c r="S58" s="1">
        <f t="shared" si="17"/>
        <v>80.382775119617222</v>
      </c>
      <c r="T58" s="1">
        <f t="shared" si="15"/>
        <v>19.617224880382775</v>
      </c>
      <c r="U58" s="1">
        <v>6.6234999999999999</v>
      </c>
      <c r="V58" s="1">
        <v>3.4005399999999999</v>
      </c>
      <c r="W58" s="1">
        <v>0.52211600000000002</v>
      </c>
      <c r="X58" s="1">
        <v>6.1343187660668382E-3</v>
      </c>
      <c r="Y58" s="23">
        <v>1993.571428571428</v>
      </c>
    </row>
    <row r="59" spans="1:25" ht="15.6" x14ac:dyDescent="0.3">
      <c r="A59" s="10">
        <v>64</v>
      </c>
      <c r="B59" s="11" t="s">
        <v>88</v>
      </c>
      <c r="C59" s="20" t="s">
        <v>85</v>
      </c>
      <c r="D59" s="10">
        <v>0</v>
      </c>
      <c r="E59" s="10" t="s">
        <v>31</v>
      </c>
      <c r="F59" s="10">
        <v>1</v>
      </c>
      <c r="G59" s="13">
        <v>118.94</v>
      </c>
      <c r="H59" s="10">
        <v>12.8</v>
      </c>
      <c r="I59" s="10">
        <v>10</v>
      </c>
      <c r="J59" s="14">
        <v>33</v>
      </c>
      <c r="K59" s="10">
        <v>0.94199999999999995</v>
      </c>
      <c r="L59" s="10">
        <v>0.21299999999999999</v>
      </c>
      <c r="M59" s="18">
        <v>7</v>
      </c>
      <c r="N59" s="21">
        <v>1.008</v>
      </c>
      <c r="O59" s="1">
        <f t="shared" si="12"/>
        <v>7.9420000000000002</v>
      </c>
      <c r="P59" s="1">
        <f t="shared" si="13"/>
        <v>1.2210000000000001</v>
      </c>
      <c r="Q59" s="1">
        <f t="shared" si="16"/>
        <v>84.62603878116343</v>
      </c>
      <c r="R59" s="1">
        <f t="shared" si="14"/>
        <v>4.732394366197183</v>
      </c>
      <c r="S59" s="1">
        <f t="shared" si="17"/>
        <v>82.555282555282545</v>
      </c>
      <c r="T59" s="1">
        <f t="shared" si="15"/>
        <v>17.44471744471744</v>
      </c>
      <c r="U59" s="1">
        <v>13.518249999999998</v>
      </c>
      <c r="V59" s="1">
        <v>3.2959299999999994</v>
      </c>
      <c r="W59" s="1">
        <v>0.52874200000000005</v>
      </c>
      <c r="X59" s="1">
        <v>1.178295997062064E-2</v>
      </c>
      <c r="Y59" s="23">
        <v>2585</v>
      </c>
    </row>
    <row r="60" spans="1:25" ht="15.6" x14ac:dyDescent="0.3">
      <c r="A60" s="10">
        <v>65</v>
      </c>
      <c r="B60" s="11" t="s">
        <v>89</v>
      </c>
      <c r="C60" s="20" t="s">
        <v>85</v>
      </c>
      <c r="D60" s="10">
        <v>0</v>
      </c>
      <c r="E60" s="10" t="s">
        <v>31</v>
      </c>
      <c r="F60" s="10">
        <v>2</v>
      </c>
      <c r="G60" s="13">
        <v>111.45</v>
      </c>
      <c r="H60" s="10">
        <v>12.1</v>
      </c>
      <c r="I60" s="10">
        <v>11</v>
      </c>
      <c r="J60" s="14">
        <v>41</v>
      </c>
      <c r="K60" s="10">
        <v>0.73399999999999999</v>
      </c>
      <c r="L60" s="10">
        <v>0.23799999999999999</v>
      </c>
      <c r="M60" s="18">
        <v>8</v>
      </c>
      <c r="N60" s="21">
        <v>1.1519999999999999</v>
      </c>
      <c r="O60" s="1">
        <f t="shared" si="12"/>
        <v>8.734</v>
      </c>
      <c r="P60" s="1">
        <f t="shared" si="13"/>
        <v>1.39</v>
      </c>
      <c r="Q60" s="1">
        <f t="shared" si="16"/>
        <v>84.0851843370735</v>
      </c>
      <c r="R60" s="1">
        <f t="shared" si="14"/>
        <v>4.8403361344537812</v>
      </c>
      <c r="S60" s="1">
        <f t="shared" si="17"/>
        <v>82.877697841726615</v>
      </c>
      <c r="T60" s="1">
        <f t="shared" si="15"/>
        <v>17.122302158273381</v>
      </c>
      <c r="U60" s="1">
        <v>10.610250000000001</v>
      </c>
      <c r="V60" s="1">
        <v>5.6648099999999992</v>
      </c>
      <c r="W60" s="1">
        <v>0.49342199999999992</v>
      </c>
      <c r="X60" s="1">
        <v>1.1624586852735959E-2</v>
      </c>
      <c r="Y60" s="23">
        <v>2366.4285714285711</v>
      </c>
    </row>
    <row r="61" spans="1:25" ht="15.6" x14ac:dyDescent="0.3">
      <c r="A61" s="10">
        <v>66</v>
      </c>
      <c r="B61" s="11" t="s">
        <v>90</v>
      </c>
      <c r="C61" s="20" t="s">
        <v>85</v>
      </c>
      <c r="D61" s="10">
        <v>0</v>
      </c>
      <c r="E61" s="10" t="s">
        <v>31</v>
      </c>
      <c r="F61" s="10">
        <v>3</v>
      </c>
      <c r="G61" s="13">
        <v>109.90300000000001</v>
      </c>
      <c r="H61" s="10">
        <v>13.31</v>
      </c>
      <c r="I61" s="10">
        <v>13</v>
      </c>
      <c r="J61" s="14">
        <v>31</v>
      </c>
      <c r="K61" s="10">
        <v>0.9123</v>
      </c>
      <c r="L61" s="10">
        <v>0.254</v>
      </c>
      <c r="M61" s="18">
        <v>8</v>
      </c>
      <c r="N61" s="21">
        <v>1.143</v>
      </c>
      <c r="O61" s="1">
        <f t="shared" si="12"/>
        <v>8.9123000000000001</v>
      </c>
      <c r="P61" s="1">
        <f t="shared" si="13"/>
        <v>1.397</v>
      </c>
      <c r="Q61" s="1">
        <f t="shared" si="16"/>
        <v>84.325033941855636</v>
      </c>
      <c r="R61" s="1">
        <f t="shared" si="14"/>
        <v>4.5</v>
      </c>
      <c r="S61" s="1">
        <f t="shared" si="17"/>
        <v>81.818181818181827</v>
      </c>
      <c r="T61" s="1">
        <f t="shared" si="15"/>
        <v>18.181818181818183</v>
      </c>
      <c r="U61" s="1">
        <v>10.438000000000001</v>
      </c>
      <c r="V61" s="1">
        <v>8.2763199999999983</v>
      </c>
      <c r="W61" s="1">
        <v>0.330984</v>
      </c>
      <c r="X61" s="1">
        <v>1.146621373485127E-2</v>
      </c>
      <c r="Y61" s="23">
        <v>2802.1428571428569</v>
      </c>
    </row>
    <row r="62" spans="1:25" ht="15.6" x14ac:dyDescent="0.3">
      <c r="A62" s="10">
        <v>73</v>
      </c>
      <c r="B62" s="11" t="s">
        <v>91</v>
      </c>
      <c r="C62" s="20" t="s">
        <v>85</v>
      </c>
      <c r="D62" s="10">
        <v>0</v>
      </c>
      <c r="E62" s="10" t="s">
        <v>35</v>
      </c>
      <c r="F62" s="10">
        <v>1</v>
      </c>
      <c r="G62" s="13">
        <v>126.5</v>
      </c>
      <c r="H62" s="10">
        <v>13.1</v>
      </c>
      <c r="I62" s="10">
        <v>9</v>
      </c>
      <c r="J62" s="14">
        <v>30</v>
      </c>
      <c r="K62" s="10">
        <v>0.85699999999999998</v>
      </c>
      <c r="L62" s="10">
        <v>0.27800000000000002</v>
      </c>
      <c r="M62" s="18">
        <v>8</v>
      </c>
      <c r="N62" s="21">
        <v>1.1519999999999999</v>
      </c>
      <c r="O62" s="1">
        <f t="shared" si="12"/>
        <v>8.8569999999999993</v>
      </c>
      <c r="P62" s="1">
        <f t="shared" si="13"/>
        <v>1.43</v>
      </c>
      <c r="Q62" s="1">
        <f t="shared" si="16"/>
        <v>83.854578299650001</v>
      </c>
      <c r="R62" s="1">
        <f t="shared" si="14"/>
        <v>4.14388489208633</v>
      </c>
      <c r="S62" s="1">
        <f t="shared" si="17"/>
        <v>80.55944055944056</v>
      </c>
      <c r="T62" s="1">
        <f t="shared" si="15"/>
        <v>19.440559440559444</v>
      </c>
      <c r="U62" s="1">
        <v>8.359</v>
      </c>
      <c r="V62" s="1">
        <v>5.1697599999999984</v>
      </c>
      <c r="W62" s="1">
        <v>1.2788999999999999</v>
      </c>
      <c r="X62" s="1">
        <v>3.1780205655526999E-3</v>
      </c>
      <c r="Y62" s="23">
        <v>3120.7142857142849</v>
      </c>
    </row>
    <row r="63" spans="1:25" ht="15.6" x14ac:dyDescent="0.3">
      <c r="A63" s="10">
        <v>74</v>
      </c>
      <c r="B63" s="11" t="s">
        <v>92</v>
      </c>
      <c r="C63" s="20" t="s">
        <v>85</v>
      </c>
      <c r="D63" s="10">
        <v>0</v>
      </c>
      <c r="E63" s="10" t="s">
        <v>35</v>
      </c>
      <c r="F63" s="10">
        <v>2</v>
      </c>
      <c r="G63" s="13">
        <v>134.24</v>
      </c>
      <c r="H63" s="10">
        <v>14.2</v>
      </c>
      <c r="I63" s="10">
        <v>10</v>
      </c>
      <c r="J63" s="14">
        <v>33</v>
      </c>
      <c r="K63" s="10">
        <v>0.93400000000000005</v>
      </c>
      <c r="L63" s="10">
        <v>0.221</v>
      </c>
      <c r="M63" s="18">
        <v>7</v>
      </c>
      <c r="N63" s="21">
        <v>1.123</v>
      </c>
      <c r="O63" s="1">
        <f t="shared" si="12"/>
        <v>7.9340000000000002</v>
      </c>
      <c r="P63" s="1">
        <f t="shared" si="13"/>
        <v>1.3440000000000001</v>
      </c>
      <c r="Q63" s="1">
        <f t="shared" si="16"/>
        <v>83.060247038064034</v>
      </c>
      <c r="R63" s="1">
        <f t="shared" si="14"/>
        <v>5.0814479638009047</v>
      </c>
      <c r="S63" s="1">
        <f t="shared" si="17"/>
        <v>83.55654761904762</v>
      </c>
      <c r="T63" s="1">
        <f t="shared" si="15"/>
        <v>16.44345238095238</v>
      </c>
      <c r="U63" s="1">
        <v>5.0134999999999996</v>
      </c>
      <c r="V63" s="1">
        <v>1.8721400000000004</v>
      </c>
      <c r="W63" s="1">
        <v>0.7422439999999999</v>
      </c>
      <c r="X63" s="1">
        <v>3.3363936834373861E-3</v>
      </c>
      <c r="Y63" s="23">
        <v>3032.1428571428569</v>
      </c>
    </row>
    <row r="64" spans="1:25" ht="15.6" x14ac:dyDescent="0.3">
      <c r="A64" s="10">
        <v>75</v>
      </c>
      <c r="B64" s="11" t="s">
        <v>93</v>
      </c>
      <c r="C64" s="20" t="s">
        <v>85</v>
      </c>
      <c r="D64" s="10">
        <v>0</v>
      </c>
      <c r="E64" s="10" t="s">
        <v>35</v>
      </c>
      <c r="F64" s="10">
        <v>3</v>
      </c>
      <c r="G64" s="13">
        <v>118.53</v>
      </c>
      <c r="H64" s="10">
        <v>12.4</v>
      </c>
      <c r="I64" s="10">
        <v>12</v>
      </c>
      <c r="J64" s="14">
        <v>35</v>
      </c>
      <c r="K64" s="10">
        <v>1.034</v>
      </c>
      <c r="L64" s="10">
        <v>0.28699999999999998</v>
      </c>
      <c r="M64" s="18">
        <v>10</v>
      </c>
      <c r="N64" s="21">
        <v>1.1459999999999999</v>
      </c>
      <c r="O64" s="1">
        <f t="shared" si="12"/>
        <v>11.034000000000001</v>
      </c>
      <c r="P64" s="1">
        <f t="shared" si="13"/>
        <v>1.4329999999999998</v>
      </c>
      <c r="Q64" s="1">
        <f t="shared" si="16"/>
        <v>87.012869313032454</v>
      </c>
      <c r="R64" s="1">
        <f t="shared" si="14"/>
        <v>3.9930313588850175</v>
      </c>
      <c r="S64" s="1">
        <f t="shared" si="17"/>
        <v>79.972086531751572</v>
      </c>
      <c r="T64" s="1">
        <f t="shared" si="15"/>
        <v>20.027913468248432</v>
      </c>
      <c r="U64" s="1">
        <v>4.6885000000000003</v>
      </c>
      <c r="V64" s="1">
        <v>3.7491399999999988</v>
      </c>
      <c r="W64" s="1">
        <v>0.68468399999999996</v>
      </c>
      <c r="X64" s="1">
        <v>3.125229526257804E-3</v>
      </c>
      <c r="Y64" s="23">
        <v>3057.8571428571431</v>
      </c>
    </row>
    <row r="65" spans="1:25" ht="15.6" x14ac:dyDescent="0.3">
      <c r="A65" s="10">
        <v>58</v>
      </c>
      <c r="B65" s="10" t="s">
        <v>94</v>
      </c>
      <c r="C65" s="20" t="s">
        <v>85</v>
      </c>
      <c r="D65" s="10">
        <v>3</v>
      </c>
      <c r="E65" s="10" t="s">
        <v>27</v>
      </c>
      <c r="F65" s="10">
        <v>1</v>
      </c>
      <c r="G65" s="13">
        <v>72.05</v>
      </c>
      <c r="H65" s="10">
        <v>18.399999999999999</v>
      </c>
      <c r="I65" s="10">
        <v>13</v>
      </c>
      <c r="J65" s="14">
        <v>27</v>
      </c>
      <c r="K65" s="10">
        <v>0.56399999999999995</v>
      </c>
      <c r="L65" s="10">
        <v>0.19700000000000001</v>
      </c>
      <c r="M65" s="18">
        <v>5</v>
      </c>
      <c r="N65" s="21">
        <v>0.72</v>
      </c>
      <c r="O65" s="1">
        <f t="shared" si="12"/>
        <v>5.5640000000000001</v>
      </c>
      <c r="P65" s="1">
        <f t="shared" si="13"/>
        <v>0.91700000000000004</v>
      </c>
      <c r="Q65" s="1">
        <f t="shared" si="16"/>
        <v>83.519051042415526</v>
      </c>
      <c r="R65" s="1">
        <f t="shared" si="14"/>
        <v>3.6548223350253806</v>
      </c>
      <c r="S65" s="1">
        <f t="shared" si="17"/>
        <v>78.516902944383858</v>
      </c>
      <c r="T65" s="1">
        <f t="shared" si="15"/>
        <v>21.483097055616142</v>
      </c>
      <c r="U65" s="1">
        <v>5.9064999999999994</v>
      </c>
      <c r="V65" s="1">
        <v>10.18966</v>
      </c>
      <c r="W65" s="1">
        <v>0.62772799999999995</v>
      </c>
      <c r="X65" s="1">
        <v>1.5636705839147998E-2</v>
      </c>
      <c r="Y65" s="23">
        <v>1977.8571428571429</v>
      </c>
    </row>
    <row r="66" spans="1:25" ht="15.6" x14ac:dyDescent="0.3">
      <c r="A66" s="10">
        <v>59</v>
      </c>
      <c r="B66" s="10" t="s">
        <v>95</v>
      </c>
      <c r="C66" s="20" t="s">
        <v>85</v>
      </c>
      <c r="D66" s="10">
        <v>3</v>
      </c>
      <c r="E66" s="10" t="s">
        <v>27</v>
      </c>
      <c r="F66" s="10">
        <v>2</v>
      </c>
      <c r="G66" s="13">
        <v>76.95</v>
      </c>
      <c r="H66" s="10">
        <v>14.7</v>
      </c>
      <c r="I66" s="10">
        <v>10</v>
      </c>
      <c r="J66" s="14">
        <v>24</v>
      </c>
      <c r="K66" s="10">
        <v>0.755</v>
      </c>
      <c r="L66" s="10">
        <v>0.21199999999999999</v>
      </c>
      <c r="M66" s="18">
        <v>7</v>
      </c>
      <c r="N66" s="21">
        <v>1.008</v>
      </c>
      <c r="O66" s="1">
        <f t="shared" si="12"/>
        <v>7.7549999999999999</v>
      </c>
      <c r="P66" s="1">
        <f t="shared" si="13"/>
        <v>1.22</v>
      </c>
      <c r="Q66" s="1">
        <f t="shared" si="16"/>
        <v>84.268214055448098</v>
      </c>
      <c r="R66" s="1">
        <f t="shared" si="14"/>
        <v>4.7547169811320753</v>
      </c>
      <c r="S66" s="1">
        <f t="shared" si="17"/>
        <v>82.622950819672141</v>
      </c>
      <c r="T66" s="1">
        <f t="shared" si="15"/>
        <v>17.377049180327869</v>
      </c>
      <c r="U66" s="1">
        <v>4.1370000000000005</v>
      </c>
      <c r="V66" s="1">
        <v>10.840679999999999</v>
      </c>
      <c r="W66" s="1">
        <v>0.28311200000000003</v>
      </c>
      <c r="X66" s="1">
        <v>7.7708409842085942E-3</v>
      </c>
      <c r="Y66" s="23">
        <v>1712.1428571428571</v>
      </c>
    </row>
    <row r="67" spans="1:25" ht="15.6" x14ac:dyDescent="0.3">
      <c r="A67" s="10">
        <v>60</v>
      </c>
      <c r="B67" s="10" t="s">
        <v>96</v>
      </c>
      <c r="C67" s="20" t="s">
        <v>85</v>
      </c>
      <c r="D67" s="10">
        <v>3</v>
      </c>
      <c r="E67" s="10" t="s">
        <v>27</v>
      </c>
      <c r="F67" s="10">
        <v>3</v>
      </c>
      <c r="G67" s="13">
        <v>69.646000000000001</v>
      </c>
      <c r="H67" s="10">
        <v>14.8</v>
      </c>
      <c r="I67" s="10">
        <v>8</v>
      </c>
      <c r="J67" s="14">
        <v>39</v>
      </c>
      <c r="K67" s="10">
        <v>0.45200000000000001</v>
      </c>
      <c r="L67" s="10">
        <v>0.156</v>
      </c>
      <c r="M67" s="18">
        <v>5</v>
      </c>
      <c r="N67" s="21">
        <v>1.008</v>
      </c>
      <c r="O67" s="1">
        <f t="shared" si="12"/>
        <v>5.452</v>
      </c>
      <c r="P67" s="1">
        <f t="shared" si="13"/>
        <v>1.1639999999999999</v>
      </c>
      <c r="Q67" s="1">
        <f t="shared" si="16"/>
        <v>78.650036683785771</v>
      </c>
      <c r="R67" s="1">
        <f t="shared" si="14"/>
        <v>6.4615384615384617</v>
      </c>
      <c r="S67" s="1">
        <f t="shared" si="17"/>
        <v>86.597938144329902</v>
      </c>
      <c r="T67" s="1">
        <f t="shared" si="15"/>
        <v>13.402061855670103</v>
      </c>
      <c r="U67" s="1">
        <v>2.8944999999999999</v>
      </c>
      <c r="V67" s="1">
        <v>5.3609799999999996</v>
      </c>
      <c r="W67" s="1">
        <v>0.320604</v>
      </c>
      <c r="X67" s="1">
        <v>1.041039294895336E-2</v>
      </c>
      <c r="Y67" s="23">
        <v>2026.4285714285711</v>
      </c>
    </row>
    <row r="68" spans="1:25" ht="15.6" x14ac:dyDescent="0.3">
      <c r="A68" s="10">
        <v>67</v>
      </c>
      <c r="B68" s="10" t="s">
        <v>97</v>
      </c>
      <c r="C68" s="20" t="s">
        <v>85</v>
      </c>
      <c r="D68" s="10">
        <v>3</v>
      </c>
      <c r="E68" s="10" t="s">
        <v>31</v>
      </c>
      <c r="F68" s="10">
        <v>1</v>
      </c>
      <c r="G68" s="13">
        <v>102.321</v>
      </c>
      <c r="H68" s="10">
        <v>16.12</v>
      </c>
      <c r="I68" s="10">
        <v>12</v>
      </c>
      <c r="J68" s="14">
        <v>43</v>
      </c>
      <c r="K68" s="10">
        <v>0.746</v>
      </c>
      <c r="L68" s="10">
        <v>0.214</v>
      </c>
      <c r="M68" s="18">
        <v>8</v>
      </c>
      <c r="N68" s="21">
        <v>1.1519999999999999</v>
      </c>
      <c r="O68" s="1">
        <f t="shared" si="12"/>
        <v>8.7460000000000004</v>
      </c>
      <c r="P68" s="1">
        <f t="shared" si="13"/>
        <v>1.3659999999999999</v>
      </c>
      <c r="Q68" s="1">
        <f t="shared" si="16"/>
        <v>84.381431511548143</v>
      </c>
      <c r="R68" s="1">
        <f t="shared" si="14"/>
        <v>5.3831775700934577</v>
      </c>
      <c r="S68" s="1">
        <f t="shared" si="17"/>
        <v>84.333821376281122</v>
      </c>
      <c r="T68" s="1">
        <f t="shared" si="15"/>
        <v>15.666178623718888</v>
      </c>
      <c r="U68" s="1">
        <v>5.4427500000000002</v>
      </c>
      <c r="V68" s="1">
        <v>6.9791099999999986</v>
      </c>
      <c r="W68" s="1">
        <v>0.46239799999999998</v>
      </c>
      <c r="X68" s="1">
        <v>9.1443894601542404E-3</v>
      </c>
      <c r="Y68" s="23">
        <v>1705</v>
      </c>
    </row>
    <row r="69" spans="1:25" ht="15.6" x14ac:dyDescent="0.3">
      <c r="A69" s="10">
        <v>68</v>
      </c>
      <c r="B69" s="10" t="s">
        <v>98</v>
      </c>
      <c r="C69" s="20" t="s">
        <v>85</v>
      </c>
      <c r="D69" s="10">
        <v>3</v>
      </c>
      <c r="E69" s="10" t="s">
        <v>31</v>
      </c>
      <c r="F69" s="10">
        <v>2</v>
      </c>
      <c r="G69" s="13">
        <v>94.56</v>
      </c>
      <c r="H69" s="10">
        <v>17.350000000000001</v>
      </c>
      <c r="I69" s="10">
        <v>8</v>
      </c>
      <c r="J69" s="14">
        <v>40</v>
      </c>
      <c r="K69" s="10">
        <v>0.64200000000000002</v>
      </c>
      <c r="L69" s="10">
        <v>0.19800000000000001</v>
      </c>
      <c r="M69" s="18">
        <v>6</v>
      </c>
      <c r="N69" s="21">
        <v>0.86399999999999999</v>
      </c>
      <c r="O69" s="1">
        <f t="shared" si="12"/>
        <v>6.6420000000000003</v>
      </c>
      <c r="P69" s="1">
        <f t="shared" si="13"/>
        <v>1.0620000000000001</v>
      </c>
      <c r="Q69" s="1">
        <f t="shared" si="16"/>
        <v>84.010840108401084</v>
      </c>
      <c r="R69" s="1">
        <f t="shared" si="14"/>
        <v>4.3636363636363633</v>
      </c>
      <c r="S69" s="1">
        <f t="shared" si="17"/>
        <v>81.355932203389827</v>
      </c>
      <c r="T69" s="1">
        <f t="shared" si="15"/>
        <v>18.64406779661017</v>
      </c>
      <c r="U69" s="1">
        <v>7.29725</v>
      </c>
      <c r="V69" s="1">
        <v>3.1304899999999996</v>
      </c>
      <c r="W69" s="1">
        <v>0.43738600000000005</v>
      </c>
      <c r="X69" s="1">
        <v>1.14452809401395E-2</v>
      </c>
      <c r="Y69" s="23">
        <v>2575.4299999999998</v>
      </c>
    </row>
    <row r="70" spans="1:25" ht="15.6" x14ac:dyDescent="0.3">
      <c r="A70" s="10">
        <v>69</v>
      </c>
      <c r="B70" s="10" t="s">
        <v>99</v>
      </c>
      <c r="C70" s="20" t="s">
        <v>85</v>
      </c>
      <c r="D70" s="10">
        <v>3</v>
      </c>
      <c r="E70" s="10" t="s">
        <v>31</v>
      </c>
      <c r="F70" s="10">
        <v>3</v>
      </c>
      <c r="G70" s="13">
        <v>120.43</v>
      </c>
      <c r="H70" s="10">
        <v>16.600000000000001</v>
      </c>
      <c r="I70" s="10">
        <v>9</v>
      </c>
      <c r="J70" s="14">
        <v>44</v>
      </c>
      <c r="K70" s="10">
        <v>0.53400000000000003</v>
      </c>
      <c r="L70" s="10">
        <v>0.17299999999999999</v>
      </c>
      <c r="M70" s="18">
        <v>6</v>
      </c>
      <c r="N70" s="21">
        <v>1.008</v>
      </c>
      <c r="O70" s="1">
        <f t="shared" si="12"/>
        <v>6.5339999999999998</v>
      </c>
      <c r="P70" s="1">
        <f t="shared" si="13"/>
        <v>1.181</v>
      </c>
      <c r="Q70" s="1">
        <f t="shared" si="16"/>
        <v>81.925313743495565</v>
      </c>
      <c r="R70" s="1">
        <f t="shared" si="14"/>
        <v>5.8265895953757232</v>
      </c>
      <c r="S70" s="1">
        <f t="shared" si="17"/>
        <v>85.351397121083821</v>
      </c>
      <c r="T70" s="1">
        <f t="shared" si="15"/>
        <v>14.64860287891617</v>
      </c>
      <c r="U70" s="1">
        <v>4.5047499999999996</v>
      </c>
      <c r="V70" s="1">
        <v>2.8717899999999998</v>
      </c>
      <c r="W70" s="1">
        <v>0.24320999999999998</v>
      </c>
      <c r="X70" s="1">
        <v>1.0222778185824399E-2</v>
      </c>
      <c r="Y70" s="23">
        <v>1866.4285714285711</v>
      </c>
    </row>
    <row r="71" spans="1:25" ht="15.6" x14ac:dyDescent="0.3">
      <c r="A71" s="10">
        <v>76</v>
      </c>
      <c r="B71" s="10" t="s">
        <v>100</v>
      </c>
      <c r="C71" s="20" t="s">
        <v>85</v>
      </c>
      <c r="D71" s="10">
        <v>3</v>
      </c>
      <c r="E71" s="10" t="s">
        <v>35</v>
      </c>
      <c r="F71" s="10">
        <v>1</v>
      </c>
      <c r="G71" s="13">
        <v>132.42400000000001</v>
      </c>
      <c r="H71" s="10">
        <v>16.239999999999998</v>
      </c>
      <c r="I71" s="10">
        <v>10</v>
      </c>
      <c r="J71" s="14">
        <v>27</v>
      </c>
      <c r="K71" s="10">
        <v>0.753</v>
      </c>
      <c r="L71" s="10">
        <v>0.21299999999999999</v>
      </c>
      <c r="M71" s="18">
        <v>8</v>
      </c>
      <c r="N71" s="21">
        <v>1.212</v>
      </c>
      <c r="O71" s="1">
        <f t="shared" si="12"/>
        <v>8.7530000000000001</v>
      </c>
      <c r="P71" s="1">
        <f t="shared" si="13"/>
        <v>1.425</v>
      </c>
      <c r="Q71" s="1">
        <f t="shared" si="16"/>
        <v>83.719867474008907</v>
      </c>
      <c r="R71" s="1">
        <f t="shared" si="14"/>
        <v>5.6901408450704229</v>
      </c>
      <c r="S71" s="1">
        <f t="shared" si="17"/>
        <v>85.05263157894737</v>
      </c>
      <c r="T71" s="1">
        <f t="shared" si="15"/>
        <v>14.947368421052632</v>
      </c>
      <c r="U71" s="1">
        <v>9.0127500000000005</v>
      </c>
      <c r="V71" s="1">
        <v>7.7219099999999994</v>
      </c>
      <c r="W71" s="1">
        <v>0.94251000000000018</v>
      </c>
      <c r="X71" s="1">
        <v>2.6501101726037462E-3</v>
      </c>
      <c r="Y71" s="23">
        <v>3329.2857142857142</v>
      </c>
    </row>
    <row r="72" spans="1:25" ht="15.6" x14ac:dyDescent="0.3">
      <c r="A72" s="10">
        <v>77</v>
      </c>
      <c r="B72" s="10" t="s">
        <v>101</v>
      </c>
      <c r="C72" s="20" t="s">
        <v>85</v>
      </c>
      <c r="D72" s="10">
        <v>3</v>
      </c>
      <c r="E72" s="10" t="s">
        <v>35</v>
      </c>
      <c r="F72" s="10">
        <v>2</v>
      </c>
      <c r="G72" s="13">
        <v>105.43</v>
      </c>
      <c r="H72" s="10">
        <v>17.53</v>
      </c>
      <c r="I72" s="10">
        <v>9</v>
      </c>
      <c r="J72" s="14">
        <v>27</v>
      </c>
      <c r="K72" s="10">
        <v>0.67400000000000004</v>
      </c>
      <c r="L72" s="10">
        <v>0.19700000000000001</v>
      </c>
      <c r="M72" s="18">
        <v>6</v>
      </c>
      <c r="N72" s="21">
        <v>0.95299999999999996</v>
      </c>
      <c r="O72" s="1">
        <f t="shared" si="12"/>
        <v>6.6740000000000004</v>
      </c>
      <c r="P72" s="1">
        <f t="shared" si="13"/>
        <v>1.1499999999999999</v>
      </c>
      <c r="Q72" s="1">
        <f t="shared" si="16"/>
        <v>82.768954150434524</v>
      </c>
      <c r="R72" s="1">
        <f t="shared" si="14"/>
        <v>4.8375634517766493</v>
      </c>
      <c r="S72" s="1">
        <f t="shared" si="17"/>
        <v>82.869565217391312</v>
      </c>
      <c r="T72" s="1">
        <f t="shared" si="15"/>
        <v>17.130434782608699</v>
      </c>
      <c r="U72" s="1">
        <v>10.798499999999999</v>
      </c>
      <c r="V72" s="1">
        <v>5.5505399999999998</v>
      </c>
      <c r="W72" s="1">
        <v>1.1304080000000001</v>
      </c>
      <c r="X72" s="1">
        <v>5.6591994124127812E-3</v>
      </c>
      <c r="Y72" s="23">
        <v>3675.35</v>
      </c>
    </row>
    <row r="73" spans="1:25" ht="15.6" x14ac:dyDescent="0.3">
      <c r="A73" s="10">
        <v>78</v>
      </c>
      <c r="B73" s="10" t="s">
        <v>102</v>
      </c>
      <c r="C73" s="20" t="s">
        <v>85</v>
      </c>
      <c r="D73" s="10">
        <v>3</v>
      </c>
      <c r="E73" s="10" t="s">
        <v>35</v>
      </c>
      <c r="F73" s="10">
        <v>3</v>
      </c>
      <c r="G73" s="13">
        <v>126.24299999999999</v>
      </c>
      <c r="H73" s="10">
        <v>16.329999999999998</v>
      </c>
      <c r="I73" s="10">
        <v>7</v>
      </c>
      <c r="J73" s="14">
        <v>35</v>
      </c>
      <c r="K73" s="10">
        <v>0.56299999999999994</v>
      </c>
      <c r="L73" s="10">
        <v>0.221</v>
      </c>
      <c r="M73" s="18">
        <v>7</v>
      </c>
      <c r="N73" s="21">
        <v>1.093</v>
      </c>
      <c r="O73" s="1">
        <f t="shared" si="12"/>
        <v>7.5629999999999997</v>
      </c>
      <c r="P73" s="1">
        <f t="shared" si="13"/>
        <v>1.3140000000000001</v>
      </c>
      <c r="Q73" s="1">
        <f t="shared" si="16"/>
        <v>82.625942086473628</v>
      </c>
      <c r="R73" s="1">
        <f t="shared" si="14"/>
        <v>4.9457013574660635</v>
      </c>
      <c r="S73" s="1">
        <f t="shared" si="17"/>
        <v>83.181126331811257</v>
      </c>
      <c r="T73" s="1">
        <f t="shared" si="15"/>
        <v>16.818873668188736</v>
      </c>
      <c r="U73" s="1">
        <v>7.4510000000000005</v>
      </c>
      <c r="V73" s="1">
        <v>3.0106399999999995</v>
      </c>
      <c r="W73" s="1">
        <v>0.41066800000000003</v>
      </c>
      <c r="X73" s="1">
        <v>3.230811604847594E-3</v>
      </c>
      <c r="Y73" s="23">
        <v>4160.7142857142853</v>
      </c>
    </row>
    <row r="74" spans="1:25" ht="15.6" x14ac:dyDescent="0.3">
      <c r="A74" s="10">
        <v>61</v>
      </c>
      <c r="B74" s="18" t="s">
        <v>103</v>
      </c>
      <c r="C74" s="20" t="s">
        <v>85</v>
      </c>
      <c r="D74" s="10">
        <v>6</v>
      </c>
      <c r="E74" s="10" t="s">
        <v>27</v>
      </c>
      <c r="F74" s="10">
        <v>1</v>
      </c>
      <c r="G74" s="13">
        <v>54.620000000000005</v>
      </c>
      <c r="H74" s="10">
        <v>18.350000000000001</v>
      </c>
      <c r="I74" s="10">
        <v>9</v>
      </c>
      <c r="J74" s="14">
        <v>18</v>
      </c>
      <c r="K74" s="10">
        <v>0.44600000000000001</v>
      </c>
      <c r="L74" s="10">
        <v>0.18</v>
      </c>
      <c r="M74" s="18">
        <v>5</v>
      </c>
      <c r="N74" s="21">
        <v>0.72</v>
      </c>
      <c r="O74" s="1">
        <f t="shared" si="12"/>
        <v>5.4459999999999997</v>
      </c>
      <c r="P74" s="1">
        <f t="shared" si="13"/>
        <v>0.89999999999999991</v>
      </c>
      <c r="Q74" s="1">
        <f t="shared" si="16"/>
        <v>83.474109438119712</v>
      </c>
      <c r="R74" s="1">
        <f t="shared" si="14"/>
        <v>4</v>
      </c>
      <c r="S74" s="1">
        <f t="shared" si="17"/>
        <v>80</v>
      </c>
      <c r="T74" s="1">
        <f t="shared" si="15"/>
        <v>20</v>
      </c>
      <c r="U74" s="1">
        <v>6.3535000000000004</v>
      </c>
      <c r="V74" s="1">
        <v>10.592739999999999</v>
      </c>
      <c r="W74" s="1">
        <v>0.15037599999999995</v>
      </c>
      <c r="X74" s="1">
        <v>9.3545721630554565E-3</v>
      </c>
      <c r="Y74" s="23">
        <v>2182.1428571428569</v>
      </c>
    </row>
    <row r="75" spans="1:25" ht="15.6" x14ac:dyDescent="0.3">
      <c r="A75" s="10">
        <v>62</v>
      </c>
      <c r="B75" s="18" t="s">
        <v>104</v>
      </c>
      <c r="C75" s="20" t="s">
        <v>85</v>
      </c>
      <c r="D75" s="10">
        <v>6</v>
      </c>
      <c r="E75" s="10" t="s">
        <v>27</v>
      </c>
      <c r="F75" s="10">
        <v>2</v>
      </c>
      <c r="G75" s="13">
        <v>62.521000000000001</v>
      </c>
      <c r="H75" s="10">
        <v>20.8</v>
      </c>
      <c r="I75" s="10">
        <v>6</v>
      </c>
      <c r="J75" s="14">
        <v>16</v>
      </c>
      <c r="K75" s="10">
        <v>0.46700000000000003</v>
      </c>
      <c r="L75" s="10">
        <v>0.156</v>
      </c>
      <c r="M75" s="18">
        <v>4</v>
      </c>
      <c r="N75" s="21">
        <v>0.57599999999999996</v>
      </c>
      <c r="O75" s="1">
        <f t="shared" si="12"/>
        <v>4.4669999999999996</v>
      </c>
      <c r="P75" s="1">
        <f t="shared" si="13"/>
        <v>0.73199999999999998</v>
      </c>
      <c r="Q75" s="1">
        <f t="shared" si="16"/>
        <v>83.613163196776355</v>
      </c>
      <c r="R75" s="1">
        <f t="shared" si="14"/>
        <v>3.6923076923076921</v>
      </c>
      <c r="S75" s="1">
        <f t="shared" si="17"/>
        <v>78.688524590163937</v>
      </c>
      <c r="T75" s="1">
        <f t="shared" si="15"/>
        <v>21.311475409836067</v>
      </c>
      <c r="U75" s="1">
        <v>8.4860000000000007</v>
      </c>
      <c r="V75" s="1">
        <v>4.1290399999999998</v>
      </c>
      <c r="W75" s="1">
        <v>0.36055199999999998</v>
      </c>
      <c r="X75" s="1">
        <v>1.2469243481454281E-2</v>
      </c>
      <c r="Y75" s="23">
        <v>1253.32</v>
      </c>
    </row>
    <row r="76" spans="1:25" ht="15.6" x14ac:dyDescent="0.3">
      <c r="A76" s="10">
        <v>63</v>
      </c>
      <c r="B76" s="18" t="s">
        <v>105</v>
      </c>
      <c r="C76" s="20" t="s">
        <v>85</v>
      </c>
      <c r="D76" s="10">
        <v>6</v>
      </c>
      <c r="E76" s="10" t="s">
        <v>27</v>
      </c>
      <c r="F76" s="10">
        <v>3</v>
      </c>
      <c r="G76" s="13">
        <v>51.524999999999999</v>
      </c>
      <c r="H76" s="10">
        <v>19.350000000000001</v>
      </c>
      <c r="I76" s="10">
        <v>7</v>
      </c>
      <c r="J76" s="14">
        <v>15</v>
      </c>
      <c r="K76" s="10">
        <v>0.42099999999999999</v>
      </c>
      <c r="L76" s="10">
        <v>0.14499999999999999</v>
      </c>
      <c r="M76" s="18">
        <v>2</v>
      </c>
      <c r="N76" s="21">
        <v>0.86399999999999999</v>
      </c>
      <c r="O76" s="1">
        <f t="shared" si="12"/>
        <v>2.4209999999999998</v>
      </c>
      <c r="P76" s="1">
        <f t="shared" si="13"/>
        <v>1.0089999999999999</v>
      </c>
      <c r="Q76" s="1">
        <f t="shared" si="16"/>
        <v>58.323007021891783</v>
      </c>
      <c r="R76" s="1">
        <f t="shared" si="14"/>
        <v>5.9586206896551728</v>
      </c>
      <c r="S76" s="1">
        <f t="shared" si="17"/>
        <v>85.62933597621408</v>
      </c>
      <c r="T76" s="1">
        <f t="shared" si="15"/>
        <v>14.370664023785928</v>
      </c>
      <c r="U76" s="1">
        <v>8.8060000000000009</v>
      </c>
      <c r="V76" s="1">
        <v>3.6708399999999997</v>
      </c>
      <c r="W76" s="1">
        <v>0.35202</v>
      </c>
      <c r="X76" s="1">
        <v>1.0991094381197211E-2</v>
      </c>
      <c r="Y76" s="23">
        <v>1535.53</v>
      </c>
    </row>
    <row r="77" spans="1:25" ht="15.6" x14ac:dyDescent="0.3">
      <c r="A77" s="10">
        <v>70</v>
      </c>
      <c r="B77" s="18" t="s">
        <v>106</v>
      </c>
      <c r="C77" s="20" t="s">
        <v>85</v>
      </c>
      <c r="D77" s="10">
        <v>6</v>
      </c>
      <c r="E77" s="10" t="s">
        <v>31</v>
      </c>
      <c r="F77" s="10">
        <v>1</v>
      </c>
      <c r="G77" s="13">
        <v>103.65</v>
      </c>
      <c r="H77" s="10">
        <v>15.2</v>
      </c>
      <c r="I77" s="10">
        <v>7</v>
      </c>
      <c r="J77" s="14">
        <v>20</v>
      </c>
      <c r="K77" s="10">
        <v>0.63500000000000001</v>
      </c>
      <c r="L77" s="10">
        <v>0.21299999999999999</v>
      </c>
      <c r="M77" s="18">
        <v>5</v>
      </c>
      <c r="N77" s="21">
        <v>0.72</v>
      </c>
      <c r="O77" s="1">
        <f t="shared" si="12"/>
        <v>5.6349999999999998</v>
      </c>
      <c r="P77" s="1">
        <f t="shared" si="13"/>
        <v>0.93299999999999994</v>
      </c>
      <c r="Q77" s="1">
        <f t="shared" si="16"/>
        <v>83.442768411712507</v>
      </c>
      <c r="R77" s="1">
        <f t="shared" si="14"/>
        <v>3.380281690140845</v>
      </c>
      <c r="S77" s="1">
        <f t="shared" si="17"/>
        <v>77.170418006430879</v>
      </c>
      <c r="T77" s="1">
        <f t="shared" si="15"/>
        <v>22.829581993569136</v>
      </c>
      <c r="U77" s="1">
        <v>5.00725</v>
      </c>
      <c r="V77" s="1">
        <v>11.015889999999999</v>
      </c>
      <c r="W77" s="1">
        <v>0.49754999999999994</v>
      </c>
      <c r="X77" s="1">
        <v>1.8643040763863399E-2</v>
      </c>
      <c r="Y77" s="23">
        <v>1615</v>
      </c>
    </row>
    <row r="78" spans="1:25" ht="15.6" x14ac:dyDescent="0.3">
      <c r="A78" s="10">
        <v>71</v>
      </c>
      <c r="B78" s="18" t="s">
        <v>107</v>
      </c>
      <c r="C78" s="20" t="s">
        <v>85</v>
      </c>
      <c r="D78" s="10">
        <v>6</v>
      </c>
      <c r="E78" s="10" t="s">
        <v>31</v>
      </c>
      <c r="F78" s="10">
        <v>2</v>
      </c>
      <c r="G78" s="13">
        <v>99.67</v>
      </c>
      <c r="H78" s="10">
        <v>13.2</v>
      </c>
      <c r="I78" s="10">
        <v>8</v>
      </c>
      <c r="J78" s="14">
        <v>19</v>
      </c>
      <c r="K78" s="10">
        <v>0.38400000000000001</v>
      </c>
      <c r="L78" s="10">
        <v>0.17799999999999999</v>
      </c>
      <c r="M78" s="18">
        <v>5</v>
      </c>
      <c r="N78" s="21">
        <v>0.72</v>
      </c>
      <c r="O78" s="1">
        <f t="shared" si="12"/>
        <v>5.3840000000000003</v>
      </c>
      <c r="P78" s="1">
        <f t="shared" si="13"/>
        <v>0.89799999999999991</v>
      </c>
      <c r="Q78" s="1">
        <f t="shared" si="16"/>
        <v>83.320950965824665</v>
      </c>
      <c r="R78" s="1">
        <f t="shared" si="14"/>
        <v>4.0449438202247192</v>
      </c>
      <c r="S78" s="1">
        <f t="shared" si="17"/>
        <v>80.178173719376403</v>
      </c>
      <c r="T78" s="1">
        <f t="shared" si="15"/>
        <v>19.821826280623608</v>
      </c>
      <c r="U78" s="1">
        <v>3.1065000000000005</v>
      </c>
      <c r="V78" s="1">
        <v>5.8776599999999997</v>
      </c>
      <c r="W78" s="1">
        <v>0.246448</v>
      </c>
      <c r="X78" s="1">
        <v>2.01317480719794E-2</v>
      </c>
      <c r="Y78" s="23">
        <v>1867.8571428571429</v>
      </c>
    </row>
    <row r="79" spans="1:25" ht="15.6" x14ac:dyDescent="0.3">
      <c r="A79" s="10">
        <v>72</v>
      </c>
      <c r="B79" s="18" t="s">
        <v>108</v>
      </c>
      <c r="C79" s="20" t="s">
        <v>85</v>
      </c>
      <c r="D79" s="10">
        <v>6</v>
      </c>
      <c r="E79" s="10" t="s">
        <v>31</v>
      </c>
      <c r="F79" s="10">
        <v>3</v>
      </c>
      <c r="G79" s="13">
        <v>91.453000000000003</v>
      </c>
      <c r="H79" s="10">
        <v>14.42</v>
      </c>
      <c r="I79" s="10">
        <v>8</v>
      </c>
      <c r="J79" s="14">
        <v>21</v>
      </c>
      <c r="K79" s="10">
        <v>0.497</v>
      </c>
      <c r="L79" s="10">
        <v>0.23200000000000001</v>
      </c>
      <c r="M79" s="18">
        <v>6</v>
      </c>
      <c r="N79" s="21">
        <v>0.86399999999999999</v>
      </c>
      <c r="O79" s="1">
        <f t="shared" si="12"/>
        <v>6.4969999999999999</v>
      </c>
      <c r="P79" s="1">
        <f t="shared" si="13"/>
        <v>1.0960000000000001</v>
      </c>
      <c r="Q79" s="1">
        <f t="shared" si="16"/>
        <v>83.130675696475294</v>
      </c>
      <c r="R79" s="1">
        <f t="shared" si="14"/>
        <v>3.7241379310344827</v>
      </c>
      <c r="S79" s="1">
        <f t="shared" si="17"/>
        <v>78.832116788321159</v>
      </c>
      <c r="T79" s="1">
        <f t="shared" si="15"/>
        <v>21.167883211678831</v>
      </c>
      <c r="U79" s="1">
        <v>5.4764999999999997</v>
      </c>
      <c r="V79" s="1">
        <v>4.7724599999999988</v>
      </c>
      <c r="W79" s="1">
        <v>0.27944000000000002</v>
      </c>
      <c r="X79" s="1">
        <v>9.5735402130004005E-3</v>
      </c>
      <c r="Y79" s="23">
        <v>2356.5300000000002</v>
      </c>
    </row>
    <row r="80" spans="1:25" ht="15.6" x14ac:dyDescent="0.3">
      <c r="A80" s="10">
        <v>79</v>
      </c>
      <c r="B80" s="18" t="s">
        <v>109</v>
      </c>
      <c r="C80" s="20" t="s">
        <v>85</v>
      </c>
      <c r="D80" s="10">
        <v>6</v>
      </c>
      <c r="E80" s="10" t="s">
        <v>35</v>
      </c>
      <c r="F80" s="10">
        <v>1</v>
      </c>
      <c r="G80" s="13">
        <v>129.24199999999999</v>
      </c>
      <c r="H80" s="10">
        <v>18.399999999999999</v>
      </c>
      <c r="I80" s="10">
        <v>9</v>
      </c>
      <c r="J80" s="14">
        <v>27</v>
      </c>
      <c r="K80" s="10">
        <v>0.32300000000000001</v>
      </c>
      <c r="L80" s="10">
        <v>0.19500000000000001</v>
      </c>
      <c r="M80" s="18">
        <v>10</v>
      </c>
      <c r="N80" s="21">
        <v>1.8720000000000001</v>
      </c>
      <c r="O80" s="1">
        <f t="shared" si="12"/>
        <v>10.323</v>
      </c>
      <c r="P80" s="1">
        <f t="shared" si="13"/>
        <v>2.0670000000000002</v>
      </c>
      <c r="Q80" s="1">
        <f t="shared" si="16"/>
        <v>79.976750944492878</v>
      </c>
      <c r="R80" s="1">
        <f t="shared" si="14"/>
        <v>9.6</v>
      </c>
      <c r="S80" s="1">
        <f t="shared" si="17"/>
        <v>90.566037735849065</v>
      </c>
      <c r="T80" s="1">
        <f t="shared" si="15"/>
        <v>9.4339622641509422</v>
      </c>
      <c r="U80" s="1">
        <v>7.0270000000000001</v>
      </c>
      <c r="V80" s="1">
        <v>4.8302800000000001</v>
      </c>
      <c r="W80" s="1">
        <v>1.057272</v>
      </c>
      <c r="X80" s="1">
        <v>2.1971630554535441E-2</v>
      </c>
      <c r="Y80" s="23">
        <v>2926.428571428572</v>
      </c>
    </row>
    <row r="81" spans="1:25" ht="15.6" x14ac:dyDescent="0.3">
      <c r="A81" s="10">
        <v>80</v>
      </c>
      <c r="B81" s="18" t="s">
        <v>110</v>
      </c>
      <c r="C81" s="20" t="s">
        <v>85</v>
      </c>
      <c r="D81" s="10">
        <v>6</v>
      </c>
      <c r="E81" s="10" t="s">
        <v>35</v>
      </c>
      <c r="F81" s="10">
        <v>2</v>
      </c>
      <c r="G81" s="13">
        <v>126.34</v>
      </c>
      <c r="H81" s="10">
        <v>20.43</v>
      </c>
      <c r="I81" s="10">
        <v>8</v>
      </c>
      <c r="J81" s="14">
        <v>21</v>
      </c>
      <c r="K81" s="10">
        <v>0.59499999999999997</v>
      </c>
      <c r="L81" s="10">
        <v>0.17799999999999999</v>
      </c>
      <c r="M81" s="18">
        <v>6</v>
      </c>
      <c r="N81" s="21">
        <v>0.86399999999999999</v>
      </c>
      <c r="O81" s="1">
        <f t="shared" si="12"/>
        <v>6.5949999999999998</v>
      </c>
      <c r="P81" s="1">
        <f t="shared" si="13"/>
        <v>1.042</v>
      </c>
      <c r="Q81" s="1">
        <f t="shared" si="16"/>
        <v>84.200151630022745</v>
      </c>
      <c r="R81" s="1">
        <f t="shared" si="14"/>
        <v>4.8539325842696632</v>
      </c>
      <c r="S81" s="1">
        <f t="shared" si="17"/>
        <v>82.917466410748546</v>
      </c>
      <c r="T81" s="1">
        <f t="shared" si="15"/>
        <v>17.08253358925144</v>
      </c>
      <c r="U81" s="1">
        <v>5.0294999999999996</v>
      </c>
      <c r="V81" s="1">
        <v>2.4673799999999999</v>
      </c>
      <c r="W81" s="1">
        <v>0.59926399999999991</v>
      </c>
      <c r="X81" s="1">
        <v>2.228837679030481E-2</v>
      </c>
      <c r="Y81" s="23">
        <v>2939.2857142857142</v>
      </c>
    </row>
    <row r="82" spans="1:25" ht="15.6" x14ac:dyDescent="0.3">
      <c r="A82" s="10">
        <v>81</v>
      </c>
      <c r="B82" s="18" t="s">
        <v>111</v>
      </c>
      <c r="C82" s="20" t="s">
        <v>85</v>
      </c>
      <c r="D82" s="10">
        <v>6</v>
      </c>
      <c r="E82" s="10" t="s">
        <v>35</v>
      </c>
      <c r="F82" s="10">
        <v>3</v>
      </c>
      <c r="G82" s="13">
        <v>102.413</v>
      </c>
      <c r="H82" s="10">
        <v>19.3</v>
      </c>
      <c r="I82" s="10">
        <v>8</v>
      </c>
      <c r="J82" s="14">
        <v>24</v>
      </c>
      <c r="K82" s="10">
        <v>0.71199999999999997</v>
      </c>
      <c r="L82" s="10">
        <v>0.216</v>
      </c>
      <c r="M82" s="18">
        <v>3</v>
      </c>
      <c r="N82" s="21">
        <v>0.432</v>
      </c>
      <c r="O82" s="1">
        <f t="shared" si="12"/>
        <v>3.7119999999999997</v>
      </c>
      <c r="P82" s="1">
        <f t="shared" si="13"/>
        <v>0.64800000000000002</v>
      </c>
      <c r="Q82" s="1">
        <f t="shared" si="16"/>
        <v>82.543103448275858</v>
      </c>
      <c r="R82" s="1">
        <f t="shared" si="14"/>
        <v>2</v>
      </c>
      <c r="S82" s="1">
        <f t="shared" si="17"/>
        <v>66.666666666666657</v>
      </c>
      <c r="T82" s="1">
        <f t="shared" si="15"/>
        <v>33.333333333333329</v>
      </c>
      <c r="U82" s="1">
        <v>5.259500000000001</v>
      </c>
      <c r="V82" s="1">
        <v>1.8705799999999995</v>
      </c>
      <c r="W82" s="1">
        <v>0.61144799999999999</v>
      </c>
      <c r="X82" s="1">
        <v>2.1707675358060969E-2</v>
      </c>
      <c r="Y82" s="23">
        <v>3097.8571428571431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</dc:creator>
  <cp:lastModifiedBy>iC</cp:lastModifiedBy>
  <dcterms:created xsi:type="dcterms:W3CDTF">2025-08-01T08:40:42Z</dcterms:created>
  <dcterms:modified xsi:type="dcterms:W3CDTF">2025-08-01T14:34:11Z</dcterms:modified>
</cp:coreProperties>
</file>