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aw Data" sheetId="1" state="visible" r:id="rId3"/>
    <sheet name="Computations" sheetId="2" state="visible" r:id="rId4"/>
    <sheet name="Descriptive Statistics" sheetId="3" state="visible" r:id="rId5"/>
    <sheet name="Paired Correlations" sheetId="4" state="visible" r:id="rId6"/>
    <sheet name="Paired Samples Test" sheetId="5" state="visible" r:id="rId7"/>
    <sheet name="Manuscript Alignment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<sst xmlns="http://schemas.openxmlformats.org/spreadsheetml/2006/main" count="116" uniqueCount="86">
  <si>
    <t xml:space="preserve">Participant_ID</t>
  </si>
  <si>
    <t xml:space="preserve">Comp_IR</t>
  </si>
  <si>
    <t xml:space="preserve">Comp_RH</t>
  </si>
  <si>
    <t xml:space="preserve">Time_IR</t>
  </si>
  <si>
    <t xml:space="preserve">Time_RH</t>
  </si>
  <si>
    <t xml:space="preserve">Meaning_IR</t>
  </si>
  <si>
    <t xml:space="preserve">Meaning_RH</t>
  </si>
  <si>
    <t xml:space="preserve">Grammar_IR</t>
  </si>
  <si>
    <t xml:space="preserve">Grammar_RH</t>
  </si>
  <si>
    <t xml:space="preserve">Strain_IR</t>
  </si>
  <si>
    <t xml:space="preserve">Strain_RH</t>
  </si>
  <si>
    <t xml:space="preserve">N400_IR</t>
  </si>
  <si>
    <t xml:space="preserve">N400_RH</t>
  </si>
  <si>
    <t xml:space="preserve">P600_IR</t>
  </si>
  <si>
    <t xml:space="preserve">P600_RH</t>
  </si>
  <si>
    <t xml:space="preserve">Comprehension (IR-RH)</t>
  </si>
  <si>
    <t xml:space="preserve">Processing time (IR-RH)</t>
  </si>
  <si>
    <t xml:space="preserve">Meaning &amp; Engagement (IR-RH)</t>
  </si>
  <si>
    <t xml:space="preserve">Grammatical &amp; Structural (IR-RH)</t>
  </si>
  <si>
    <t xml:space="preserve">Cognitive Strain (IR-RH)</t>
  </si>
  <si>
    <t xml:space="preserve">N400 amplitude (IR-RH)</t>
  </si>
  <si>
    <t xml:space="preserve">P600 amplitude (IR-RH)</t>
  </si>
  <si>
    <t xml:space="preserve">Paired Samples Statistics</t>
  </si>
  <si>
    <t xml:space="preserve">Measure</t>
  </si>
  <si>
    <t xml:space="preserve">Condition</t>
  </si>
  <si>
    <t xml:space="preserve">Mean</t>
  </si>
  <si>
    <t xml:space="preserve">N</t>
  </si>
  <si>
    <t xml:space="preserve">Std. Deviation</t>
  </si>
  <si>
    <t xml:space="preserve">Std. Error Mean</t>
  </si>
  <si>
    <t xml:space="preserve">Comprehension composite</t>
  </si>
  <si>
    <t xml:space="preserve">Information-Rich</t>
  </si>
  <si>
    <t xml:space="preserve">Rhetorical</t>
  </si>
  <si>
    <t xml:space="preserve">Processing time (min)</t>
  </si>
  <si>
    <t xml:space="preserve">Meaning &amp; Engagement Focus</t>
  </si>
  <si>
    <t xml:space="preserve">Grammatical &amp; Structural Focus</t>
  </si>
  <si>
    <t xml:space="preserve">Cognitive Strain</t>
  </si>
  <si>
    <t xml:space="preserve">N400 amplitude (µV)</t>
  </si>
  <si>
    <t xml:space="preserve">P600 amplitude (µV)</t>
  </si>
  <si>
    <t xml:space="preserve">Note. N = 26. IR = Information-Rich; RH = Rhetorical.</t>
  </si>
  <si>
    <t xml:space="preserve">Paired Samples Correlations</t>
  </si>
  <si>
    <t xml:space="preserve">Pair</t>
  </si>
  <si>
    <t xml:space="preserve">Correlation</t>
  </si>
  <si>
    <t xml:space="preserve">Sig. (2-tailed)</t>
  </si>
  <si>
    <t xml:space="preserve">Comp_IR &amp; Comp_RH</t>
  </si>
  <si>
    <t xml:space="preserve">Time_IR &amp; Time_RH</t>
  </si>
  <si>
    <t xml:space="preserve">Meaning_IR &amp; Meaning_RH</t>
  </si>
  <si>
    <t xml:space="preserve">Grammar_IR &amp; Grammar_RH</t>
  </si>
  <si>
    <t xml:space="preserve">Strain_IR &amp; Strain_RH</t>
  </si>
  <si>
    <t xml:space="preserve">N400_IR &amp; N400_RH</t>
  </si>
  <si>
    <t xml:space="preserve">P600_IR &amp; P600_RH</t>
  </si>
  <si>
    <t xml:space="preserve">Paired Samples Test (Information-Rich − Rhetorical)</t>
  </si>
  <si>
    <t xml:space="preserve">Mean diff.</t>
  </si>
  <si>
    <t xml:space="preserve">95% CI Lower</t>
  </si>
  <si>
    <t xml:space="preserve">95% CI Upper</t>
  </si>
  <si>
    <t xml:space="preserve">t</t>
  </si>
  <si>
    <t xml:space="preserve">df</t>
  </si>
  <si>
    <t xml:space="preserve">Cohen's d(z)</t>
  </si>
  <si>
    <t xml:space="preserve">Comprehension</t>
  </si>
  <si>
    <t xml:space="preserve">Processing time</t>
  </si>
  <si>
    <t xml:space="preserve">Meaning &amp; Engagement</t>
  </si>
  <si>
    <t xml:space="preserve">Grammatical &amp; Structural</t>
  </si>
  <si>
    <t xml:space="preserve">N400 amplitude</t>
  </si>
  <si>
    <t xml:space="preserve">P600 amplitude</t>
  </si>
  <si>
    <t xml:space="preserve">Note. N = 26; df = 25. Paired-samples t-tests contrast the Information-Rich vs. Rhetorical condition within each measure. Cohen's d(z) = mean difference / SD of difference scores.</t>
  </si>
  <si>
    <t xml:space="preserve">Table 1. Comprehension Accuracy and Processing Efficiency by Discourse Type</t>
  </si>
  <si>
    <t xml:space="preserve">Information-Rich M</t>
  </si>
  <si>
    <t xml:space="preserve">Information-Rich SD</t>
  </si>
  <si>
    <t xml:space="preserve">Rhetorical M</t>
  </si>
  <si>
    <t xml:space="preserve">Rhetorical SD</t>
  </si>
  <si>
    <t xml:space="preserve">t(25)</t>
  </si>
  <si>
    <t xml:space="preserve">p</t>
  </si>
  <si>
    <t xml:space="preserve">Cohen's d</t>
  </si>
  <si>
    <t xml:space="preserve">Comprehension score</t>
  </si>
  <si>
    <t xml:space="preserve">Processing time (minutes)</t>
  </si>
  <si>
    <t xml:space="preserve">Table 2. Self-Reported Listening Strategies by Discourse Type</t>
  </si>
  <si>
    <t xml:space="preserve">Meaning and Engagement Focus</t>
  </si>
  <si>
    <t xml:space="preserve">Grammatical and Structural Focus</t>
  </si>
  <si>
    <t xml:space="preserve">ERP Results: Repeated-Measures ANOVA (Discourse Type, IR vs. RH)</t>
  </si>
  <si>
    <t xml:space="preserve">Component</t>
  </si>
  <si>
    <t xml:space="preserve">Information-Rich M (µV)</t>
  </si>
  <si>
    <t xml:space="preserve">Rhetorical M (µV)</t>
  </si>
  <si>
    <t xml:space="preserve">F(1,25)</t>
  </si>
  <si>
    <t xml:space="preserve">partial eta-squared</t>
  </si>
  <si>
    <t xml:space="preserve">N400 (300–500 ms)</t>
  </si>
  <si>
    <t xml:space="preserve">P600 (500–800 ms)</t>
  </si>
  <si>
    <t xml:space="preserve">Note. For a two-level within-subjects factor, F(1,25) = t² and partial η² = F/(F+25). Values are computed live from the SPSS data file and match the manuscript.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</si>
</sst>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Times New Roman"/>
      <family val="0"/>
      <charset val="1"/>
    </font>
    <font>
      <sz val="11"/>
      <name val="Times New Roman"/>
      <family val="0"/>
      <charset val="1"/>
    </font>
    <font>
      <b val="true"/>
      <sz val="12"/>
      <name val="Times New Roman"/>
      <family val="0"/>
      <charset val="1"/>
    </font>
    <font>
      <i val="true"/>
      <sz val="9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2F5496"/>
        <bgColor rgb="FF66669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F5496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1" topLeftCell="B2" activePane="bottomRight" state="frozen"/>
      <selection pane="topLeft" activeCell="A1" activeCellId="0" sqref="A1"/>
      <selection pane="topRight" activeCell="B1" activeCellId="0" sqref="B1"/>
      <selection pane="bottomLeft" activeCell="A2" activeCellId="0" sqref="A2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15" min="2" style="0" width="11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customFormat="false" ht="15" hidden="false" customHeight="false" outlineLevel="0" collapsed="false">
      <c r="A2" s="2" t="n">
        <v>1</v>
      </c>
      <c r="B2" s="2" t="n">
        <v>15.5</v>
      </c>
      <c r="C2" s="2" t="n">
        <v>7.5</v>
      </c>
      <c r="D2" s="2" t="n">
        <v>5.1</v>
      </c>
      <c r="E2" s="2" t="n">
        <v>6.5</v>
      </c>
      <c r="F2" s="2" t="n">
        <v>3.7</v>
      </c>
      <c r="G2" s="2" t="n">
        <v>2.5</v>
      </c>
      <c r="H2" s="2" t="n">
        <v>1.7</v>
      </c>
      <c r="I2" s="2" t="n">
        <v>3.3</v>
      </c>
      <c r="J2" s="2" t="n">
        <v>1.8</v>
      </c>
      <c r="K2" s="2" t="n">
        <v>3.4</v>
      </c>
      <c r="L2" s="2" t="n">
        <v>-4.172</v>
      </c>
      <c r="M2" s="2" t="n">
        <v>-1.413</v>
      </c>
      <c r="N2" s="2" t="n">
        <v>1.342</v>
      </c>
      <c r="O2" s="2" t="n">
        <v>2.328</v>
      </c>
    </row>
    <row r="3" customFormat="false" ht="15" hidden="false" customHeight="false" outlineLevel="0" collapsed="false">
      <c r="A3" s="2" t="n">
        <v>2</v>
      </c>
      <c r="B3" s="2" t="n">
        <v>14.1</v>
      </c>
      <c r="C3" s="2" t="n">
        <v>6.1</v>
      </c>
      <c r="D3" s="2" t="n">
        <v>4.9</v>
      </c>
      <c r="E3" s="2" t="n">
        <v>7.1</v>
      </c>
      <c r="F3" s="2" t="n">
        <v>3.8</v>
      </c>
      <c r="G3" s="2" t="n">
        <v>1.9</v>
      </c>
      <c r="H3" s="2" t="n">
        <v>2.3</v>
      </c>
      <c r="I3" s="2" t="n">
        <v>3.7</v>
      </c>
      <c r="J3" s="2" t="n">
        <v>2.1</v>
      </c>
      <c r="K3" s="2" t="n">
        <v>3.9</v>
      </c>
      <c r="L3" s="2" t="n">
        <v>-2.496</v>
      </c>
      <c r="M3" s="2" t="n">
        <v>-0.807</v>
      </c>
      <c r="N3" s="2" t="n">
        <v>1.078</v>
      </c>
      <c r="O3" s="2" t="n">
        <v>4.854</v>
      </c>
    </row>
    <row r="4" customFormat="false" ht="15" hidden="false" customHeight="false" outlineLevel="0" collapsed="false">
      <c r="A4" s="2" t="n">
        <v>3</v>
      </c>
      <c r="B4" s="2" t="n">
        <v>12.8</v>
      </c>
      <c r="C4" s="2" t="n">
        <v>4.2</v>
      </c>
      <c r="D4" s="2" t="n">
        <v>5.8</v>
      </c>
      <c r="E4" s="2" t="n">
        <v>7.8</v>
      </c>
      <c r="F4" s="2" t="n">
        <v>3.5</v>
      </c>
      <c r="G4" s="2" t="n">
        <v>2.1</v>
      </c>
      <c r="H4" s="2" t="n">
        <v>1.5</v>
      </c>
      <c r="I4" s="2" t="n">
        <v>3.1</v>
      </c>
      <c r="J4" s="2" t="n">
        <v>1.6</v>
      </c>
      <c r="K4" s="2" t="n">
        <v>3.2</v>
      </c>
      <c r="L4" s="2" t="n">
        <v>-3.271</v>
      </c>
      <c r="M4" s="2" t="n">
        <v>-2.746</v>
      </c>
      <c r="N4" s="2" t="n">
        <v>-0.175</v>
      </c>
      <c r="O4" s="2" t="n">
        <v>-4.857</v>
      </c>
    </row>
    <row r="5" customFormat="false" ht="15" hidden="false" customHeight="false" outlineLevel="0" collapsed="false">
      <c r="A5" s="2" t="n">
        <v>4</v>
      </c>
      <c r="B5" s="2" t="n">
        <v>16.2</v>
      </c>
      <c r="C5" s="2" t="n">
        <v>8.9</v>
      </c>
      <c r="D5" s="2" t="n">
        <v>6.1</v>
      </c>
      <c r="E5" s="2" t="n">
        <v>8.1</v>
      </c>
      <c r="F5" s="2" t="n">
        <v>3.9</v>
      </c>
      <c r="G5" s="2" t="n">
        <v>2.6</v>
      </c>
      <c r="H5" s="2" t="n">
        <v>2.1</v>
      </c>
      <c r="I5" s="2" t="n">
        <v>3.9</v>
      </c>
      <c r="J5" s="2" t="n">
        <v>2.2</v>
      </c>
      <c r="K5" s="2" t="n">
        <v>4</v>
      </c>
      <c r="L5" s="2" t="n">
        <v>1.417</v>
      </c>
      <c r="M5" s="2" t="n">
        <v>0.571</v>
      </c>
      <c r="N5" s="2" t="n">
        <v>-1.469</v>
      </c>
      <c r="O5" s="2" t="n">
        <v>-1.531</v>
      </c>
    </row>
    <row r="6" customFormat="false" ht="15" hidden="false" customHeight="false" outlineLevel="0" collapsed="false">
      <c r="A6" s="2" t="n">
        <v>5</v>
      </c>
      <c r="B6" s="2" t="n">
        <v>13.5</v>
      </c>
      <c r="C6" s="2" t="n">
        <v>5.1</v>
      </c>
      <c r="D6" s="2" t="n">
        <v>5.5</v>
      </c>
      <c r="E6" s="2" t="n">
        <v>6.9</v>
      </c>
      <c r="F6" s="2" t="n">
        <v>3.6</v>
      </c>
      <c r="G6" s="2" t="n">
        <v>1.8</v>
      </c>
      <c r="H6" s="2" t="n">
        <v>2.5</v>
      </c>
      <c r="I6" s="2" t="n">
        <v>3.6</v>
      </c>
      <c r="J6" s="2" t="n">
        <v>1.9</v>
      </c>
      <c r="K6" s="2" t="n">
        <v>3.5</v>
      </c>
      <c r="L6" s="2" t="n">
        <v>0.128</v>
      </c>
      <c r="M6" s="2" t="n">
        <v>-0.7</v>
      </c>
      <c r="N6" s="2" t="n">
        <v>2.276</v>
      </c>
      <c r="O6" s="2" t="n">
        <v>8.976</v>
      </c>
    </row>
    <row r="7" customFormat="false" ht="15" hidden="false" customHeight="false" outlineLevel="0" collapsed="false">
      <c r="A7" s="2" t="n">
        <v>6</v>
      </c>
      <c r="B7" s="2" t="n">
        <v>11.9</v>
      </c>
      <c r="C7" s="2" t="n">
        <v>3.8</v>
      </c>
      <c r="D7" s="2" t="n">
        <v>4.5</v>
      </c>
      <c r="E7" s="2" t="n">
        <v>6.2</v>
      </c>
      <c r="F7" s="2" t="n">
        <v>3.3</v>
      </c>
      <c r="G7" s="2" t="n">
        <v>1.5</v>
      </c>
      <c r="H7" s="2" t="n">
        <v>1.8</v>
      </c>
      <c r="I7" s="2" t="n">
        <v>3</v>
      </c>
      <c r="J7" s="2" t="n">
        <v>1.4</v>
      </c>
      <c r="K7" s="2" t="n">
        <v>3.1</v>
      </c>
      <c r="L7" s="2" t="n">
        <v>-4.849</v>
      </c>
      <c r="M7" s="2" t="n">
        <v>-0.718</v>
      </c>
      <c r="N7" s="2" t="n">
        <v>0.688</v>
      </c>
      <c r="O7" s="2" t="n">
        <v>2.744</v>
      </c>
    </row>
    <row r="8" customFormat="false" ht="15" hidden="false" customHeight="false" outlineLevel="0" collapsed="false">
      <c r="A8" s="2" t="n">
        <v>7</v>
      </c>
      <c r="B8" s="2" t="n">
        <v>14.8</v>
      </c>
      <c r="C8" s="2" t="n">
        <v>9.5</v>
      </c>
      <c r="D8" s="2" t="n">
        <v>4.8</v>
      </c>
      <c r="E8" s="2" t="n">
        <v>7.3</v>
      </c>
      <c r="F8" s="2" t="n">
        <v>3.8</v>
      </c>
      <c r="G8" s="2" t="n">
        <v>2.8</v>
      </c>
      <c r="H8" s="2" t="n">
        <v>1.6</v>
      </c>
      <c r="I8" s="2" t="n">
        <v>3.5</v>
      </c>
      <c r="J8" s="2" t="n">
        <v>1.7</v>
      </c>
      <c r="K8" s="2" t="n">
        <v>3.8</v>
      </c>
      <c r="L8" s="2" t="n">
        <v>-4.336</v>
      </c>
      <c r="M8" s="2" t="n">
        <v>-0.178</v>
      </c>
      <c r="N8" s="2" t="n">
        <v>-1.186</v>
      </c>
      <c r="O8" s="2" t="n">
        <v>-0.37</v>
      </c>
    </row>
    <row r="9" customFormat="false" ht="15" hidden="false" customHeight="false" outlineLevel="0" collapsed="false">
      <c r="A9" s="2" t="n">
        <v>8</v>
      </c>
      <c r="B9" s="2" t="n">
        <v>13.2</v>
      </c>
      <c r="C9" s="2" t="n">
        <v>6.8</v>
      </c>
      <c r="D9" s="2" t="n">
        <v>5</v>
      </c>
      <c r="E9" s="2" t="n">
        <v>7</v>
      </c>
      <c r="F9" s="2" t="n">
        <v>3.5</v>
      </c>
      <c r="G9" s="2" t="n">
        <v>2.2</v>
      </c>
      <c r="H9" s="2" t="n">
        <v>1.9</v>
      </c>
      <c r="I9" s="2" t="n">
        <v>3.4</v>
      </c>
      <c r="J9" s="2" t="n">
        <v>1.8</v>
      </c>
      <c r="K9" s="2" t="n">
        <v>3.6</v>
      </c>
      <c r="L9" s="2" t="n">
        <v>-4.184</v>
      </c>
      <c r="M9" s="2" t="n">
        <v>-2.746</v>
      </c>
      <c r="N9" s="2" t="n">
        <v>-0.262</v>
      </c>
      <c r="O9" s="2" t="n">
        <v>-1.927</v>
      </c>
    </row>
    <row r="10" customFormat="false" ht="15" hidden="false" customHeight="false" outlineLevel="0" collapsed="false">
      <c r="A10" s="2" t="n">
        <v>9</v>
      </c>
      <c r="B10" s="2" t="n">
        <v>15.9</v>
      </c>
      <c r="C10" s="2" t="n">
        <v>8.1</v>
      </c>
      <c r="D10" s="2" t="n">
        <v>5.9</v>
      </c>
      <c r="E10" s="2" t="n">
        <v>7.9</v>
      </c>
      <c r="F10" s="2" t="n">
        <v>4</v>
      </c>
      <c r="G10" s="2" t="n">
        <v>2.3</v>
      </c>
      <c r="H10" s="2" t="n">
        <v>2.2</v>
      </c>
      <c r="I10" s="2" t="n">
        <v>3.8</v>
      </c>
      <c r="J10" s="2" t="n">
        <v>2.3</v>
      </c>
      <c r="K10" s="2" t="n">
        <v>3.7</v>
      </c>
      <c r="L10" s="2" t="n">
        <v>5.838</v>
      </c>
      <c r="M10" s="2" t="n">
        <v>1.083</v>
      </c>
      <c r="N10" s="2" t="n">
        <v>1.185</v>
      </c>
      <c r="O10" s="2" t="n">
        <v>-0.554</v>
      </c>
    </row>
    <row r="11" customFormat="false" ht="15" hidden="false" customHeight="false" outlineLevel="0" collapsed="false">
      <c r="A11" s="2" t="n">
        <v>10</v>
      </c>
      <c r="B11" s="2" t="n">
        <v>12.5</v>
      </c>
      <c r="C11" s="2" t="n">
        <v>5.5</v>
      </c>
      <c r="D11" s="2" t="n">
        <v>4.2</v>
      </c>
      <c r="E11" s="2" t="n">
        <v>6</v>
      </c>
      <c r="F11" s="2" t="n">
        <v>3.4</v>
      </c>
      <c r="G11" s="2" t="n">
        <v>1.7</v>
      </c>
      <c r="H11" s="2" t="n">
        <v>1.4</v>
      </c>
      <c r="I11" s="2" t="n">
        <v>2.9</v>
      </c>
      <c r="J11" s="2" t="n">
        <v>1.5</v>
      </c>
      <c r="K11" s="2" t="n">
        <v>3</v>
      </c>
      <c r="L11" s="2" t="n">
        <v>-3.868</v>
      </c>
      <c r="M11" s="2" t="n">
        <v>-2.265</v>
      </c>
      <c r="N11" s="2" t="n">
        <v>-0.051</v>
      </c>
      <c r="O11" s="2" t="n">
        <v>3.466</v>
      </c>
    </row>
    <row r="12" customFormat="false" ht="15" hidden="false" customHeight="false" outlineLevel="0" collapsed="false">
      <c r="A12" s="2" t="n">
        <v>11</v>
      </c>
      <c r="B12" s="2" t="n">
        <v>14.3</v>
      </c>
      <c r="C12" s="2" t="n">
        <v>7.2</v>
      </c>
      <c r="D12" s="2" t="n">
        <v>6.2</v>
      </c>
      <c r="E12" s="2" t="n">
        <v>8.2</v>
      </c>
      <c r="F12" s="2" t="n">
        <v>3.7</v>
      </c>
      <c r="G12" s="2" t="n">
        <v>2.4</v>
      </c>
      <c r="H12" s="2" t="n">
        <v>2</v>
      </c>
      <c r="I12" s="2" t="n">
        <v>3.6</v>
      </c>
      <c r="J12" s="2" t="n">
        <v>2</v>
      </c>
      <c r="K12" s="2" t="n">
        <v>3.8</v>
      </c>
      <c r="L12" s="2" t="n">
        <v>1.565</v>
      </c>
      <c r="M12" s="2" t="n">
        <v>2.408</v>
      </c>
      <c r="N12" s="2" t="n">
        <v>2.886</v>
      </c>
      <c r="O12" s="2" t="n">
        <v>9.821</v>
      </c>
    </row>
    <row r="13" customFormat="false" ht="15" hidden="false" customHeight="false" outlineLevel="0" collapsed="false">
      <c r="A13" s="2" t="n">
        <v>12</v>
      </c>
      <c r="B13" s="2" t="n">
        <v>13.9</v>
      </c>
      <c r="C13" s="2" t="n">
        <v>6</v>
      </c>
      <c r="D13" s="2" t="n">
        <v>5.3</v>
      </c>
      <c r="E13" s="2" t="n">
        <v>7.5</v>
      </c>
      <c r="F13" s="2" t="n">
        <v>3.6</v>
      </c>
      <c r="G13" s="2" t="n">
        <v>2</v>
      </c>
      <c r="H13" s="2" t="n">
        <v>1.9</v>
      </c>
      <c r="I13" s="2" t="n">
        <v>3.5</v>
      </c>
      <c r="J13" s="2" t="n">
        <v>1.7</v>
      </c>
      <c r="K13" s="2" t="n">
        <v>3.5</v>
      </c>
      <c r="L13" s="2" t="n">
        <v>-2.988</v>
      </c>
      <c r="M13" s="2" t="n">
        <v>-0.842</v>
      </c>
      <c r="N13" s="2" t="n">
        <v>0.563</v>
      </c>
      <c r="O13" s="2" t="n">
        <v>5.277</v>
      </c>
    </row>
    <row r="14" customFormat="false" ht="15" hidden="false" customHeight="false" outlineLevel="0" collapsed="false">
      <c r="A14" s="2" t="n">
        <v>13</v>
      </c>
      <c r="B14" s="2" t="n">
        <v>12.1</v>
      </c>
      <c r="C14" s="2" t="n">
        <v>4.9</v>
      </c>
      <c r="D14" s="2" t="n">
        <v>4.7</v>
      </c>
      <c r="E14" s="2" t="n">
        <v>6.7</v>
      </c>
      <c r="F14" s="2" t="n">
        <v>3.2</v>
      </c>
      <c r="G14" s="2" t="n">
        <v>1.6</v>
      </c>
      <c r="H14" s="2" t="n">
        <v>1.7</v>
      </c>
      <c r="I14" s="2" t="n">
        <v>3.2</v>
      </c>
      <c r="J14" s="2" t="n">
        <v>1.3</v>
      </c>
      <c r="K14" s="2" t="n">
        <v>3.3</v>
      </c>
      <c r="L14" s="2" t="n">
        <v>-1.584</v>
      </c>
      <c r="M14" s="2" t="n">
        <v>-0.417</v>
      </c>
      <c r="N14" s="2" t="n">
        <v>1.264</v>
      </c>
      <c r="O14" s="2" t="n">
        <v>2.765</v>
      </c>
    </row>
    <row r="15" customFormat="false" ht="15" hidden="false" customHeight="false" outlineLevel="0" collapsed="false">
      <c r="A15" s="2" t="n">
        <v>14</v>
      </c>
      <c r="B15" s="2" t="n">
        <v>16.5</v>
      </c>
      <c r="C15" s="2" t="n">
        <v>9.2</v>
      </c>
      <c r="D15" s="2" t="n">
        <v>5.4</v>
      </c>
      <c r="E15" s="2" t="n">
        <v>7.4</v>
      </c>
      <c r="F15" s="2" t="n">
        <v>4.1</v>
      </c>
      <c r="G15" s="2" t="n">
        <v>2.7</v>
      </c>
      <c r="H15" s="2" t="n">
        <v>2.4</v>
      </c>
      <c r="I15" s="2" t="n">
        <v>4</v>
      </c>
      <c r="J15" s="2" t="n">
        <v>2.4</v>
      </c>
      <c r="K15" s="2" t="n">
        <v>4.1</v>
      </c>
      <c r="L15" s="2" t="n">
        <v>-1.432</v>
      </c>
      <c r="M15" s="2" t="n">
        <v>-1.336</v>
      </c>
      <c r="N15" s="2" t="n">
        <v>1.455</v>
      </c>
      <c r="O15" s="2" t="n">
        <v>2.515</v>
      </c>
    </row>
    <row r="16" customFormat="false" ht="15" hidden="false" customHeight="false" outlineLevel="0" collapsed="false">
      <c r="A16" s="2" t="n">
        <v>15</v>
      </c>
      <c r="B16" s="2" t="n">
        <v>13</v>
      </c>
      <c r="C16" s="2" t="n">
        <v>6.5</v>
      </c>
      <c r="D16" s="2" t="n">
        <v>5.1</v>
      </c>
      <c r="E16" s="2" t="n">
        <v>7.2</v>
      </c>
      <c r="F16" s="2" t="n">
        <v>3.5</v>
      </c>
      <c r="G16" s="2" t="n">
        <v>2.1</v>
      </c>
      <c r="H16" s="2" t="n">
        <v>1.8</v>
      </c>
      <c r="I16" s="2" t="n">
        <v>3.3</v>
      </c>
      <c r="J16" s="2" t="n">
        <v>1.6</v>
      </c>
      <c r="K16" s="2" t="n">
        <v>3.6</v>
      </c>
      <c r="L16" s="2" t="n">
        <v>-4.1</v>
      </c>
      <c r="M16" s="2" t="n">
        <v>0.11</v>
      </c>
      <c r="N16" s="2" t="n">
        <v>1.047</v>
      </c>
      <c r="O16" s="2" t="n">
        <v>-0.337</v>
      </c>
    </row>
    <row r="17" customFormat="false" ht="15" hidden="false" customHeight="false" outlineLevel="0" collapsed="false">
      <c r="A17" s="2" t="n">
        <v>16</v>
      </c>
      <c r="B17" s="2" t="n">
        <v>15.2</v>
      </c>
      <c r="C17" s="2" t="n">
        <v>7</v>
      </c>
      <c r="D17" s="2" t="n">
        <v>4.6</v>
      </c>
      <c r="E17" s="2" t="n">
        <v>6.4</v>
      </c>
      <c r="F17" s="2" t="n">
        <v>3.9</v>
      </c>
      <c r="G17" s="2" t="n">
        <v>2.2</v>
      </c>
      <c r="H17" s="2" t="n">
        <v>2.1</v>
      </c>
      <c r="I17" s="2" t="n">
        <v>3.7</v>
      </c>
      <c r="J17" s="2" t="n">
        <v>1.9</v>
      </c>
      <c r="K17" s="2" t="n">
        <v>3.4</v>
      </c>
      <c r="L17" s="2" t="n">
        <v>1.078</v>
      </c>
      <c r="M17" s="2" t="n">
        <v>1.374</v>
      </c>
      <c r="N17" s="2" t="n">
        <v>-1.852</v>
      </c>
      <c r="O17" s="2" t="n">
        <v>-0.354</v>
      </c>
    </row>
    <row r="18" customFormat="false" ht="15" hidden="false" customHeight="false" outlineLevel="0" collapsed="false">
      <c r="A18" s="2" t="n">
        <v>17</v>
      </c>
      <c r="B18" s="2" t="n">
        <v>14.6</v>
      </c>
      <c r="C18" s="2" t="n">
        <v>8.5</v>
      </c>
      <c r="D18" s="2" t="n">
        <v>5.7</v>
      </c>
      <c r="E18" s="2" t="n">
        <v>7.7</v>
      </c>
      <c r="F18" s="2" t="n">
        <v>3.7</v>
      </c>
      <c r="G18" s="2" t="n">
        <v>2.6</v>
      </c>
      <c r="H18" s="2" t="n">
        <v>1.5</v>
      </c>
      <c r="I18" s="2" t="n">
        <v>3.4</v>
      </c>
      <c r="J18" s="2" t="n">
        <v>1.8</v>
      </c>
      <c r="K18" s="2" t="n">
        <v>3.9</v>
      </c>
      <c r="L18" s="2" t="n">
        <v>-5.282</v>
      </c>
      <c r="M18" s="2" t="n">
        <v>-0.129</v>
      </c>
      <c r="N18" s="2" t="n">
        <v>-2.162</v>
      </c>
      <c r="O18" s="2" t="n">
        <v>1.943</v>
      </c>
    </row>
    <row r="19" customFormat="false" ht="15" hidden="false" customHeight="false" outlineLevel="0" collapsed="false">
      <c r="A19" s="2" t="n">
        <v>18</v>
      </c>
      <c r="B19" s="2" t="n">
        <v>11.5</v>
      </c>
      <c r="C19" s="2" t="n">
        <v>3.5</v>
      </c>
      <c r="D19" s="2" t="n">
        <v>4</v>
      </c>
      <c r="E19" s="2" t="n">
        <v>5.8</v>
      </c>
      <c r="F19" s="2" t="n">
        <v>3.1</v>
      </c>
      <c r="G19" s="2" t="n">
        <v>1.4</v>
      </c>
      <c r="H19" s="2" t="n">
        <v>1.3</v>
      </c>
      <c r="I19" s="2" t="n">
        <v>2.8</v>
      </c>
      <c r="J19" s="2" t="n">
        <v>1.2</v>
      </c>
      <c r="K19" s="2" t="n">
        <v>2.9</v>
      </c>
      <c r="L19" s="2" t="n">
        <v>-3.434</v>
      </c>
      <c r="M19" s="2" t="n">
        <v>-2.191</v>
      </c>
      <c r="N19" s="2" t="n">
        <v>-1.348</v>
      </c>
      <c r="O19" s="2" t="n">
        <v>3.325</v>
      </c>
    </row>
    <row r="20" customFormat="false" ht="15" hidden="false" customHeight="false" outlineLevel="0" collapsed="false">
      <c r="A20" s="2" t="n">
        <v>19</v>
      </c>
      <c r="B20" s="2" t="n">
        <v>13.7</v>
      </c>
      <c r="C20" s="2" t="n">
        <v>6.2</v>
      </c>
      <c r="D20" s="2" t="n">
        <v>5.2</v>
      </c>
      <c r="E20" s="2" t="n">
        <v>7.1</v>
      </c>
      <c r="F20" s="2" t="n">
        <v>3.6</v>
      </c>
      <c r="G20" s="2" t="n">
        <v>2</v>
      </c>
      <c r="H20" s="2" t="n">
        <v>2</v>
      </c>
      <c r="I20" s="2" t="n">
        <v>3.5</v>
      </c>
      <c r="J20" s="2" t="n">
        <v>1.8</v>
      </c>
      <c r="K20" s="2" t="n">
        <v>3.5</v>
      </c>
      <c r="L20" s="2" t="n">
        <v>-2.537</v>
      </c>
      <c r="M20" s="2" t="n">
        <v>0.292</v>
      </c>
      <c r="N20" s="2" t="n">
        <v>-1.471</v>
      </c>
      <c r="O20" s="2" t="n">
        <v>0.324</v>
      </c>
    </row>
    <row r="21" customFormat="false" ht="15" hidden="false" customHeight="false" outlineLevel="0" collapsed="false">
      <c r="A21" s="2" t="n">
        <v>20</v>
      </c>
      <c r="B21" s="2" t="n">
        <v>15.8</v>
      </c>
      <c r="C21" s="2" t="n">
        <v>9.8</v>
      </c>
      <c r="D21" s="2" t="n">
        <v>6.3</v>
      </c>
      <c r="E21" s="2" t="n">
        <v>8.3</v>
      </c>
      <c r="F21" s="2" t="n">
        <v>4</v>
      </c>
      <c r="G21" s="2" t="n">
        <v>2.9</v>
      </c>
      <c r="H21" s="2" t="n">
        <v>2.3</v>
      </c>
      <c r="I21" s="2" t="n">
        <v>3.9</v>
      </c>
      <c r="J21" s="2" t="n">
        <v>2.2</v>
      </c>
      <c r="K21" s="2" t="n">
        <v>4.2</v>
      </c>
      <c r="L21" s="2" t="n">
        <v>-0.846</v>
      </c>
      <c r="M21" s="2" t="n">
        <v>-1.409</v>
      </c>
      <c r="N21" s="2" t="n">
        <v>-0.638</v>
      </c>
      <c r="O21" s="2" t="n">
        <v>-0.293</v>
      </c>
    </row>
    <row r="22" customFormat="false" ht="15" hidden="false" customHeight="false" outlineLevel="0" collapsed="false">
      <c r="A22" s="2" t="n">
        <v>21</v>
      </c>
      <c r="B22" s="2" t="n">
        <v>12.3</v>
      </c>
      <c r="C22" s="2" t="n">
        <v>5.8</v>
      </c>
      <c r="D22" s="2" t="n">
        <v>4.4</v>
      </c>
      <c r="E22" s="2" t="n">
        <v>6.6</v>
      </c>
      <c r="F22" s="2" t="n">
        <v>3.3</v>
      </c>
      <c r="G22" s="2" t="n">
        <v>1.9</v>
      </c>
      <c r="H22" s="2" t="n">
        <v>1.6</v>
      </c>
      <c r="I22" s="2" t="n">
        <v>3.1</v>
      </c>
      <c r="J22" s="2" t="n">
        <v>1.4</v>
      </c>
      <c r="K22" s="2" t="n">
        <v>3.2</v>
      </c>
      <c r="L22" s="2" t="n">
        <v>-4.469</v>
      </c>
      <c r="M22" s="2" t="n">
        <v>-1.542</v>
      </c>
      <c r="N22" s="2" t="n">
        <v>1.266</v>
      </c>
      <c r="O22" s="2" t="n">
        <v>2.347</v>
      </c>
    </row>
    <row r="23" customFormat="false" ht="15" hidden="false" customHeight="false" outlineLevel="0" collapsed="false">
      <c r="A23" s="2" t="n">
        <v>22</v>
      </c>
      <c r="B23" s="2" t="n">
        <v>14</v>
      </c>
      <c r="C23" s="2" t="n">
        <v>7.8</v>
      </c>
      <c r="D23" s="2" t="n">
        <v>5.6</v>
      </c>
      <c r="E23" s="2" t="n">
        <v>7.6</v>
      </c>
      <c r="F23" s="2" t="n">
        <v>3.7</v>
      </c>
      <c r="G23" s="2" t="n">
        <v>2.5</v>
      </c>
      <c r="H23" s="2" t="n">
        <v>2.2</v>
      </c>
      <c r="I23" s="2" t="n">
        <v>3.8</v>
      </c>
      <c r="J23" s="2" t="n">
        <v>2</v>
      </c>
      <c r="K23" s="2" t="n">
        <v>3.7</v>
      </c>
      <c r="L23" s="2" t="n">
        <v>-4.914</v>
      </c>
      <c r="M23" s="2" t="n">
        <v>-2.354</v>
      </c>
      <c r="N23" s="2" t="n">
        <v>1.281</v>
      </c>
      <c r="O23" s="2" t="n">
        <v>0.774</v>
      </c>
    </row>
    <row r="24" customFormat="false" ht="15" hidden="false" customHeight="false" outlineLevel="0" collapsed="false">
      <c r="A24" s="2" t="n">
        <v>23</v>
      </c>
      <c r="B24" s="2" t="n">
        <v>13.4</v>
      </c>
      <c r="C24" s="2" t="n">
        <v>6.3</v>
      </c>
      <c r="D24" s="2" t="n">
        <v>5</v>
      </c>
      <c r="E24" s="2" t="n">
        <v>7</v>
      </c>
      <c r="F24" s="2" t="n">
        <v>3.5</v>
      </c>
      <c r="G24" s="2" t="n">
        <v>2.1</v>
      </c>
      <c r="H24" s="2" t="n">
        <v>1.7</v>
      </c>
      <c r="I24" s="2" t="n">
        <v>3.4</v>
      </c>
      <c r="J24" s="2" t="n">
        <v>1.7</v>
      </c>
      <c r="K24" s="2" t="n">
        <v>3.6</v>
      </c>
      <c r="L24" s="2" t="n">
        <v>-2.25</v>
      </c>
      <c r="M24" s="2" t="n">
        <v>-4.484</v>
      </c>
      <c r="N24" s="2" t="n">
        <v>1.901</v>
      </c>
      <c r="O24" s="2" t="n">
        <v>3.902</v>
      </c>
    </row>
    <row r="25" customFormat="false" ht="15" hidden="false" customHeight="false" outlineLevel="0" collapsed="false">
      <c r="A25" s="2" t="n">
        <v>24</v>
      </c>
      <c r="B25" s="2" t="n">
        <v>15.1</v>
      </c>
      <c r="C25" s="2" t="n">
        <v>8</v>
      </c>
      <c r="D25" s="2" t="n">
        <v>4.8</v>
      </c>
      <c r="E25" s="2" t="n">
        <v>6.8</v>
      </c>
      <c r="F25" s="2" t="n">
        <v>3.8</v>
      </c>
      <c r="G25" s="2" t="n">
        <v>2.4</v>
      </c>
      <c r="H25" s="2" t="n">
        <v>1.9</v>
      </c>
      <c r="I25" s="2" t="n">
        <v>3.6</v>
      </c>
      <c r="J25" s="2" t="n">
        <v>1.9</v>
      </c>
      <c r="K25" s="2" t="n">
        <v>3.7</v>
      </c>
      <c r="L25" s="2" t="n">
        <v>0.959</v>
      </c>
      <c r="M25" s="2" t="n">
        <v>1.707</v>
      </c>
      <c r="N25" s="2" t="n">
        <v>0.599</v>
      </c>
      <c r="O25" s="2" t="n">
        <v>-0.082</v>
      </c>
    </row>
    <row r="26" customFormat="false" ht="15" hidden="false" customHeight="false" outlineLevel="0" collapsed="false">
      <c r="A26" s="2" t="n">
        <v>25</v>
      </c>
      <c r="B26" s="2" t="n">
        <v>12.6</v>
      </c>
      <c r="C26" s="2" t="n">
        <v>4.5</v>
      </c>
      <c r="D26" s="2" t="n">
        <v>4.3</v>
      </c>
      <c r="E26" s="2" t="n">
        <v>6.3</v>
      </c>
      <c r="F26" s="2" t="n">
        <v>3.4</v>
      </c>
      <c r="G26" s="2" t="n">
        <v>1.7</v>
      </c>
      <c r="H26" s="2" t="n">
        <v>1.8</v>
      </c>
      <c r="I26" s="2" t="n">
        <v>3.2</v>
      </c>
      <c r="J26" s="2" t="n">
        <v>1.5</v>
      </c>
      <c r="K26" s="2" t="n">
        <v>3.1</v>
      </c>
      <c r="L26" s="2" t="n">
        <v>-0.322</v>
      </c>
      <c r="M26" s="2" t="n">
        <v>0.25</v>
      </c>
      <c r="N26" s="2" t="n">
        <v>3.014</v>
      </c>
      <c r="O26" s="2" t="n">
        <v>2.452</v>
      </c>
    </row>
    <row r="27" customFormat="false" ht="15" hidden="false" customHeight="false" outlineLevel="0" collapsed="false">
      <c r="A27" s="2" t="n">
        <v>26</v>
      </c>
      <c r="B27" s="2" t="n">
        <v>14.5</v>
      </c>
      <c r="C27" s="2" t="n">
        <v>7.3</v>
      </c>
      <c r="D27" s="2" t="n">
        <v>5.5</v>
      </c>
      <c r="E27" s="2" t="n">
        <v>7.5</v>
      </c>
      <c r="F27" s="2" t="n">
        <v>3.7</v>
      </c>
      <c r="G27" s="2" t="n">
        <v>2.3</v>
      </c>
      <c r="H27" s="2" t="n">
        <v>2</v>
      </c>
      <c r="I27" s="2" t="n">
        <v>3.5</v>
      </c>
      <c r="J27" s="2" t="n">
        <v>2</v>
      </c>
      <c r="K27" s="2" t="n">
        <v>3.6</v>
      </c>
      <c r="L27" s="2" t="n">
        <v>0.947</v>
      </c>
      <c r="M27" s="2" t="n">
        <v>-1.02</v>
      </c>
      <c r="N27" s="2" t="n">
        <v>1.768</v>
      </c>
      <c r="O27" s="2" t="n">
        <v>4.493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8" min="2" style="0" width="20"/>
  </cols>
  <sheetData>
    <row r="1" customFormat="false" ht="15" hidden="false" customHeight="false" outlineLevel="0" collapsed="false">
      <c r="A1" s="1" t="s">
        <v>0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 t="s">
        <v>21</v>
      </c>
    </row>
    <row r="2" customFormat="false" ht="15" hidden="false" customHeight="false" outlineLevel="0" collapsed="false">
      <c r="A2" s="2" t="n">
        <v>1</v>
      </c>
      <c r="B2" s="2" t="n">
        <f aca="false">'Raw Data'!B2-'Raw Data'!C2</f>
        <v>8</v>
      </c>
      <c r="C2" s="2" t="n">
        <f aca="false">'Raw Data'!D2-'Raw Data'!E2</f>
        <v>-1.4</v>
      </c>
      <c r="D2" s="2" t="n">
        <f aca="false">'Raw Data'!F2-'Raw Data'!G2</f>
        <v>1.2</v>
      </c>
      <c r="E2" s="2" t="n">
        <f aca="false">'Raw Data'!H2-'Raw Data'!I2</f>
        <v>-1.6</v>
      </c>
      <c r="F2" s="2" t="n">
        <f aca="false">'Raw Data'!J2-'Raw Data'!K2</f>
        <v>-1.6</v>
      </c>
      <c r="G2" s="2" t="n">
        <f aca="false">'Raw Data'!L2-'Raw Data'!M2</f>
        <v>-2.759</v>
      </c>
      <c r="H2" s="2" t="n">
        <f aca="false">'Raw Data'!N2-'Raw Data'!O2</f>
        <v>-0.986</v>
      </c>
    </row>
    <row r="3" customFormat="false" ht="15" hidden="false" customHeight="false" outlineLevel="0" collapsed="false">
      <c r="A3" s="2" t="n">
        <v>2</v>
      </c>
      <c r="B3" s="2" t="n">
        <f aca="false">'Raw Data'!B3-'Raw Data'!C3</f>
        <v>8</v>
      </c>
      <c r="C3" s="2" t="n">
        <f aca="false">'Raw Data'!D3-'Raw Data'!E3</f>
        <v>-2.2</v>
      </c>
      <c r="D3" s="2" t="n">
        <f aca="false">'Raw Data'!F3-'Raw Data'!G3</f>
        <v>1.9</v>
      </c>
      <c r="E3" s="2" t="n">
        <f aca="false">'Raw Data'!H3-'Raw Data'!I3</f>
        <v>-1.4</v>
      </c>
      <c r="F3" s="2" t="n">
        <f aca="false">'Raw Data'!J3-'Raw Data'!K3</f>
        <v>-1.8</v>
      </c>
      <c r="G3" s="2" t="n">
        <f aca="false">'Raw Data'!L3-'Raw Data'!M3</f>
        <v>-1.689</v>
      </c>
      <c r="H3" s="2" t="n">
        <f aca="false">'Raw Data'!N3-'Raw Data'!O3</f>
        <v>-3.776</v>
      </c>
    </row>
    <row r="4" customFormat="false" ht="15" hidden="false" customHeight="false" outlineLevel="0" collapsed="false">
      <c r="A4" s="2" t="n">
        <v>3</v>
      </c>
      <c r="B4" s="2" t="n">
        <f aca="false">'Raw Data'!B4-'Raw Data'!C4</f>
        <v>8.6</v>
      </c>
      <c r="C4" s="2" t="n">
        <f aca="false">'Raw Data'!D4-'Raw Data'!E4</f>
        <v>-2</v>
      </c>
      <c r="D4" s="2" t="n">
        <f aca="false">'Raw Data'!F4-'Raw Data'!G4</f>
        <v>1.4</v>
      </c>
      <c r="E4" s="2" t="n">
        <f aca="false">'Raw Data'!H4-'Raw Data'!I4</f>
        <v>-1.6</v>
      </c>
      <c r="F4" s="2" t="n">
        <f aca="false">'Raw Data'!J4-'Raw Data'!K4</f>
        <v>-1.6</v>
      </c>
      <c r="G4" s="2" t="n">
        <f aca="false">'Raw Data'!L4-'Raw Data'!M4</f>
        <v>-0.525</v>
      </c>
      <c r="H4" s="2" t="n">
        <f aca="false">'Raw Data'!N4-'Raw Data'!O4</f>
        <v>4.682</v>
      </c>
    </row>
    <row r="5" customFormat="false" ht="15" hidden="false" customHeight="false" outlineLevel="0" collapsed="false">
      <c r="A5" s="2" t="n">
        <v>4</v>
      </c>
      <c r="B5" s="2" t="n">
        <f aca="false">'Raw Data'!B5-'Raw Data'!C5</f>
        <v>7.3</v>
      </c>
      <c r="C5" s="2" t="n">
        <f aca="false">'Raw Data'!D5-'Raw Data'!E5</f>
        <v>-2</v>
      </c>
      <c r="D5" s="2" t="n">
        <f aca="false">'Raw Data'!F5-'Raw Data'!G5</f>
        <v>1.3</v>
      </c>
      <c r="E5" s="2" t="n">
        <f aca="false">'Raw Data'!H5-'Raw Data'!I5</f>
        <v>-1.8</v>
      </c>
      <c r="F5" s="2" t="n">
        <f aca="false">'Raw Data'!J5-'Raw Data'!K5</f>
        <v>-1.8</v>
      </c>
      <c r="G5" s="2" t="n">
        <f aca="false">'Raw Data'!L5-'Raw Data'!M5</f>
        <v>0.846</v>
      </c>
      <c r="H5" s="2" t="n">
        <f aca="false">'Raw Data'!N5-'Raw Data'!O5</f>
        <v>0.0619999999999998</v>
      </c>
    </row>
    <row r="6" customFormat="false" ht="15" hidden="false" customHeight="false" outlineLevel="0" collapsed="false">
      <c r="A6" s="2" t="n">
        <v>5</v>
      </c>
      <c r="B6" s="2" t="n">
        <f aca="false">'Raw Data'!B6-'Raw Data'!C6</f>
        <v>8.4</v>
      </c>
      <c r="C6" s="2" t="n">
        <f aca="false">'Raw Data'!D6-'Raw Data'!E6</f>
        <v>-1.4</v>
      </c>
      <c r="D6" s="2" t="n">
        <f aca="false">'Raw Data'!F6-'Raw Data'!G6</f>
        <v>1.8</v>
      </c>
      <c r="E6" s="2" t="n">
        <f aca="false">'Raw Data'!H6-'Raw Data'!I6</f>
        <v>-1.1</v>
      </c>
      <c r="F6" s="2" t="n">
        <f aca="false">'Raw Data'!J6-'Raw Data'!K6</f>
        <v>-1.6</v>
      </c>
      <c r="G6" s="2" t="n">
        <f aca="false">'Raw Data'!L6-'Raw Data'!M6</f>
        <v>0.828</v>
      </c>
      <c r="H6" s="2" t="n">
        <f aca="false">'Raw Data'!N6-'Raw Data'!O6</f>
        <v>-6.7</v>
      </c>
    </row>
    <row r="7" customFormat="false" ht="15" hidden="false" customHeight="false" outlineLevel="0" collapsed="false">
      <c r="A7" s="2" t="n">
        <v>6</v>
      </c>
      <c r="B7" s="2" t="n">
        <f aca="false">'Raw Data'!B7-'Raw Data'!C7</f>
        <v>8.1</v>
      </c>
      <c r="C7" s="2" t="n">
        <f aca="false">'Raw Data'!D7-'Raw Data'!E7</f>
        <v>-1.7</v>
      </c>
      <c r="D7" s="2" t="n">
        <f aca="false">'Raw Data'!F7-'Raw Data'!G7</f>
        <v>1.8</v>
      </c>
      <c r="E7" s="2" t="n">
        <f aca="false">'Raw Data'!H7-'Raw Data'!I7</f>
        <v>-1.2</v>
      </c>
      <c r="F7" s="2" t="n">
        <f aca="false">'Raw Data'!J7-'Raw Data'!K7</f>
        <v>-1.7</v>
      </c>
      <c r="G7" s="2" t="n">
        <f aca="false">'Raw Data'!L7-'Raw Data'!M7</f>
        <v>-4.131</v>
      </c>
      <c r="H7" s="2" t="n">
        <f aca="false">'Raw Data'!N7-'Raw Data'!O7</f>
        <v>-2.056</v>
      </c>
    </row>
    <row r="8" customFormat="false" ht="15" hidden="false" customHeight="false" outlineLevel="0" collapsed="false">
      <c r="A8" s="2" t="n">
        <v>7</v>
      </c>
      <c r="B8" s="2" t="n">
        <f aca="false">'Raw Data'!B8-'Raw Data'!C8</f>
        <v>5.3</v>
      </c>
      <c r="C8" s="2" t="n">
        <f aca="false">'Raw Data'!D8-'Raw Data'!E8</f>
        <v>-2.5</v>
      </c>
      <c r="D8" s="2" t="n">
        <f aca="false">'Raw Data'!F8-'Raw Data'!G8</f>
        <v>1</v>
      </c>
      <c r="E8" s="2" t="n">
        <f aca="false">'Raw Data'!H8-'Raw Data'!I8</f>
        <v>-1.9</v>
      </c>
      <c r="F8" s="2" t="n">
        <f aca="false">'Raw Data'!J8-'Raw Data'!K8</f>
        <v>-2.1</v>
      </c>
      <c r="G8" s="2" t="n">
        <f aca="false">'Raw Data'!L8-'Raw Data'!M8</f>
        <v>-4.158</v>
      </c>
      <c r="H8" s="2" t="n">
        <f aca="false">'Raw Data'!N8-'Raw Data'!O8</f>
        <v>-0.816</v>
      </c>
    </row>
    <row r="9" customFormat="false" ht="15" hidden="false" customHeight="false" outlineLevel="0" collapsed="false">
      <c r="A9" s="2" t="n">
        <v>8</v>
      </c>
      <c r="B9" s="2" t="n">
        <f aca="false">'Raw Data'!B9-'Raw Data'!C9</f>
        <v>6.4</v>
      </c>
      <c r="C9" s="2" t="n">
        <f aca="false">'Raw Data'!D9-'Raw Data'!E9</f>
        <v>-2</v>
      </c>
      <c r="D9" s="2" t="n">
        <f aca="false">'Raw Data'!F9-'Raw Data'!G9</f>
        <v>1.3</v>
      </c>
      <c r="E9" s="2" t="n">
        <f aca="false">'Raw Data'!H9-'Raw Data'!I9</f>
        <v>-1.5</v>
      </c>
      <c r="F9" s="2" t="n">
        <f aca="false">'Raw Data'!J9-'Raw Data'!K9</f>
        <v>-1.8</v>
      </c>
      <c r="G9" s="2" t="n">
        <f aca="false">'Raw Data'!L9-'Raw Data'!M9</f>
        <v>-1.438</v>
      </c>
      <c r="H9" s="2" t="n">
        <f aca="false">'Raw Data'!N9-'Raw Data'!O9</f>
        <v>1.665</v>
      </c>
    </row>
    <row r="10" customFormat="false" ht="15" hidden="false" customHeight="false" outlineLevel="0" collapsed="false">
      <c r="A10" s="2" t="n">
        <v>9</v>
      </c>
      <c r="B10" s="2" t="n">
        <f aca="false">'Raw Data'!B10-'Raw Data'!C10</f>
        <v>7.8</v>
      </c>
      <c r="C10" s="2" t="n">
        <f aca="false">'Raw Data'!D10-'Raw Data'!E10</f>
        <v>-2</v>
      </c>
      <c r="D10" s="2" t="n">
        <f aca="false">'Raw Data'!F10-'Raw Data'!G10</f>
        <v>1.7</v>
      </c>
      <c r="E10" s="2" t="n">
        <f aca="false">'Raw Data'!H10-'Raw Data'!I10</f>
        <v>-1.6</v>
      </c>
      <c r="F10" s="2" t="n">
        <f aca="false">'Raw Data'!J10-'Raw Data'!K10</f>
        <v>-1.4</v>
      </c>
      <c r="G10" s="2" t="n">
        <f aca="false">'Raw Data'!L10-'Raw Data'!M10</f>
        <v>4.755</v>
      </c>
      <c r="H10" s="2" t="n">
        <f aca="false">'Raw Data'!N10-'Raw Data'!O10</f>
        <v>1.739</v>
      </c>
    </row>
    <row r="11" customFormat="false" ht="15" hidden="false" customHeight="false" outlineLevel="0" collapsed="false">
      <c r="A11" s="2" t="n">
        <v>10</v>
      </c>
      <c r="B11" s="2" t="n">
        <f aca="false">'Raw Data'!B11-'Raw Data'!C11</f>
        <v>7</v>
      </c>
      <c r="C11" s="2" t="n">
        <f aca="false">'Raw Data'!D11-'Raw Data'!E11</f>
        <v>-1.8</v>
      </c>
      <c r="D11" s="2" t="n">
        <f aca="false">'Raw Data'!F11-'Raw Data'!G11</f>
        <v>1.7</v>
      </c>
      <c r="E11" s="2" t="n">
        <f aca="false">'Raw Data'!H11-'Raw Data'!I11</f>
        <v>-1.5</v>
      </c>
      <c r="F11" s="2" t="n">
        <f aca="false">'Raw Data'!J11-'Raw Data'!K11</f>
        <v>-1.5</v>
      </c>
      <c r="G11" s="2" t="n">
        <f aca="false">'Raw Data'!L11-'Raw Data'!M11</f>
        <v>-1.603</v>
      </c>
      <c r="H11" s="2" t="n">
        <f aca="false">'Raw Data'!N11-'Raw Data'!O11</f>
        <v>-3.517</v>
      </c>
    </row>
    <row r="12" customFormat="false" ht="15" hidden="false" customHeight="false" outlineLevel="0" collapsed="false">
      <c r="A12" s="2" t="n">
        <v>11</v>
      </c>
      <c r="B12" s="2" t="n">
        <f aca="false">'Raw Data'!B12-'Raw Data'!C12</f>
        <v>7.1</v>
      </c>
      <c r="C12" s="2" t="n">
        <f aca="false">'Raw Data'!D12-'Raw Data'!E12</f>
        <v>-2</v>
      </c>
      <c r="D12" s="2" t="n">
        <f aca="false">'Raw Data'!F12-'Raw Data'!G12</f>
        <v>1.3</v>
      </c>
      <c r="E12" s="2" t="n">
        <f aca="false">'Raw Data'!H12-'Raw Data'!I12</f>
        <v>-1.6</v>
      </c>
      <c r="F12" s="2" t="n">
        <f aca="false">'Raw Data'!J12-'Raw Data'!K12</f>
        <v>-1.8</v>
      </c>
      <c r="G12" s="2" t="n">
        <f aca="false">'Raw Data'!L12-'Raw Data'!M12</f>
        <v>-0.843</v>
      </c>
      <c r="H12" s="2" t="n">
        <f aca="false">'Raw Data'!N12-'Raw Data'!O12</f>
        <v>-6.935</v>
      </c>
    </row>
    <row r="13" customFormat="false" ht="15" hidden="false" customHeight="false" outlineLevel="0" collapsed="false">
      <c r="A13" s="2" t="n">
        <v>12</v>
      </c>
      <c r="B13" s="2" t="n">
        <f aca="false">'Raw Data'!B13-'Raw Data'!C13</f>
        <v>7.9</v>
      </c>
      <c r="C13" s="2" t="n">
        <f aca="false">'Raw Data'!D13-'Raw Data'!E13</f>
        <v>-2.2</v>
      </c>
      <c r="D13" s="2" t="n">
        <f aca="false">'Raw Data'!F13-'Raw Data'!G13</f>
        <v>1.6</v>
      </c>
      <c r="E13" s="2" t="n">
        <f aca="false">'Raw Data'!H13-'Raw Data'!I13</f>
        <v>-1.6</v>
      </c>
      <c r="F13" s="2" t="n">
        <f aca="false">'Raw Data'!J13-'Raw Data'!K13</f>
        <v>-1.8</v>
      </c>
      <c r="G13" s="2" t="n">
        <f aca="false">'Raw Data'!L13-'Raw Data'!M13</f>
        <v>-2.146</v>
      </c>
      <c r="H13" s="2" t="n">
        <f aca="false">'Raw Data'!N13-'Raw Data'!O13</f>
        <v>-4.714</v>
      </c>
    </row>
    <row r="14" customFormat="false" ht="15" hidden="false" customHeight="false" outlineLevel="0" collapsed="false">
      <c r="A14" s="2" t="n">
        <v>13</v>
      </c>
      <c r="B14" s="2" t="n">
        <f aca="false">'Raw Data'!B14-'Raw Data'!C14</f>
        <v>7.2</v>
      </c>
      <c r="C14" s="2" t="n">
        <f aca="false">'Raw Data'!D14-'Raw Data'!E14</f>
        <v>-2</v>
      </c>
      <c r="D14" s="2" t="n">
        <f aca="false">'Raw Data'!F14-'Raw Data'!G14</f>
        <v>1.6</v>
      </c>
      <c r="E14" s="2" t="n">
        <f aca="false">'Raw Data'!H14-'Raw Data'!I14</f>
        <v>-1.5</v>
      </c>
      <c r="F14" s="2" t="n">
        <f aca="false">'Raw Data'!J14-'Raw Data'!K14</f>
        <v>-2</v>
      </c>
      <c r="G14" s="2" t="n">
        <f aca="false">'Raw Data'!L14-'Raw Data'!M14</f>
        <v>-1.167</v>
      </c>
      <c r="H14" s="2" t="n">
        <f aca="false">'Raw Data'!N14-'Raw Data'!O14</f>
        <v>-1.501</v>
      </c>
    </row>
    <row r="15" customFormat="false" ht="15" hidden="false" customHeight="false" outlineLevel="0" collapsed="false">
      <c r="A15" s="2" t="n">
        <v>14</v>
      </c>
      <c r="B15" s="2" t="n">
        <f aca="false">'Raw Data'!B15-'Raw Data'!C15</f>
        <v>7.3</v>
      </c>
      <c r="C15" s="2" t="n">
        <f aca="false">'Raw Data'!D15-'Raw Data'!E15</f>
        <v>-2</v>
      </c>
      <c r="D15" s="2" t="n">
        <f aca="false">'Raw Data'!F15-'Raw Data'!G15</f>
        <v>1.4</v>
      </c>
      <c r="E15" s="2" t="n">
        <f aca="false">'Raw Data'!H15-'Raw Data'!I15</f>
        <v>-1.6</v>
      </c>
      <c r="F15" s="2" t="n">
        <f aca="false">'Raw Data'!J15-'Raw Data'!K15</f>
        <v>-1.7</v>
      </c>
      <c r="G15" s="2" t="n">
        <f aca="false">'Raw Data'!L15-'Raw Data'!M15</f>
        <v>-0.0959999999999999</v>
      </c>
      <c r="H15" s="2" t="n">
        <f aca="false">'Raw Data'!N15-'Raw Data'!O15</f>
        <v>-1.06</v>
      </c>
    </row>
    <row r="16" customFormat="false" ht="15" hidden="false" customHeight="false" outlineLevel="0" collapsed="false">
      <c r="A16" s="2" t="n">
        <v>15</v>
      </c>
      <c r="B16" s="2" t="n">
        <f aca="false">'Raw Data'!B16-'Raw Data'!C16</f>
        <v>6.5</v>
      </c>
      <c r="C16" s="2" t="n">
        <f aca="false">'Raw Data'!D16-'Raw Data'!E16</f>
        <v>-2.1</v>
      </c>
      <c r="D16" s="2" t="n">
        <f aca="false">'Raw Data'!F16-'Raw Data'!G16</f>
        <v>1.4</v>
      </c>
      <c r="E16" s="2" t="n">
        <f aca="false">'Raw Data'!H16-'Raw Data'!I16</f>
        <v>-1.5</v>
      </c>
      <c r="F16" s="2" t="n">
        <f aca="false">'Raw Data'!J16-'Raw Data'!K16</f>
        <v>-2</v>
      </c>
      <c r="G16" s="2" t="n">
        <f aca="false">'Raw Data'!L16-'Raw Data'!M16</f>
        <v>-4.21</v>
      </c>
      <c r="H16" s="2" t="n">
        <f aca="false">'Raw Data'!N16-'Raw Data'!O16</f>
        <v>1.384</v>
      </c>
    </row>
    <row r="17" customFormat="false" ht="15" hidden="false" customHeight="false" outlineLevel="0" collapsed="false">
      <c r="A17" s="2" t="n">
        <v>16</v>
      </c>
      <c r="B17" s="2" t="n">
        <f aca="false">'Raw Data'!B17-'Raw Data'!C17</f>
        <v>8.2</v>
      </c>
      <c r="C17" s="2" t="n">
        <f aca="false">'Raw Data'!D17-'Raw Data'!E17</f>
        <v>-1.8</v>
      </c>
      <c r="D17" s="2" t="n">
        <f aca="false">'Raw Data'!F17-'Raw Data'!G17</f>
        <v>1.7</v>
      </c>
      <c r="E17" s="2" t="n">
        <f aca="false">'Raw Data'!H17-'Raw Data'!I17</f>
        <v>-1.6</v>
      </c>
      <c r="F17" s="2" t="n">
        <f aca="false">'Raw Data'!J17-'Raw Data'!K17</f>
        <v>-1.5</v>
      </c>
      <c r="G17" s="2" t="n">
        <f aca="false">'Raw Data'!L17-'Raw Data'!M17</f>
        <v>-0.296</v>
      </c>
      <c r="H17" s="2" t="n">
        <f aca="false">'Raw Data'!N17-'Raw Data'!O17</f>
        <v>-1.498</v>
      </c>
    </row>
    <row r="18" customFormat="false" ht="15" hidden="false" customHeight="false" outlineLevel="0" collapsed="false">
      <c r="A18" s="2" t="n">
        <v>17</v>
      </c>
      <c r="B18" s="2" t="n">
        <f aca="false">'Raw Data'!B18-'Raw Data'!C18</f>
        <v>6.1</v>
      </c>
      <c r="C18" s="2" t="n">
        <f aca="false">'Raw Data'!D18-'Raw Data'!E18</f>
        <v>-2</v>
      </c>
      <c r="D18" s="2" t="n">
        <f aca="false">'Raw Data'!F18-'Raw Data'!G18</f>
        <v>1.1</v>
      </c>
      <c r="E18" s="2" t="n">
        <f aca="false">'Raw Data'!H18-'Raw Data'!I18</f>
        <v>-1.9</v>
      </c>
      <c r="F18" s="2" t="n">
        <f aca="false">'Raw Data'!J18-'Raw Data'!K18</f>
        <v>-2.1</v>
      </c>
      <c r="G18" s="2" t="n">
        <f aca="false">'Raw Data'!L18-'Raw Data'!M18</f>
        <v>-5.153</v>
      </c>
      <c r="H18" s="2" t="n">
        <f aca="false">'Raw Data'!N18-'Raw Data'!O18</f>
        <v>-4.105</v>
      </c>
    </row>
    <row r="19" customFormat="false" ht="15" hidden="false" customHeight="false" outlineLevel="0" collapsed="false">
      <c r="A19" s="2" t="n">
        <v>18</v>
      </c>
      <c r="B19" s="2" t="n">
        <f aca="false">'Raw Data'!B19-'Raw Data'!C19</f>
        <v>8</v>
      </c>
      <c r="C19" s="2" t="n">
        <f aca="false">'Raw Data'!D19-'Raw Data'!E19</f>
        <v>-1.8</v>
      </c>
      <c r="D19" s="2" t="n">
        <f aca="false">'Raw Data'!F19-'Raw Data'!G19</f>
        <v>1.7</v>
      </c>
      <c r="E19" s="2" t="n">
        <f aca="false">'Raw Data'!H19-'Raw Data'!I19</f>
        <v>-1.5</v>
      </c>
      <c r="F19" s="2" t="n">
        <f aca="false">'Raw Data'!J19-'Raw Data'!K19</f>
        <v>-1.7</v>
      </c>
      <c r="G19" s="2" t="n">
        <f aca="false">'Raw Data'!L19-'Raw Data'!M19</f>
        <v>-1.243</v>
      </c>
      <c r="H19" s="2" t="n">
        <f aca="false">'Raw Data'!N19-'Raw Data'!O19</f>
        <v>-4.673</v>
      </c>
    </row>
    <row r="20" customFormat="false" ht="15" hidden="false" customHeight="false" outlineLevel="0" collapsed="false">
      <c r="A20" s="2" t="n">
        <v>19</v>
      </c>
      <c r="B20" s="2" t="n">
        <f aca="false">'Raw Data'!B20-'Raw Data'!C20</f>
        <v>7.5</v>
      </c>
      <c r="C20" s="2" t="n">
        <f aca="false">'Raw Data'!D20-'Raw Data'!E20</f>
        <v>-1.9</v>
      </c>
      <c r="D20" s="2" t="n">
        <f aca="false">'Raw Data'!F20-'Raw Data'!G20</f>
        <v>1.6</v>
      </c>
      <c r="E20" s="2" t="n">
        <f aca="false">'Raw Data'!H20-'Raw Data'!I20</f>
        <v>-1.5</v>
      </c>
      <c r="F20" s="2" t="n">
        <f aca="false">'Raw Data'!J20-'Raw Data'!K20</f>
        <v>-1.7</v>
      </c>
      <c r="G20" s="2" t="n">
        <f aca="false">'Raw Data'!L20-'Raw Data'!M20</f>
        <v>-2.829</v>
      </c>
      <c r="H20" s="2" t="n">
        <f aca="false">'Raw Data'!N20-'Raw Data'!O20</f>
        <v>-1.795</v>
      </c>
    </row>
    <row r="21" customFormat="false" ht="15" hidden="false" customHeight="false" outlineLevel="0" collapsed="false">
      <c r="A21" s="2" t="n">
        <v>20</v>
      </c>
      <c r="B21" s="2" t="n">
        <f aca="false">'Raw Data'!B21-'Raw Data'!C21</f>
        <v>6</v>
      </c>
      <c r="C21" s="2" t="n">
        <f aca="false">'Raw Data'!D21-'Raw Data'!E21</f>
        <v>-2</v>
      </c>
      <c r="D21" s="2" t="n">
        <f aca="false">'Raw Data'!F21-'Raw Data'!G21</f>
        <v>1.1</v>
      </c>
      <c r="E21" s="2" t="n">
        <f aca="false">'Raw Data'!H21-'Raw Data'!I21</f>
        <v>-1.6</v>
      </c>
      <c r="F21" s="2" t="n">
        <f aca="false">'Raw Data'!J21-'Raw Data'!K21</f>
        <v>-2</v>
      </c>
      <c r="G21" s="2" t="n">
        <f aca="false">'Raw Data'!L21-'Raw Data'!M21</f>
        <v>0.563</v>
      </c>
      <c r="H21" s="2" t="n">
        <f aca="false">'Raw Data'!N21-'Raw Data'!O21</f>
        <v>-0.345</v>
      </c>
    </row>
    <row r="22" customFormat="false" ht="15" hidden="false" customHeight="false" outlineLevel="0" collapsed="false">
      <c r="A22" s="2" t="n">
        <v>21</v>
      </c>
      <c r="B22" s="2" t="n">
        <f aca="false">'Raw Data'!B22-'Raw Data'!C22</f>
        <v>6.5</v>
      </c>
      <c r="C22" s="2" t="n">
        <f aca="false">'Raw Data'!D22-'Raw Data'!E22</f>
        <v>-2.2</v>
      </c>
      <c r="D22" s="2" t="n">
        <f aca="false">'Raw Data'!F22-'Raw Data'!G22</f>
        <v>1.4</v>
      </c>
      <c r="E22" s="2" t="n">
        <f aca="false">'Raw Data'!H22-'Raw Data'!I22</f>
        <v>-1.5</v>
      </c>
      <c r="F22" s="2" t="n">
        <f aca="false">'Raw Data'!J22-'Raw Data'!K22</f>
        <v>-1.8</v>
      </c>
      <c r="G22" s="2" t="n">
        <f aca="false">'Raw Data'!L22-'Raw Data'!M22</f>
        <v>-2.927</v>
      </c>
      <c r="H22" s="2" t="n">
        <f aca="false">'Raw Data'!N22-'Raw Data'!O22</f>
        <v>-1.081</v>
      </c>
    </row>
    <row r="23" customFormat="false" ht="15" hidden="false" customHeight="false" outlineLevel="0" collapsed="false">
      <c r="A23" s="2" t="n">
        <v>22</v>
      </c>
      <c r="B23" s="2" t="n">
        <f aca="false">'Raw Data'!B23-'Raw Data'!C23</f>
        <v>6.2</v>
      </c>
      <c r="C23" s="2" t="n">
        <f aca="false">'Raw Data'!D23-'Raw Data'!E23</f>
        <v>-2</v>
      </c>
      <c r="D23" s="2" t="n">
        <f aca="false">'Raw Data'!F23-'Raw Data'!G23</f>
        <v>1.2</v>
      </c>
      <c r="E23" s="2" t="n">
        <f aca="false">'Raw Data'!H23-'Raw Data'!I23</f>
        <v>-1.6</v>
      </c>
      <c r="F23" s="2" t="n">
        <f aca="false">'Raw Data'!J23-'Raw Data'!K23</f>
        <v>-1.7</v>
      </c>
      <c r="G23" s="2" t="n">
        <f aca="false">'Raw Data'!L23-'Raw Data'!M23</f>
        <v>-2.56</v>
      </c>
      <c r="H23" s="2" t="n">
        <f aca="false">'Raw Data'!N23-'Raw Data'!O23</f>
        <v>0.507</v>
      </c>
    </row>
    <row r="24" customFormat="false" ht="15" hidden="false" customHeight="false" outlineLevel="0" collapsed="false">
      <c r="A24" s="2" t="n">
        <v>23</v>
      </c>
      <c r="B24" s="2" t="n">
        <f aca="false">'Raw Data'!B24-'Raw Data'!C24</f>
        <v>7.1</v>
      </c>
      <c r="C24" s="2" t="n">
        <f aca="false">'Raw Data'!D24-'Raw Data'!E24</f>
        <v>-2</v>
      </c>
      <c r="D24" s="2" t="n">
        <f aca="false">'Raw Data'!F24-'Raw Data'!G24</f>
        <v>1.4</v>
      </c>
      <c r="E24" s="2" t="n">
        <f aca="false">'Raw Data'!H24-'Raw Data'!I24</f>
        <v>-1.7</v>
      </c>
      <c r="F24" s="2" t="n">
        <f aca="false">'Raw Data'!J24-'Raw Data'!K24</f>
        <v>-1.9</v>
      </c>
      <c r="G24" s="2" t="n">
        <f aca="false">'Raw Data'!L24-'Raw Data'!M24</f>
        <v>2.234</v>
      </c>
      <c r="H24" s="2" t="n">
        <f aca="false">'Raw Data'!N24-'Raw Data'!O24</f>
        <v>-2.001</v>
      </c>
    </row>
    <row r="25" customFormat="false" ht="15" hidden="false" customHeight="false" outlineLevel="0" collapsed="false">
      <c r="A25" s="2" t="n">
        <v>24</v>
      </c>
      <c r="B25" s="2" t="n">
        <f aca="false">'Raw Data'!B25-'Raw Data'!C25</f>
        <v>7.1</v>
      </c>
      <c r="C25" s="2" t="n">
        <f aca="false">'Raw Data'!D25-'Raw Data'!E25</f>
        <v>-2</v>
      </c>
      <c r="D25" s="2" t="n">
        <f aca="false">'Raw Data'!F25-'Raw Data'!G25</f>
        <v>1.4</v>
      </c>
      <c r="E25" s="2" t="n">
        <f aca="false">'Raw Data'!H25-'Raw Data'!I25</f>
        <v>-1.7</v>
      </c>
      <c r="F25" s="2" t="n">
        <f aca="false">'Raw Data'!J25-'Raw Data'!K25</f>
        <v>-1.8</v>
      </c>
      <c r="G25" s="2" t="n">
        <f aca="false">'Raw Data'!L25-'Raw Data'!M25</f>
        <v>-0.748</v>
      </c>
      <c r="H25" s="2" t="n">
        <f aca="false">'Raw Data'!N25-'Raw Data'!O25</f>
        <v>0.681</v>
      </c>
    </row>
    <row r="26" customFormat="false" ht="15" hidden="false" customHeight="false" outlineLevel="0" collapsed="false">
      <c r="A26" s="2" t="n">
        <v>25</v>
      </c>
      <c r="B26" s="2" t="n">
        <f aca="false">'Raw Data'!B26-'Raw Data'!C26</f>
        <v>8.1</v>
      </c>
      <c r="C26" s="2" t="n">
        <f aca="false">'Raw Data'!D26-'Raw Data'!E26</f>
        <v>-2</v>
      </c>
      <c r="D26" s="2" t="n">
        <f aca="false">'Raw Data'!F26-'Raw Data'!G26</f>
        <v>1.7</v>
      </c>
      <c r="E26" s="2" t="n">
        <f aca="false">'Raw Data'!H26-'Raw Data'!I26</f>
        <v>-1.4</v>
      </c>
      <c r="F26" s="2" t="n">
        <f aca="false">'Raw Data'!J26-'Raw Data'!K26</f>
        <v>-1.6</v>
      </c>
      <c r="G26" s="2" t="n">
        <f aca="false">'Raw Data'!L26-'Raw Data'!M26</f>
        <v>-0.572</v>
      </c>
      <c r="H26" s="2" t="n">
        <f aca="false">'Raw Data'!N26-'Raw Data'!O26</f>
        <v>0.562</v>
      </c>
    </row>
    <row r="27" customFormat="false" ht="15" hidden="false" customHeight="false" outlineLevel="0" collapsed="false">
      <c r="A27" s="2" t="n">
        <v>26</v>
      </c>
      <c r="B27" s="2" t="n">
        <f aca="false">'Raw Data'!B27-'Raw Data'!C27</f>
        <v>7.2</v>
      </c>
      <c r="C27" s="2" t="n">
        <f aca="false">'Raw Data'!D27-'Raw Data'!E27</f>
        <v>-2</v>
      </c>
      <c r="D27" s="2" t="n">
        <f aca="false">'Raw Data'!F27-'Raw Data'!G27</f>
        <v>1.4</v>
      </c>
      <c r="E27" s="2" t="n">
        <f aca="false">'Raw Data'!H27-'Raw Data'!I27</f>
        <v>-1.5</v>
      </c>
      <c r="F27" s="2" t="n">
        <f aca="false">'Raw Data'!J27-'Raw Data'!K27</f>
        <v>-1.6</v>
      </c>
      <c r="G27" s="2" t="n">
        <f aca="false">'Raw Data'!L27-'Raw Data'!M27</f>
        <v>1.967</v>
      </c>
      <c r="H27" s="2" t="n">
        <f aca="false">'Raw Data'!N27-'Raw Data'!O27</f>
        <v>-2.725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16"/>
    <col collapsed="false" customWidth="true" hidden="false" outlineLevel="0" max="6" min="3" style="0" width="14"/>
  </cols>
  <sheetData>
    <row r="1" customFormat="false" ht="15" hidden="false" customHeight="false" outlineLevel="0" collapsed="false">
      <c r="A1" s="3" t="s">
        <v>22</v>
      </c>
    </row>
    <row r="3" customFormat="false" ht="15" hidden="false" customHeight="false" outlineLevel="0" collapsed="false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</row>
    <row r="4" customFormat="false" ht="15" hidden="false" customHeight="false" outlineLevel="0" collapsed="false">
      <c r="A4" s="2" t="s">
        <v>29</v>
      </c>
      <c r="B4" s="2" t="s">
        <v>30</v>
      </c>
      <c r="C4" s="2" t="n">
        <f aca="false">ROUND(AVERAGE('Raw Data'!B2:B27),3)</f>
        <v>13.958</v>
      </c>
      <c r="D4" s="2" t="n">
        <f aca="false">COUNT('Raw Data'!B2:B27)</f>
        <v>26</v>
      </c>
      <c r="E4" s="2" t="n">
        <f aca="false">ROUND(STDEV('Raw Data'!B2:B27),3)</f>
        <v>1.404</v>
      </c>
      <c r="F4" s="2" t="n">
        <f aca="false">ROUND(STDEV('Raw Data'!B2:B27)/SQRT(COUNT('Raw Data'!B2:B27)),3)</f>
        <v>0.275</v>
      </c>
    </row>
    <row r="5" customFormat="false" ht="15" hidden="false" customHeight="false" outlineLevel="0" collapsed="false">
      <c r="A5" s="2"/>
      <c r="B5" s="2" t="s">
        <v>31</v>
      </c>
      <c r="C5" s="2" t="n">
        <f aca="false">ROUND(AVERAGE('Raw Data'!C2:C27),3)</f>
        <v>6.692</v>
      </c>
      <c r="D5" s="2" t="n">
        <f aca="false">COUNT('Raw Data'!C2:C27)</f>
        <v>26</v>
      </c>
      <c r="E5" s="2" t="n">
        <f aca="false">ROUND(STDEV('Raw Data'!C2:C27),3)</f>
        <v>1.756</v>
      </c>
      <c r="F5" s="2" t="n">
        <f aca="false">ROUND(STDEV('Raw Data'!C2:C27)/SQRT(COUNT('Raw Data'!C2:C27)),3)</f>
        <v>0.344</v>
      </c>
    </row>
    <row r="6" customFormat="false" ht="15" hidden="false" customHeight="false" outlineLevel="0" collapsed="false">
      <c r="A6" s="2" t="s">
        <v>32</v>
      </c>
      <c r="B6" s="2" t="s">
        <v>30</v>
      </c>
      <c r="C6" s="2" t="n">
        <f aca="false">ROUND(AVERAGE('Raw Data'!D2:D27),3)</f>
        <v>5.15</v>
      </c>
      <c r="D6" s="2" t="n">
        <f aca="false">COUNT('Raw Data'!D2:D27)</f>
        <v>26</v>
      </c>
      <c r="E6" s="2" t="n">
        <f aca="false">ROUND(STDEV('Raw Data'!D2:D27),3)</f>
        <v>0.631</v>
      </c>
      <c r="F6" s="2" t="n">
        <f aca="false">ROUND(STDEV('Raw Data'!D2:D27)/SQRT(COUNT('Raw Data'!D2:D27)),3)</f>
        <v>0.124</v>
      </c>
    </row>
    <row r="7" customFormat="false" ht="15" hidden="false" customHeight="false" outlineLevel="0" collapsed="false">
      <c r="A7" s="2"/>
      <c r="B7" s="2" t="s">
        <v>31</v>
      </c>
      <c r="C7" s="2" t="n">
        <f aca="false">ROUND(AVERAGE('Raw Data'!E2:E27),3)</f>
        <v>7.112</v>
      </c>
      <c r="D7" s="2" t="n">
        <f aca="false">COUNT('Raw Data'!E2:E27)</f>
        <v>26</v>
      </c>
      <c r="E7" s="2" t="n">
        <f aca="false">ROUND(STDEV('Raw Data'!E2:E27),3)</f>
        <v>0.681</v>
      </c>
      <c r="F7" s="2" t="n">
        <f aca="false">ROUND(STDEV('Raw Data'!E2:E27)/SQRT(COUNT('Raw Data'!E2:E27)),3)</f>
        <v>0.134</v>
      </c>
    </row>
    <row r="8" customFormat="false" ht="15" hidden="false" customHeight="false" outlineLevel="0" collapsed="false">
      <c r="A8" s="2" t="s">
        <v>33</v>
      </c>
      <c r="B8" s="2" t="s">
        <v>30</v>
      </c>
      <c r="C8" s="2" t="n">
        <f aca="false">ROUND(AVERAGE('Raw Data'!F2:F27),3)</f>
        <v>3.627</v>
      </c>
      <c r="D8" s="2" t="n">
        <f aca="false">COUNT('Raw Data'!F2:F27)</f>
        <v>26</v>
      </c>
      <c r="E8" s="2" t="n">
        <f aca="false">ROUND(STDEV('Raw Data'!F2:F27),3)</f>
        <v>0.254</v>
      </c>
      <c r="F8" s="2" t="n">
        <f aca="false">ROUND(STDEV('Raw Data'!F2:F27)/SQRT(COUNT('Raw Data'!F2:F27)),3)</f>
        <v>0.05</v>
      </c>
    </row>
    <row r="9" customFormat="false" ht="15" hidden="false" customHeight="false" outlineLevel="0" collapsed="false">
      <c r="A9" s="2"/>
      <c r="B9" s="2" t="s">
        <v>31</v>
      </c>
      <c r="C9" s="2" t="n">
        <f aca="false">ROUND(AVERAGE('Raw Data'!G2:G27),3)</f>
        <v>2.162</v>
      </c>
      <c r="D9" s="2" t="n">
        <f aca="false">COUNT('Raw Data'!G2:G27)</f>
        <v>26</v>
      </c>
      <c r="E9" s="2" t="n">
        <f aca="false">ROUND(STDEV('Raw Data'!G2:G27),3)</f>
        <v>0.405</v>
      </c>
      <c r="F9" s="2" t="n">
        <f aca="false">ROUND(STDEV('Raw Data'!G2:G27)/SQRT(COUNT('Raw Data'!G2:G27)),3)</f>
        <v>0.079</v>
      </c>
    </row>
    <row r="10" customFormat="false" ht="15" hidden="false" customHeight="false" outlineLevel="0" collapsed="false">
      <c r="A10" s="2" t="s">
        <v>34</v>
      </c>
      <c r="B10" s="2" t="s">
        <v>30</v>
      </c>
      <c r="C10" s="2" t="n">
        <f aca="false">ROUND(AVERAGE('Raw Data'!H2:H27),3)</f>
        <v>1.892</v>
      </c>
      <c r="D10" s="2" t="n">
        <f aca="false">COUNT('Raw Data'!H2:H27)</f>
        <v>26</v>
      </c>
      <c r="E10" s="2" t="n">
        <f aca="false">ROUND(STDEV('Raw Data'!H2:H27),3)</f>
        <v>0.315</v>
      </c>
      <c r="F10" s="2" t="n">
        <f aca="false">ROUND(STDEV('Raw Data'!H2:H27)/SQRT(COUNT('Raw Data'!H2:H27)),3)</f>
        <v>0.062</v>
      </c>
    </row>
    <row r="11" customFormat="false" ht="15" hidden="false" customHeight="false" outlineLevel="0" collapsed="false">
      <c r="A11" s="2"/>
      <c r="B11" s="2" t="s">
        <v>31</v>
      </c>
      <c r="C11" s="2" t="n">
        <f aca="false">ROUND(AVERAGE('Raw Data'!I2:I27),3)</f>
        <v>3.45</v>
      </c>
      <c r="D11" s="2" t="n">
        <f aca="false">COUNT('Raw Data'!I2:I27)</f>
        <v>26</v>
      </c>
      <c r="E11" s="2" t="n">
        <f aca="false">ROUND(STDEV('Raw Data'!I2:I27),3)</f>
        <v>0.317</v>
      </c>
      <c r="F11" s="2" t="n">
        <f aca="false">ROUND(STDEV('Raw Data'!I2:I27)/SQRT(COUNT('Raw Data'!I2:I27)),3)</f>
        <v>0.062</v>
      </c>
    </row>
    <row r="12" customFormat="false" ht="15" hidden="false" customHeight="false" outlineLevel="0" collapsed="false">
      <c r="A12" s="2" t="s">
        <v>35</v>
      </c>
      <c r="B12" s="2" t="s">
        <v>30</v>
      </c>
      <c r="C12" s="2" t="n">
        <f aca="false">ROUND(AVERAGE('Raw Data'!J2:J27),3)</f>
        <v>1.796</v>
      </c>
      <c r="D12" s="2" t="n">
        <f aca="false">COUNT('Raw Data'!J2:J27)</f>
        <v>26</v>
      </c>
      <c r="E12" s="2" t="n">
        <f aca="false">ROUND(STDEV('Raw Data'!J2:J27),3)</f>
        <v>0.309</v>
      </c>
      <c r="F12" s="2" t="n">
        <f aca="false">ROUND(STDEV('Raw Data'!J2:J27)/SQRT(COUNT('Raw Data'!J2:J27)),3)</f>
        <v>0.061</v>
      </c>
    </row>
    <row r="13" customFormat="false" ht="15" hidden="false" customHeight="false" outlineLevel="0" collapsed="false">
      <c r="A13" s="2"/>
      <c r="B13" s="2" t="s">
        <v>31</v>
      </c>
      <c r="C13" s="2" t="n">
        <f aca="false">ROUND(AVERAGE('Raw Data'!K2:K27),3)</f>
        <v>3.55</v>
      </c>
      <c r="D13" s="2" t="n">
        <f aca="false">COUNT('Raw Data'!K2:K27)</f>
        <v>26</v>
      </c>
      <c r="E13" s="2" t="n">
        <f aca="false">ROUND(STDEV('Raw Data'!K2:K27),3)</f>
        <v>0.339</v>
      </c>
      <c r="F13" s="2" t="n">
        <f aca="false">ROUND(STDEV('Raw Data'!K2:K27)/SQRT(COUNT('Raw Data'!K2:K27)),3)</f>
        <v>0.066</v>
      </c>
    </row>
    <row r="14" customFormat="false" ht="15" hidden="false" customHeight="false" outlineLevel="0" collapsed="false">
      <c r="A14" s="2" t="s">
        <v>36</v>
      </c>
      <c r="B14" s="2" t="s">
        <v>30</v>
      </c>
      <c r="C14" s="2" t="n">
        <f aca="false">ROUND(AVERAGE('Raw Data'!L2:L27),3)</f>
        <v>-1.9</v>
      </c>
      <c r="D14" s="2" t="n">
        <f aca="false">COUNT('Raw Data'!L2:L27)</f>
        <v>26</v>
      </c>
      <c r="E14" s="2" t="n">
        <f aca="false">ROUND(STDEV('Raw Data'!L2:L27),3)</f>
        <v>2.707</v>
      </c>
      <c r="F14" s="2" t="n">
        <f aca="false">ROUND(STDEV('Raw Data'!L2:L27)/SQRT(COUNT('Raw Data'!L2:L27)),3)</f>
        <v>0.531</v>
      </c>
    </row>
    <row r="15" customFormat="false" ht="15" hidden="false" customHeight="false" outlineLevel="0" collapsed="false">
      <c r="A15" s="2"/>
      <c r="B15" s="2" t="s">
        <v>31</v>
      </c>
      <c r="C15" s="2" t="n">
        <f aca="false">ROUND(AVERAGE('Raw Data'!M2:M27),3)</f>
        <v>-0.75</v>
      </c>
      <c r="D15" s="2" t="n">
        <f aca="false">COUNT('Raw Data'!M2:M27)</f>
        <v>26</v>
      </c>
      <c r="E15" s="2" t="n">
        <f aca="false">ROUND(STDEV('Raw Data'!M2:M27),3)</f>
        <v>1.55</v>
      </c>
      <c r="F15" s="2" t="n">
        <f aca="false">ROUND(STDEV('Raw Data'!M2:M27)/SQRT(COUNT('Raw Data'!M2:M27)),3)</f>
        <v>0.304</v>
      </c>
    </row>
    <row r="16" customFormat="false" ht="15" hidden="false" customHeight="false" outlineLevel="0" collapsed="false">
      <c r="A16" s="2" t="s">
        <v>37</v>
      </c>
      <c r="B16" s="2" t="s">
        <v>30</v>
      </c>
      <c r="C16" s="2" t="n">
        <f aca="false">ROUND(AVERAGE('Raw Data'!N2:N27),3)</f>
        <v>0.5</v>
      </c>
      <c r="D16" s="2" t="n">
        <f aca="false">COUNT('Raw Data'!N2:N27)</f>
        <v>26</v>
      </c>
      <c r="E16" s="2" t="n">
        <f aca="false">ROUND(STDEV('Raw Data'!N2:N27),3)</f>
        <v>1.45</v>
      </c>
      <c r="F16" s="2" t="n">
        <f aca="false">ROUND(STDEV('Raw Data'!N2:N27)/SQRT(COUNT('Raw Data'!N2:N27)),3)</f>
        <v>0.284</v>
      </c>
    </row>
    <row r="17" customFormat="false" ht="15" hidden="false" customHeight="false" outlineLevel="0" collapsed="false">
      <c r="A17" s="2"/>
      <c r="B17" s="2" t="s">
        <v>31</v>
      </c>
      <c r="C17" s="2" t="n">
        <f aca="false">ROUND(AVERAGE('Raw Data'!O2:O27),3)</f>
        <v>2</v>
      </c>
      <c r="D17" s="2" t="n">
        <f aca="false">COUNT('Raw Data'!O2:O27)</f>
        <v>26</v>
      </c>
      <c r="E17" s="2" t="n">
        <f aca="false">ROUND(STDEV('Raw Data'!O2:O27),3)</f>
        <v>3.202</v>
      </c>
      <c r="F17" s="2" t="n">
        <f aca="false">ROUND(STDEV('Raw Data'!O2:O27)/SQRT(COUNT('Raw Data'!O2:O27)),3)</f>
        <v>0.628</v>
      </c>
    </row>
    <row r="19" customFormat="false" ht="15" hidden="false" customHeight="false" outlineLevel="0" collapsed="false">
      <c r="A19" s="4" t="s">
        <v>38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4" min="2" style="0" width="15"/>
  </cols>
  <sheetData>
    <row r="1" customFormat="false" ht="15" hidden="false" customHeight="false" outlineLevel="0" collapsed="false">
      <c r="A1" s="3" t="s">
        <v>39</v>
      </c>
    </row>
    <row r="3" customFormat="false" ht="15" hidden="false" customHeight="false" outlineLevel="0" collapsed="false">
      <c r="A3" s="1" t="s">
        <v>40</v>
      </c>
      <c r="B3" s="1" t="s">
        <v>26</v>
      </c>
      <c r="C3" s="1" t="s">
        <v>41</v>
      </c>
      <c r="D3" s="1" t="s">
        <v>42</v>
      </c>
    </row>
    <row r="4" customFormat="false" ht="15" hidden="false" customHeight="false" outlineLevel="0" collapsed="false">
      <c r="A4" s="2" t="s">
        <v>43</v>
      </c>
      <c r="B4" s="2" t="n">
        <v>26</v>
      </c>
      <c r="C4" s="2" t="n">
        <f aca="false">ROUND(CORREL('Raw Data'!B2:B27,'Raw Data'!C2:C27),3)</f>
        <v>0.881</v>
      </c>
      <c r="D4" s="2" t="str">
        <f aca="false">IF(TDIST(ABS(CORREL('Raw Data'!B2:B27,'Raw Data'!C2:C27))*SQRT((26-2)/(1-CORREL('Raw Data'!B2:B27,'Raw Data'!C2:C27)^2)),26-2,2)&lt;0.001,"&lt;.001",ROUND(TDIST(ABS(CORREL('Raw Data'!B2:B27,'Raw Data'!C2:C27))*SQRT((26-2)/(1-CORREL('Raw Data'!B2:B27,'Raw Data'!C2:C27)^2)),26-2,2),3))</f>
        <v>&lt;.001</v>
      </c>
    </row>
    <row r="5" customFormat="false" ht="15" hidden="false" customHeight="false" outlineLevel="0" collapsed="false">
      <c r="A5" s="2" t="s">
        <v>44</v>
      </c>
      <c r="B5" s="2" t="n">
        <v>26</v>
      </c>
      <c r="C5" s="2" t="n">
        <f aca="false">ROUND(CORREL('Raw Data'!D2:D27,'Raw Data'!E2:E27),3)</f>
        <v>0.943</v>
      </c>
      <c r="D5" s="2" t="str">
        <f aca="false">IF(TDIST(ABS(CORREL('Raw Data'!D2:D27,'Raw Data'!E2:E27))*SQRT((26-2)/(1-CORREL('Raw Data'!D2:D27,'Raw Data'!E2:E27)^2)),26-2,2)&lt;0.001,"&lt;.001",ROUND(TDIST(ABS(CORREL('Raw Data'!D2:D27,'Raw Data'!E2:E27))*SQRT((26-2)/(1-CORREL('Raw Data'!D2:D27,'Raw Data'!E2:E27)^2)),26-2,2),3))</f>
        <v>&lt;.001</v>
      </c>
    </row>
    <row r="6" customFormat="false" ht="15" hidden="false" customHeight="false" outlineLevel="0" collapsed="false">
      <c r="A6" s="2" t="s">
        <v>45</v>
      </c>
      <c r="B6" s="2" t="n">
        <v>26</v>
      </c>
      <c r="C6" s="2" t="n">
        <f aca="false">ROUND(CORREL('Raw Data'!F2:F27,'Raw Data'!G2:G27),3)</f>
        <v>0.823</v>
      </c>
      <c r="D6" s="2" t="str">
        <f aca="false">IF(TDIST(ABS(CORREL('Raw Data'!F2:F27,'Raw Data'!G2:G27))*SQRT((26-2)/(1-CORREL('Raw Data'!F2:F27,'Raw Data'!G2:G27)^2)),26-2,2)&lt;0.001,"&lt;.001",ROUND(TDIST(ABS(CORREL('Raw Data'!F2:F27,'Raw Data'!G2:G27))*SQRT((26-2)/(1-CORREL('Raw Data'!F2:F27,'Raw Data'!G2:G27)^2)),26-2,2),3))</f>
        <v>&lt;.001</v>
      </c>
    </row>
    <row r="7" customFormat="false" ht="15" hidden="false" customHeight="false" outlineLevel="0" collapsed="false">
      <c r="A7" s="2" t="s">
        <v>46</v>
      </c>
      <c r="B7" s="2" t="n">
        <v>26</v>
      </c>
      <c r="C7" s="2" t="n">
        <f aca="false">ROUND(CORREL('Raw Data'!H2:H27,'Raw Data'!I2:I27),3)</f>
        <v>0.847</v>
      </c>
      <c r="D7" s="2" t="str">
        <f aca="false">IF(TDIST(ABS(CORREL('Raw Data'!H2:H27,'Raw Data'!I2:I27))*SQRT((26-2)/(1-CORREL('Raw Data'!H2:H27,'Raw Data'!I2:I27)^2)),26-2,2)&lt;0.001,"&lt;.001",ROUND(TDIST(ABS(CORREL('Raw Data'!H2:H27,'Raw Data'!I2:I27))*SQRT((26-2)/(1-CORREL('Raw Data'!H2:H27,'Raw Data'!I2:I27)^2)),26-2,2),3))</f>
        <v>&lt;.001</v>
      </c>
    </row>
    <row r="8" customFormat="false" ht="15" hidden="false" customHeight="false" outlineLevel="0" collapsed="false">
      <c r="A8" s="2" t="s">
        <v>47</v>
      </c>
      <c r="B8" s="2" t="n">
        <v>26</v>
      </c>
      <c r="C8" s="2" t="n">
        <f aca="false">ROUND(CORREL('Raw Data'!J2:J27,'Raw Data'!K2:K27),3)</f>
        <v>0.843</v>
      </c>
      <c r="D8" s="2" t="str">
        <f aca="false">IF(TDIST(ABS(CORREL('Raw Data'!J2:J27,'Raw Data'!K2:K27))*SQRT((26-2)/(1-CORREL('Raw Data'!J2:J27,'Raw Data'!K2:K27)^2)),26-2,2)&lt;0.001,"&lt;.001",ROUND(TDIST(ABS(CORREL('Raw Data'!J2:J27,'Raw Data'!K2:K27))*SQRT((26-2)/(1-CORREL('Raw Data'!J2:J27,'Raw Data'!K2:K27)^2)),26-2,2),3))</f>
        <v>&lt;.001</v>
      </c>
    </row>
    <row r="9" customFormat="false" ht="15" hidden="false" customHeight="false" outlineLevel="0" collapsed="false">
      <c r="A9" s="2" t="s">
        <v>48</v>
      </c>
      <c r="B9" s="2" t="n">
        <v>26</v>
      </c>
      <c r="C9" s="2" t="n">
        <f aca="false">ROUND(CORREL('Raw Data'!L2:L27,'Raw Data'!M2:M27),3)</f>
        <v>0.563</v>
      </c>
      <c r="D9" s="2" t="n">
        <f aca="false">IF(TDIST(ABS(CORREL('Raw Data'!L2:L27,'Raw Data'!M2:M27))*SQRT((26-2)/(1-CORREL('Raw Data'!L2:L27,'Raw Data'!M2:M27)^2)),26-2,2)&lt;0.001,"&lt;.001",ROUND(TDIST(ABS(CORREL('Raw Data'!L2:L27,'Raw Data'!M2:M27))*SQRT((26-2)/(1-CORREL('Raw Data'!L2:L27,'Raw Data'!M2:M27)^2)),26-2,2),3))</f>
        <v>0.003</v>
      </c>
    </row>
    <row r="10" customFormat="false" ht="15" hidden="false" customHeight="false" outlineLevel="0" collapsed="false">
      <c r="A10" s="2" t="s">
        <v>49</v>
      </c>
      <c r="B10" s="2" t="n">
        <v>26</v>
      </c>
      <c r="C10" s="2" t="n">
        <f aca="false">ROUND(CORREL('Raw Data'!N2:N27,'Raw Data'!O2:O27),3)</f>
        <v>0.554</v>
      </c>
      <c r="D10" s="2" t="n">
        <f aca="false">IF(TDIST(ABS(CORREL('Raw Data'!N2:N27,'Raw Data'!O2:O27))*SQRT((26-2)/(1-CORREL('Raw Data'!N2:N27,'Raw Data'!O2:O27)^2)),26-2,2)&lt;0.001,"&lt;.001",ROUND(TDIST(ABS(CORREL('Raw Data'!N2:N27,'Raw Data'!O2:O27))*SQRT((26-2)/(1-CORREL('Raw Data'!N2:N27,'Raw Data'!O2:O27)^2)),26-2,2),3))</f>
        <v>0.003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10" min="2" style="0" width="14"/>
  </cols>
  <sheetData>
    <row r="1" customFormat="false" ht="15" hidden="false" customHeight="false" outlineLevel="0" collapsed="false">
      <c r="A1" s="3" t="s">
        <v>50</v>
      </c>
    </row>
    <row r="3" customFormat="false" ht="15" hidden="false" customHeight="false" outlineLevel="0" collapsed="false">
      <c r="A3" s="1" t="s">
        <v>40</v>
      </c>
      <c r="B3" s="1" t="s">
        <v>51</v>
      </c>
      <c r="C3" s="1" t="s">
        <v>27</v>
      </c>
      <c r="D3" s="1" t="s">
        <v>28</v>
      </c>
      <c r="E3" s="1" t="s">
        <v>52</v>
      </c>
      <c r="F3" s="1" t="s">
        <v>53</v>
      </c>
      <c r="G3" s="1" t="s">
        <v>54</v>
      </c>
      <c r="H3" s="1" t="s">
        <v>55</v>
      </c>
      <c r="I3" s="1" t="s">
        <v>42</v>
      </c>
      <c r="J3" s="1" t="s">
        <v>56</v>
      </c>
    </row>
    <row r="4" customFormat="false" ht="15" hidden="false" customHeight="false" outlineLevel="0" collapsed="false">
      <c r="A4" s="2" t="s">
        <v>57</v>
      </c>
      <c r="B4" s="2" t="n">
        <f aca="false">ROUND(AVERAGE(Computations!B2:B27),3)</f>
        <v>7.265</v>
      </c>
      <c r="C4" s="2" t="n">
        <f aca="false">ROUND(STDEV(Computations!B2:B27),3)</f>
        <v>0.842</v>
      </c>
      <c r="D4" s="2" t="n">
        <f aca="false">ROUND(STDEV(Computations!B2:B27)/SQRT(26),3)</f>
        <v>0.165</v>
      </c>
      <c r="E4" s="2" t="n">
        <f aca="false">ROUND(AVERAGE(Computations!B2:B27)-TINV(0.05,26-1)*STDEV(Computations!B2:B27)/SQRT(26),3)</f>
        <v>6.925</v>
      </c>
      <c r="F4" s="2" t="n">
        <f aca="false">ROUND(AVERAGE(Computations!B2:B27)+TINV(0.05,26-1)*STDEV(Computations!B2:B27)/SQRT(26),3)</f>
        <v>7.606</v>
      </c>
      <c r="G4" s="2" t="n">
        <f aca="false">ROUND(AVERAGE(Computations!B2:B27)/(STDEV(Computations!B2:B27)/SQRT(26)),2)</f>
        <v>43.98</v>
      </c>
      <c r="H4" s="2" t="n">
        <v>25</v>
      </c>
      <c r="I4" s="2" t="str">
        <f aca="false">IF(TDIST(ABS(AVERAGE(Computations!B2:B27)/(STDEV(Computations!B2:B27)/SQRT(26))),26-1,2)&lt;0.001,"&lt;.001",ROUND(TDIST(ABS(AVERAGE(Computations!B2:B27)/(STDEV(Computations!B2:B27)/SQRT(26))),26-1,2),3))</f>
        <v>&lt;.001</v>
      </c>
      <c r="J4" s="2" t="n">
        <f aca="false">ROUND(AVERAGE(Computations!B2:B27)/STDEV(Computations!B2:B27),2)</f>
        <v>8.63</v>
      </c>
    </row>
    <row r="5" customFormat="false" ht="15" hidden="false" customHeight="false" outlineLevel="0" collapsed="false">
      <c r="A5" s="2" t="s">
        <v>58</v>
      </c>
      <c r="B5" s="2" t="n">
        <f aca="false">ROUND(AVERAGE(Computations!C2:C27),3)</f>
        <v>-1.962</v>
      </c>
      <c r="C5" s="2" t="n">
        <f aca="false">ROUND(STDEV(Computations!C2:C27),3)</f>
        <v>0.226</v>
      </c>
      <c r="D5" s="2" t="n">
        <f aca="false">ROUND(STDEV(Computations!C2:C27)/SQRT(26),3)</f>
        <v>0.044</v>
      </c>
      <c r="E5" s="2" t="n">
        <f aca="false">ROUND(AVERAGE(Computations!C2:C27)-TINV(0.05,26-1)*STDEV(Computations!C2:C27)/SQRT(26),3)</f>
        <v>-2.053</v>
      </c>
      <c r="F5" s="2" t="n">
        <f aca="false">ROUND(AVERAGE(Computations!C2:C27)+TINV(0.05,26-1)*STDEV(Computations!C2:C27)/SQRT(26),3)</f>
        <v>-1.87</v>
      </c>
      <c r="G5" s="2" t="n">
        <f aca="false">ROUND(AVERAGE(Computations!C2:C27)/(STDEV(Computations!C2:C27)/SQRT(26)),2)</f>
        <v>-44.18</v>
      </c>
      <c r="H5" s="2" t="n">
        <v>25</v>
      </c>
      <c r="I5" s="2" t="str">
        <f aca="false">IF(TDIST(ABS(AVERAGE(Computations!C2:C27)/(STDEV(Computations!C2:C27)/SQRT(26))),26-1,2)&lt;0.001,"&lt;.001",ROUND(TDIST(ABS(AVERAGE(Computations!C2:C27)/(STDEV(Computations!C2:C27)/SQRT(26))),26-1,2),3))</f>
        <v>&lt;.001</v>
      </c>
      <c r="J5" s="2" t="n">
        <f aca="false">ROUND(AVERAGE(Computations!C2:C27)/STDEV(Computations!C2:C27),2)</f>
        <v>-8.66</v>
      </c>
    </row>
    <row r="6" customFormat="false" ht="15" hidden="false" customHeight="false" outlineLevel="0" collapsed="false">
      <c r="A6" s="2" t="s">
        <v>59</v>
      </c>
      <c r="B6" s="2" t="n">
        <f aca="false">ROUND(AVERAGE(Computations!D2:D27),3)</f>
        <v>1.465</v>
      </c>
      <c r="C6" s="2" t="n">
        <f aca="false">ROUND(STDEV(Computations!D2:D27),3)</f>
        <v>0.243</v>
      </c>
      <c r="D6" s="2" t="n">
        <f aca="false">ROUND(STDEV(Computations!D2:D27)/SQRT(26),3)</f>
        <v>0.048</v>
      </c>
      <c r="E6" s="2" t="n">
        <f aca="false">ROUND(AVERAGE(Computations!D2:D27)-TINV(0.05,26-1)*STDEV(Computations!D2:D27)/SQRT(26),3)</f>
        <v>1.367</v>
      </c>
      <c r="F6" s="2" t="n">
        <f aca="false">ROUND(AVERAGE(Computations!D2:D27)+TINV(0.05,26-1)*STDEV(Computations!D2:D27)/SQRT(26),3)</f>
        <v>1.564</v>
      </c>
      <c r="G6" s="2" t="n">
        <f aca="false">ROUND(AVERAGE(Computations!D2:D27)/(STDEV(Computations!D2:D27)/SQRT(26)),2)</f>
        <v>30.72</v>
      </c>
      <c r="H6" s="2" t="n">
        <v>25</v>
      </c>
      <c r="I6" s="2" t="str">
        <f aca="false">IF(TDIST(ABS(AVERAGE(Computations!D2:D27)/(STDEV(Computations!D2:D27)/SQRT(26))),26-1,2)&lt;0.001,"&lt;.001",ROUND(TDIST(ABS(AVERAGE(Computations!D2:D27)/(STDEV(Computations!D2:D27)/SQRT(26))),26-1,2),3))</f>
        <v>&lt;.001</v>
      </c>
      <c r="J6" s="2" t="n">
        <f aca="false">ROUND(AVERAGE(Computations!D2:D27)/STDEV(Computations!D2:D27),2)</f>
        <v>6.03</v>
      </c>
    </row>
    <row r="7" customFormat="false" ht="15" hidden="false" customHeight="false" outlineLevel="0" collapsed="false">
      <c r="A7" s="2" t="s">
        <v>60</v>
      </c>
      <c r="B7" s="2" t="n">
        <f aca="false">ROUND(AVERAGE(Computations!E2:E27),3)</f>
        <v>-1.558</v>
      </c>
      <c r="C7" s="2" t="n">
        <f aca="false">ROUND(STDEV(Computations!E2:E27),3)</f>
        <v>0.175</v>
      </c>
      <c r="D7" s="2" t="n">
        <f aca="false">ROUND(STDEV(Computations!E2:E27)/SQRT(26),3)</f>
        <v>0.034</v>
      </c>
      <c r="E7" s="2" t="n">
        <f aca="false">ROUND(AVERAGE(Computations!E2:E27)-TINV(0.05,26-1)*STDEV(Computations!E2:E27)/SQRT(26),3)</f>
        <v>-1.628</v>
      </c>
      <c r="F7" s="2" t="n">
        <f aca="false">ROUND(AVERAGE(Computations!E2:E27)+TINV(0.05,26-1)*STDEV(Computations!E2:E27)/SQRT(26),3)</f>
        <v>-1.487</v>
      </c>
      <c r="G7" s="2" t="n">
        <f aca="false">ROUND(AVERAGE(Computations!E2:E27)/(STDEV(Computations!E2:E27)/SQRT(26)),2)</f>
        <v>-45.45</v>
      </c>
      <c r="H7" s="2" t="n">
        <v>25</v>
      </c>
      <c r="I7" s="2" t="str">
        <f aca="false">IF(TDIST(ABS(AVERAGE(Computations!E2:E27)/(STDEV(Computations!E2:E27)/SQRT(26))),26-1,2)&lt;0.001,"&lt;.001",ROUND(TDIST(ABS(AVERAGE(Computations!E2:E27)/(STDEV(Computations!E2:E27)/SQRT(26))),26-1,2),3))</f>
        <v>&lt;.001</v>
      </c>
      <c r="J7" s="2" t="n">
        <f aca="false">ROUND(AVERAGE(Computations!E2:E27)/STDEV(Computations!E2:E27),2)</f>
        <v>-8.91</v>
      </c>
    </row>
    <row r="8" customFormat="false" ht="15" hidden="false" customHeight="false" outlineLevel="0" collapsed="false">
      <c r="A8" s="2" t="s">
        <v>35</v>
      </c>
      <c r="B8" s="2" t="n">
        <f aca="false">ROUND(AVERAGE(Computations!F2:F27),3)</f>
        <v>-1.754</v>
      </c>
      <c r="C8" s="2" t="n">
        <f aca="false">ROUND(STDEV(Computations!F2:F27),3)</f>
        <v>0.184</v>
      </c>
      <c r="D8" s="2" t="n">
        <f aca="false">ROUND(STDEV(Computations!F2:F27)/SQRT(26),3)</f>
        <v>0.036</v>
      </c>
      <c r="E8" s="2" t="n">
        <f aca="false">ROUND(AVERAGE(Computations!F2:F27)-TINV(0.05,26-1)*STDEV(Computations!F2:F27)/SQRT(26),3)</f>
        <v>-1.828</v>
      </c>
      <c r="F8" s="2" t="n">
        <f aca="false">ROUND(AVERAGE(Computations!F2:F27)+TINV(0.05,26-1)*STDEV(Computations!F2:F27)/SQRT(26),3)</f>
        <v>-1.68</v>
      </c>
      <c r="G8" s="2" t="n">
        <f aca="false">ROUND(AVERAGE(Computations!F2:F27)/(STDEV(Computations!F2:F27)/SQRT(26)),2)</f>
        <v>-48.65</v>
      </c>
      <c r="H8" s="2" t="n">
        <v>25</v>
      </c>
      <c r="I8" s="2" t="str">
        <f aca="false">IF(TDIST(ABS(AVERAGE(Computations!F2:F27)/(STDEV(Computations!F2:F27)/SQRT(26))),26-1,2)&lt;0.001,"&lt;.001",ROUND(TDIST(ABS(AVERAGE(Computations!F2:F27)/(STDEV(Computations!F2:F27)/SQRT(26))),26-1,2),3))</f>
        <v>&lt;.001</v>
      </c>
      <c r="J8" s="2" t="n">
        <f aca="false">ROUND(AVERAGE(Computations!F2:F27)/STDEV(Computations!F2:F27),2)</f>
        <v>-9.54</v>
      </c>
    </row>
    <row r="9" customFormat="false" ht="15" hidden="false" customHeight="false" outlineLevel="0" collapsed="false">
      <c r="A9" s="2" t="s">
        <v>61</v>
      </c>
      <c r="B9" s="2" t="n">
        <f aca="false">ROUND(AVERAGE(Computations!G2:G27),3)</f>
        <v>-1.15</v>
      </c>
      <c r="C9" s="2" t="n">
        <f aca="false">ROUND(STDEV(Computations!G2:G27),3)</f>
        <v>2.237</v>
      </c>
      <c r="D9" s="2" t="n">
        <f aca="false">ROUND(STDEV(Computations!G2:G27)/SQRT(26),3)</f>
        <v>0.439</v>
      </c>
      <c r="E9" s="2" t="n">
        <f aca="false">ROUND(AVERAGE(Computations!G2:G27)-TINV(0.05,26-1)*STDEV(Computations!G2:G27)/SQRT(26),3)</f>
        <v>-2.054</v>
      </c>
      <c r="F9" s="2" t="n">
        <f aca="false">ROUND(AVERAGE(Computations!G2:G27)+TINV(0.05,26-1)*STDEV(Computations!G2:G27)/SQRT(26),3)</f>
        <v>-0.246</v>
      </c>
      <c r="G9" s="2" t="n">
        <f aca="false">ROUND(AVERAGE(Computations!G2:G27)/(STDEV(Computations!G2:G27)/SQRT(26)),2)</f>
        <v>-2.62</v>
      </c>
      <c r="H9" s="2" t="n">
        <v>25</v>
      </c>
      <c r="I9" s="2" t="n">
        <f aca="false">IF(TDIST(ABS(AVERAGE(Computations!G2:G27)/(STDEV(Computations!G2:G27)/SQRT(26))),26-1,2)&lt;0.001,"&lt;.001",ROUND(TDIST(ABS(AVERAGE(Computations!G2:G27)/(STDEV(Computations!G2:G27)/SQRT(26))),26-1,2),3))</f>
        <v>0.015</v>
      </c>
      <c r="J9" s="2" t="n">
        <f aca="false">ROUND(AVERAGE(Computations!G2:G27)/STDEV(Computations!G2:G27),2)</f>
        <v>-0.51</v>
      </c>
    </row>
    <row r="10" customFormat="false" ht="15" hidden="false" customHeight="false" outlineLevel="0" collapsed="false">
      <c r="A10" s="2" t="s">
        <v>62</v>
      </c>
      <c r="B10" s="2" t="n">
        <f aca="false">ROUND(AVERAGE(Computations!H2:H27),3)</f>
        <v>-1.5</v>
      </c>
      <c r="C10" s="2" t="n">
        <f aca="false">ROUND(STDEV(Computations!H2:H27),3)</f>
        <v>2.684</v>
      </c>
      <c r="D10" s="2" t="n">
        <f aca="false">ROUND(STDEV(Computations!H2:H27)/SQRT(26),3)</f>
        <v>0.526</v>
      </c>
      <c r="E10" s="2" t="n">
        <f aca="false">ROUND(AVERAGE(Computations!H2:H27)-TINV(0.05,26-1)*STDEV(Computations!H2:H27)/SQRT(26),3)</f>
        <v>-2.584</v>
      </c>
      <c r="F10" s="2" t="n">
        <f aca="false">ROUND(AVERAGE(Computations!H2:H27)+TINV(0.05,26-1)*STDEV(Computations!H2:H27)/SQRT(26),3)</f>
        <v>-0.416</v>
      </c>
      <c r="G10" s="2" t="n">
        <f aca="false">ROUND(AVERAGE(Computations!H2:H27)/(STDEV(Computations!H2:H27)/SQRT(26)),2)</f>
        <v>-2.85</v>
      </c>
      <c r="H10" s="2" t="n">
        <v>25</v>
      </c>
      <c r="I10" s="2" t="n">
        <f aca="false">IF(TDIST(ABS(AVERAGE(Computations!H2:H27)/(STDEV(Computations!H2:H27)/SQRT(26))),26-1,2)&lt;0.001,"&lt;.001",ROUND(TDIST(ABS(AVERAGE(Computations!H2:H27)/(STDEV(Computations!H2:H27)/SQRT(26))),26-1,2),3))</f>
        <v>0.009</v>
      </c>
      <c r="J10" s="2" t="n">
        <f aca="false">ROUND(AVERAGE(Computations!H2:H27)/STDEV(Computations!H2:H27),2)</f>
        <v>-0.56</v>
      </c>
    </row>
    <row r="12" customFormat="false" ht="15" hidden="false" customHeight="false" outlineLevel="0" collapsed="false">
      <c r="A12" s="4" t="s">
        <v>63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2"/>
    <col collapsed="false" customWidth="true" hidden="false" outlineLevel="0" max="8" min="2" style="0" width="17"/>
  </cols>
  <sheetData>
    <row r="1" customFormat="false" ht="15" hidden="false" customHeight="false" outlineLevel="0" collapsed="false">
      <c r="A1" s="3" t="s">
        <v>64</v>
      </c>
    </row>
    <row r="3" customFormat="false" ht="15" hidden="false" customHeight="false" outlineLevel="0" collapsed="false">
      <c r="A3" s="1" t="s">
        <v>23</v>
      </c>
      <c r="B3" s="1" t="s">
        <v>65</v>
      </c>
      <c r="C3" s="1" t="s">
        <v>66</v>
      </c>
      <c r="D3" s="1" t="s">
        <v>67</v>
      </c>
      <c r="E3" s="1" t="s">
        <v>68</v>
      </c>
      <c r="F3" s="1" t="s">
        <v>69</v>
      </c>
      <c r="G3" s="1" t="s">
        <v>70</v>
      </c>
      <c r="H3" s="1" t="s">
        <v>71</v>
      </c>
    </row>
    <row r="4" customFormat="false" ht="15" hidden="false" customHeight="false" outlineLevel="0" collapsed="false">
      <c r="A4" s="2" t="s">
        <v>72</v>
      </c>
      <c r="B4" s="2" t="n">
        <f aca="false">'Descriptive Statistics'!C4</f>
        <v>13.958</v>
      </c>
      <c r="C4" s="2" t="n">
        <f aca="false">'Descriptive Statistics'!E4</f>
        <v>1.404</v>
      </c>
      <c r="D4" s="2" t="n">
        <f aca="false">'Descriptive Statistics'!C5</f>
        <v>6.692</v>
      </c>
      <c r="E4" s="2" t="n">
        <f aca="false">'Descriptive Statistics'!E5</f>
        <v>1.756</v>
      </c>
      <c r="F4" s="2" t="n">
        <f aca="false">'Paired Samples Test'!G4</f>
        <v>43.98</v>
      </c>
      <c r="G4" s="2" t="str">
        <f aca="false">'Paired Samples Test'!I4</f>
        <v>&lt;.001</v>
      </c>
      <c r="H4" s="2" t="n">
        <f aca="false">'Paired Samples Test'!J4</f>
        <v>8.63</v>
      </c>
    </row>
    <row r="5" customFormat="false" ht="15" hidden="false" customHeight="false" outlineLevel="0" collapsed="false">
      <c r="A5" s="2" t="s">
        <v>73</v>
      </c>
      <c r="B5" s="2" t="n">
        <f aca="false">'Descriptive Statistics'!C6</f>
        <v>5.15</v>
      </c>
      <c r="C5" s="2" t="n">
        <f aca="false">'Descriptive Statistics'!E6</f>
        <v>0.631</v>
      </c>
      <c r="D5" s="2" t="n">
        <f aca="false">'Descriptive Statistics'!C7</f>
        <v>7.112</v>
      </c>
      <c r="E5" s="2" t="n">
        <f aca="false">'Descriptive Statistics'!E7</f>
        <v>0.681</v>
      </c>
      <c r="F5" s="2" t="n">
        <f aca="false">'Paired Samples Test'!G5</f>
        <v>-44.18</v>
      </c>
      <c r="G5" s="2" t="str">
        <f aca="false">'Paired Samples Test'!I5</f>
        <v>&lt;.001</v>
      </c>
      <c r="H5" s="2" t="n">
        <f aca="false">'Paired Samples Test'!J5</f>
        <v>-8.66</v>
      </c>
    </row>
    <row r="8" customFormat="false" ht="15" hidden="false" customHeight="false" outlineLevel="0" collapsed="false">
      <c r="A8" s="3" t="s">
        <v>74</v>
      </c>
    </row>
    <row r="10" customFormat="false" ht="15" hidden="false" customHeight="false" outlineLevel="0" collapsed="false">
      <c r="A10" s="1" t="s">
        <v>23</v>
      </c>
      <c r="B10" s="1" t="s">
        <v>65</v>
      </c>
      <c r="C10" s="1" t="s">
        <v>66</v>
      </c>
      <c r="D10" s="1" t="s">
        <v>67</v>
      </c>
      <c r="E10" s="1" t="s">
        <v>68</v>
      </c>
      <c r="F10" s="1" t="s">
        <v>69</v>
      </c>
      <c r="G10" s="1" t="s">
        <v>70</v>
      </c>
      <c r="H10" s="1" t="s">
        <v>71</v>
      </c>
    </row>
    <row r="11" customFormat="false" ht="15" hidden="false" customHeight="false" outlineLevel="0" collapsed="false">
      <c r="A11" s="2" t="s">
        <v>75</v>
      </c>
      <c r="B11" s="2" t="n">
        <f aca="false">'Descriptive Statistics'!C8</f>
        <v>3.627</v>
      </c>
      <c r="C11" s="2" t="n">
        <f aca="false">'Descriptive Statistics'!E8</f>
        <v>0.254</v>
      </c>
      <c r="D11" s="2" t="n">
        <f aca="false">'Descriptive Statistics'!C9</f>
        <v>2.162</v>
      </c>
      <c r="E11" s="2" t="n">
        <f aca="false">'Descriptive Statistics'!E9</f>
        <v>0.405</v>
      </c>
      <c r="F11" s="2" t="n">
        <f aca="false">'Paired Samples Test'!G6</f>
        <v>30.72</v>
      </c>
      <c r="G11" s="2" t="str">
        <f aca="false">'Paired Samples Test'!I6</f>
        <v>&lt;.001</v>
      </c>
      <c r="H11" s="2" t="n">
        <f aca="false">'Paired Samples Test'!J6</f>
        <v>6.03</v>
      </c>
    </row>
    <row r="12" customFormat="false" ht="15" hidden="false" customHeight="false" outlineLevel="0" collapsed="false">
      <c r="A12" s="2" t="s">
        <v>76</v>
      </c>
      <c r="B12" s="2" t="n">
        <f aca="false">'Descriptive Statistics'!C10</f>
        <v>1.892</v>
      </c>
      <c r="C12" s="2" t="n">
        <f aca="false">'Descriptive Statistics'!E10</f>
        <v>0.315</v>
      </c>
      <c r="D12" s="2" t="n">
        <f aca="false">'Descriptive Statistics'!C11</f>
        <v>3.45</v>
      </c>
      <c r="E12" s="2" t="n">
        <f aca="false">'Descriptive Statistics'!E11</f>
        <v>0.317</v>
      </c>
      <c r="F12" s="2" t="n">
        <f aca="false">'Paired Samples Test'!G7</f>
        <v>-45.45</v>
      </c>
      <c r="G12" s="2" t="str">
        <f aca="false">'Paired Samples Test'!I7</f>
        <v>&lt;.001</v>
      </c>
      <c r="H12" s="2" t="n">
        <f aca="false">'Paired Samples Test'!J7</f>
        <v>-8.91</v>
      </c>
    </row>
    <row r="13" customFormat="false" ht="15" hidden="false" customHeight="false" outlineLevel="0" collapsed="false">
      <c r="A13" s="2" t="s">
        <v>35</v>
      </c>
      <c r="B13" s="2" t="n">
        <f aca="false">'Descriptive Statistics'!C12</f>
        <v>1.796</v>
      </c>
      <c r="C13" s="2" t="n">
        <f aca="false">'Descriptive Statistics'!E12</f>
        <v>0.309</v>
      </c>
      <c r="D13" s="2" t="n">
        <f aca="false">'Descriptive Statistics'!C13</f>
        <v>3.55</v>
      </c>
      <c r="E13" s="2" t="n">
        <f aca="false">'Descriptive Statistics'!E13</f>
        <v>0.339</v>
      </c>
      <c r="F13" s="2" t="n">
        <f aca="false">'Paired Samples Test'!G8</f>
        <v>-48.65</v>
      </c>
      <c r="G13" s="2" t="str">
        <f aca="false">'Paired Samples Test'!I8</f>
        <v>&lt;.001</v>
      </c>
      <c r="H13" s="2" t="n">
        <f aca="false">'Paired Samples Test'!J8</f>
        <v>-9.54</v>
      </c>
    </row>
    <row r="16" customFormat="false" ht="15" hidden="false" customHeight="false" outlineLevel="0" collapsed="false">
      <c r="A16" s="3" t="s">
        <v>77</v>
      </c>
    </row>
    <row r="18" customFormat="false" ht="15" hidden="false" customHeight="false" outlineLevel="0" collapsed="false">
      <c r="A18" s="1" t="s">
        <v>78</v>
      </c>
      <c r="B18" s="1" t="s">
        <v>79</v>
      </c>
      <c r="C18" s="1" t="s">
        <v>80</v>
      </c>
      <c r="D18" s="1" t="s">
        <v>81</v>
      </c>
      <c r="E18" s="1" t="s">
        <v>70</v>
      </c>
      <c r="F18" s="1" t="s">
        <v>82</v>
      </c>
    </row>
    <row r="19" customFormat="false" ht="15" hidden="false" customHeight="false" outlineLevel="0" collapsed="false">
      <c r="A19" s="2" t="s">
        <v>83</v>
      </c>
      <c r="B19" s="2" t="n">
        <f aca="false">'Descriptive Statistics'!C14</f>
        <v>-1.9</v>
      </c>
      <c r="C19" s="2" t="n">
        <f aca="false">'Descriptive Statistics'!C15</f>
        <v>-0.75</v>
      </c>
      <c r="D19" s="2" t="n">
        <f aca="false">ROUND((AVERAGE(Computations!G2:G27)/(STDEV(Computations!G2:G27)/SQRT(26)))^2,2)</f>
        <v>6.87</v>
      </c>
      <c r="E19" s="2" t="n">
        <f aca="false">'Paired Samples Test'!I9</f>
        <v>0.015</v>
      </c>
      <c r="F19" s="2" t="n">
        <f aca="false">ROUND((AVERAGE(Computations!G2:G27)/(STDEV(Computations!G2:G27)/SQRT(26)))^2/((AVERAGE(Computations!G2:G27)/(STDEV(Computations!G2:G27)/SQRT(26)))^2+25),2)</f>
        <v>0.22</v>
      </c>
    </row>
    <row r="20" customFormat="false" ht="15" hidden="false" customHeight="false" outlineLevel="0" collapsed="false">
      <c r="A20" s="2" t="s">
        <v>84</v>
      </c>
      <c r="B20" s="2" t="n">
        <f aca="false">'Descriptive Statistics'!C16</f>
        <v>0.5</v>
      </c>
      <c r="C20" s="2" t="n">
        <f aca="false">'Descriptive Statistics'!C17</f>
        <v>2</v>
      </c>
      <c r="D20" s="2" t="n">
        <f aca="false">ROUND((AVERAGE(Computations!H2:H27)/(STDEV(Computations!H2:H27)/SQRT(26)))^2,2)</f>
        <v>8.12</v>
      </c>
      <c r="E20" s="2" t="n">
        <f aca="false">'Paired Samples Test'!I10</f>
        <v>0.009</v>
      </c>
      <c r="F20" s="2" t="n">
        <f aca="false">ROUND((AVERAGE(Computations!H2:H27)/(STDEV(Computations!H2:H27)/SQRT(26)))^2/((AVERAGE(Computations!H2:H27)/(STDEV(Computations!H2:H27)/SQRT(26)))^2+25),2)</f>
        <v>0.25</v>
      </c>
    </row>
    <row r="22" customFormat="false" ht="15" hidden="false" customHeight="false" outlineLevel="0" collapsed="false">
      <c r="A22" s="4" t="s">
        <v>85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description/>
  <cp:lastModifiedBy/>
  <dcterms:created xsi:type="dcterms:W3CDTF">2026-07-17T12:22:47Z</dcterms:created>
  <dcterms:modified xsi:type="dcterms:W3CDTF">2026-07-17T12:22:47Z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