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0315"/>
  <workbookPr defaultThemeVersion="202300"/>
  <mc:AlternateContent xmlns:mc="http://schemas.openxmlformats.org/markup-compatibility/2006">
    <mc:Choice Requires="x15">
      <x15ac:absPath xmlns:x15ac="http://schemas.microsoft.com/office/spreadsheetml/2010/11/ac" url="/Users/honglinkevinchen/Downloads/collateral paper draft/"/>
    </mc:Choice>
  </mc:AlternateContent>
  <xr:revisionPtr revIDLastSave="0" documentId="13_ncr:1_{829DE449-6AB6-1247-A2CF-A139BAA0A696}" xr6:coauthVersionLast="47" xr6:coauthVersionMax="47" xr10:uidLastSave="{00000000-0000-0000-0000-000000000000}"/>
  <bookViews>
    <workbookView xWindow="0" yWindow="660" windowWidth="30240" windowHeight="18980" firstSheet="6" activeTab="16" xr2:uid="{6CCB047B-1208-E644-85C7-D68A3E55D356}"/>
  </bookViews>
  <sheets>
    <sheet name="Figure 1" sheetId="1" r:id="rId1"/>
    <sheet name="Figure 2 &amp; Suppl. Figure 7" sheetId="3" r:id="rId2"/>
    <sheet name="Figure 3" sheetId="5" r:id="rId3"/>
    <sheet name="Figure 4" sheetId="6" r:id="rId4"/>
    <sheet name="Figure 5" sheetId="7" r:id="rId5"/>
    <sheet name="Figure 6" sheetId="18" r:id="rId6"/>
    <sheet name="Suppl. Figure 2" sheetId="2" r:id="rId7"/>
    <sheet name="Suppl. Figure 3" sheetId="4" r:id="rId8"/>
    <sheet name="Suppl. Figure 4" sheetId="9" r:id="rId9"/>
    <sheet name="Suppl. Figure 5" sheetId="10" r:id="rId10"/>
    <sheet name="Suppl. Figure 7" sheetId="11" r:id="rId11"/>
    <sheet name="Suppl. Figure 8" sheetId="12" r:id="rId12"/>
    <sheet name="Suppl. Figure 10" sheetId="16" r:id="rId13"/>
    <sheet name="Suppl. Figure 11" sheetId="17" r:id="rId14"/>
    <sheet name="Suppl. Figure 13" sheetId="13" r:id="rId15"/>
    <sheet name="Suppl. Figure 14" sheetId="14" r:id="rId16"/>
    <sheet name="Suppl. Figure 15" sheetId="8" r:id="rId17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Y77" i="18" l="1"/>
  <c r="AX77" i="18"/>
  <c r="AW77" i="18"/>
  <c r="AV77" i="18"/>
  <c r="AU77" i="18"/>
  <c r="AT77" i="18"/>
  <c r="AS77" i="18"/>
  <c r="AR77" i="18"/>
  <c r="AQ77" i="18"/>
  <c r="AP77" i="18"/>
  <c r="AO77" i="18"/>
  <c r="AN77" i="18"/>
  <c r="AM77" i="18"/>
  <c r="AL77" i="18"/>
  <c r="AK77" i="18"/>
  <c r="AJ77" i="18"/>
  <c r="AI77" i="18"/>
  <c r="AH77" i="18"/>
  <c r="AG77" i="18"/>
  <c r="AF77" i="18"/>
  <c r="AE77" i="18"/>
  <c r="AD77" i="18"/>
  <c r="AC77" i="18"/>
  <c r="AB77" i="18"/>
  <c r="AY66" i="18"/>
  <c r="AX66" i="18"/>
  <c r="AW66" i="18"/>
  <c r="AV66" i="18"/>
  <c r="AU66" i="18"/>
  <c r="AT66" i="18"/>
  <c r="AS66" i="18"/>
  <c r="AR66" i="18"/>
  <c r="AQ66" i="18"/>
  <c r="AP66" i="18"/>
  <c r="AO66" i="18"/>
  <c r="AN66" i="18"/>
  <c r="AM66" i="18"/>
  <c r="AL66" i="18"/>
  <c r="AK66" i="18"/>
  <c r="AJ66" i="18"/>
  <c r="AI66" i="18"/>
  <c r="AH66" i="18"/>
  <c r="AG66" i="18"/>
  <c r="AF66" i="18"/>
  <c r="AE66" i="18"/>
  <c r="AD66" i="18"/>
  <c r="AC66" i="18"/>
  <c r="AB66" i="18"/>
  <c r="AV55" i="18"/>
  <c r="AU55" i="18"/>
  <c r="AT55" i="18"/>
  <c r="AS55" i="18"/>
  <c r="AR55" i="18"/>
  <c r="AQ55" i="18"/>
  <c r="AP55" i="18"/>
  <c r="AO55" i="18"/>
  <c r="AN55" i="18"/>
  <c r="AM55" i="18"/>
  <c r="AL55" i="18"/>
  <c r="AK55" i="18"/>
  <c r="AJ55" i="18"/>
  <c r="AI55" i="18"/>
  <c r="AH55" i="18"/>
  <c r="AG55" i="18"/>
  <c r="AF55" i="18"/>
  <c r="AE55" i="18"/>
  <c r="AD55" i="18"/>
  <c r="AC55" i="18"/>
  <c r="AB55" i="18"/>
  <c r="AV46" i="18"/>
  <c r="AU46" i="18"/>
  <c r="AT46" i="18"/>
  <c r="AS46" i="18"/>
  <c r="AR46" i="18"/>
  <c r="AQ46" i="18"/>
  <c r="AP46" i="18"/>
  <c r="AO46" i="18"/>
  <c r="AN46" i="18"/>
  <c r="AM46" i="18"/>
  <c r="AL46" i="18"/>
  <c r="AK46" i="18"/>
  <c r="AJ46" i="18"/>
  <c r="AI46" i="18"/>
  <c r="AH46" i="18"/>
  <c r="AG46" i="18"/>
  <c r="AF46" i="18"/>
  <c r="AE46" i="18"/>
  <c r="AD46" i="18"/>
  <c r="AC46" i="18"/>
  <c r="AB46" i="18"/>
  <c r="C34" i="18" l="1"/>
  <c r="D34" i="18"/>
  <c r="E34" i="18"/>
  <c r="F34" i="18"/>
  <c r="G34" i="18"/>
  <c r="H34" i="18"/>
  <c r="I34" i="18"/>
  <c r="J34" i="18"/>
  <c r="K34" i="18"/>
  <c r="L34" i="18"/>
  <c r="M34" i="18"/>
  <c r="N34" i="18"/>
  <c r="O34" i="18"/>
  <c r="P34" i="18"/>
  <c r="Q34" i="18"/>
  <c r="R34" i="18"/>
  <c r="S34" i="18"/>
  <c r="T34" i="18"/>
  <c r="U34" i="18"/>
  <c r="V34" i="18"/>
  <c r="W34" i="18"/>
  <c r="X34" i="18"/>
  <c r="Y34" i="18"/>
  <c r="Z34" i="18"/>
  <c r="AB34" i="18"/>
  <c r="AB35" i="18" s="1"/>
  <c r="AC34" i="18"/>
  <c r="AD34" i="18"/>
  <c r="AE34" i="18"/>
  <c r="AF34" i="18"/>
  <c r="AG34" i="18"/>
  <c r="AH34" i="18"/>
  <c r="AI34" i="18"/>
  <c r="AJ34" i="18"/>
  <c r="AK34" i="18"/>
  <c r="AL34" i="18"/>
  <c r="AM34" i="18"/>
  <c r="AN34" i="18"/>
  <c r="AO34" i="18"/>
  <c r="AP34" i="18"/>
  <c r="AQ34" i="18"/>
  <c r="AR34" i="18"/>
  <c r="AS34" i="18"/>
  <c r="AT34" i="18"/>
  <c r="AU34" i="18"/>
  <c r="AV34" i="18"/>
  <c r="AW34" i="18"/>
  <c r="AX34" i="18"/>
  <c r="AY34" i="18"/>
  <c r="AZ34" i="18"/>
  <c r="AZ35" i="18" s="1"/>
  <c r="B34" i="18"/>
  <c r="AZ26" i="18"/>
  <c r="C26" i="18"/>
  <c r="D26" i="18"/>
  <c r="E26" i="18"/>
  <c r="F26" i="18"/>
  <c r="G26" i="18"/>
  <c r="H26" i="18"/>
  <c r="I26" i="18"/>
  <c r="J26" i="18"/>
  <c r="K26" i="18"/>
  <c r="L26" i="18"/>
  <c r="M26" i="18"/>
  <c r="N26" i="18"/>
  <c r="O26" i="18"/>
  <c r="P26" i="18"/>
  <c r="Q26" i="18"/>
  <c r="R26" i="18"/>
  <c r="S26" i="18"/>
  <c r="T26" i="18"/>
  <c r="U26" i="18"/>
  <c r="V26" i="18"/>
  <c r="W26" i="18"/>
  <c r="X26" i="18"/>
  <c r="Y26" i="18"/>
  <c r="Z26" i="18"/>
  <c r="AB26" i="18"/>
  <c r="AB27" i="18" s="1"/>
  <c r="AC26" i="18"/>
  <c r="AD26" i="18"/>
  <c r="AE26" i="18"/>
  <c r="AF26" i="18"/>
  <c r="AG26" i="18"/>
  <c r="AH26" i="18"/>
  <c r="AI26" i="18"/>
  <c r="AJ26" i="18"/>
  <c r="AK26" i="18"/>
  <c r="AL26" i="18"/>
  <c r="AM26" i="18"/>
  <c r="AN26" i="18"/>
  <c r="AO26" i="18"/>
  <c r="AP26" i="18"/>
  <c r="AQ26" i="18"/>
  <c r="AR26" i="18"/>
  <c r="AS26" i="18"/>
  <c r="AT26" i="18"/>
  <c r="AU26" i="18"/>
  <c r="AV26" i="18"/>
  <c r="AW26" i="18"/>
  <c r="AX26" i="18"/>
  <c r="AY26" i="18"/>
  <c r="B26" i="18"/>
  <c r="B27" i="18" s="1"/>
  <c r="C18" i="18"/>
  <c r="D18" i="18"/>
  <c r="E18" i="18"/>
  <c r="F18" i="18"/>
  <c r="G18" i="18"/>
  <c r="H18" i="18"/>
  <c r="I18" i="18"/>
  <c r="J18" i="18"/>
  <c r="K18" i="18"/>
  <c r="L18" i="18"/>
  <c r="M18" i="18"/>
  <c r="N18" i="18"/>
  <c r="O18" i="18"/>
  <c r="P18" i="18"/>
  <c r="Q18" i="18"/>
  <c r="R18" i="18"/>
  <c r="S18" i="18"/>
  <c r="T18" i="18"/>
  <c r="U18" i="18"/>
  <c r="V18" i="18"/>
  <c r="W18" i="18"/>
  <c r="X18" i="18"/>
  <c r="Y18" i="18"/>
  <c r="Z18" i="18"/>
  <c r="AB18" i="18"/>
  <c r="AB19" i="18" s="1"/>
  <c r="AC18" i="18"/>
  <c r="AD18" i="18"/>
  <c r="AE18" i="18"/>
  <c r="AF18" i="18"/>
  <c r="AG18" i="18"/>
  <c r="AH18" i="18"/>
  <c r="AI18" i="18"/>
  <c r="AJ18" i="18"/>
  <c r="AK18" i="18"/>
  <c r="AL18" i="18"/>
  <c r="AM18" i="18"/>
  <c r="AN18" i="18"/>
  <c r="AO18" i="18"/>
  <c r="AP18" i="18"/>
  <c r="AQ18" i="18"/>
  <c r="AR18" i="18"/>
  <c r="AS18" i="18"/>
  <c r="AT18" i="18"/>
  <c r="AU18" i="18"/>
  <c r="AV18" i="18"/>
  <c r="AW18" i="18"/>
  <c r="AX18" i="18"/>
  <c r="AY18" i="18"/>
  <c r="AZ18" i="18"/>
  <c r="B18" i="18"/>
  <c r="B19" i="18" s="1"/>
  <c r="AB10" i="18"/>
  <c r="AD10" i="18"/>
  <c r="AE10" i="18"/>
  <c r="AF10" i="18"/>
  <c r="AG10" i="18"/>
  <c r="AH10" i="18"/>
  <c r="AI10" i="18"/>
  <c r="AJ10" i="18"/>
  <c r="AK10" i="18"/>
  <c r="AL10" i="18"/>
  <c r="AM10" i="18"/>
  <c r="AN10" i="18"/>
  <c r="AO10" i="18"/>
  <c r="AP10" i="18"/>
  <c r="AQ10" i="18"/>
  <c r="AR10" i="18"/>
  <c r="AS10" i="18"/>
  <c r="AT10" i="18"/>
  <c r="AU10" i="18"/>
  <c r="AV10" i="18"/>
  <c r="AW10" i="18"/>
  <c r="AX10" i="18"/>
  <c r="AY10" i="18"/>
  <c r="AZ10" i="18"/>
  <c r="D10" i="18"/>
  <c r="E10" i="18"/>
  <c r="F10" i="18"/>
  <c r="G10" i="18"/>
  <c r="H10" i="18"/>
  <c r="I10" i="18"/>
  <c r="J10" i="18"/>
  <c r="K10" i="18"/>
  <c r="L10" i="18"/>
  <c r="M10" i="18"/>
  <c r="N10" i="18"/>
  <c r="O10" i="18"/>
  <c r="P10" i="18"/>
  <c r="Q10" i="18"/>
  <c r="R10" i="18"/>
  <c r="S10" i="18"/>
  <c r="T10" i="18"/>
  <c r="U10" i="18"/>
  <c r="V10" i="18"/>
  <c r="W10" i="18"/>
  <c r="X10" i="18"/>
  <c r="Y10" i="18"/>
  <c r="Z10" i="18"/>
  <c r="B10" i="18"/>
  <c r="B11" i="18" s="1"/>
  <c r="K53" i="1"/>
  <c r="K54" i="1"/>
  <c r="K52" i="1"/>
  <c r="F82" i="16"/>
  <c r="E82" i="16"/>
  <c r="F81" i="16"/>
  <c r="E81" i="16"/>
  <c r="F80" i="16"/>
  <c r="E80" i="16"/>
  <c r="F78" i="16"/>
  <c r="E78" i="16"/>
  <c r="F77" i="16"/>
  <c r="E77" i="16"/>
  <c r="F76" i="16"/>
  <c r="E76" i="16"/>
  <c r="F74" i="16"/>
  <c r="E74" i="16"/>
  <c r="F73" i="16"/>
  <c r="E73" i="16"/>
  <c r="F72" i="16"/>
  <c r="E72" i="16"/>
  <c r="F70" i="16"/>
  <c r="E70" i="16"/>
  <c r="F69" i="16"/>
  <c r="E69" i="16"/>
  <c r="F68" i="16"/>
  <c r="E68" i="16"/>
  <c r="E7" i="14"/>
  <c r="D7" i="14"/>
  <c r="C7" i="14"/>
  <c r="B7" i="14"/>
  <c r="G35" i="7"/>
  <c r="L34" i="7" s="1"/>
  <c r="G34" i="7"/>
  <c r="L33" i="7" s="1"/>
  <c r="G33" i="7"/>
  <c r="L32" i="7" s="1"/>
  <c r="G32" i="7"/>
  <c r="L31" i="7" s="1"/>
  <c r="G31" i="7"/>
  <c r="L30" i="7" s="1"/>
  <c r="G30" i="7"/>
  <c r="J29" i="7" s="1"/>
  <c r="G29" i="7"/>
  <c r="L28" i="7" s="1"/>
  <c r="G28" i="7"/>
  <c r="J27" i="7" s="1"/>
  <c r="G27" i="7"/>
  <c r="L26" i="7" s="1"/>
  <c r="G26" i="7"/>
  <c r="J25" i="7" s="1"/>
  <c r="G25" i="7"/>
  <c r="L24" i="7" s="1"/>
  <c r="G24" i="7"/>
  <c r="J23" i="7" s="1"/>
  <c r="G23" i="7"/>
  <c r="J22" i="7" s="1"/>
  <c r="G22" i="7"/>
  <c r="G21" i="7"/>
  <c r="L20" i="7" s="1"/>
  <c r="G20" i="7"/>
  <c r="L19" i="7" s="1"/>
  <c r="G19" i="7"/>
  <c r="H17" i="7"/>
  <c r="G18" i="7"/>
  <c r="L17" i="7" s="1"/>
  <c r="R120" i="11"/>
  <c r="S120" i="11" s="1"/>
  <c r="R121" i="11"/>
  <c r="S121" i="11" s="1"/>
  <c r="R122" i="11"/>
  <c r="S122" i="11" s="1"/>
  <c r="R123" i="11"/>
  <c r="S123" i="11" s="1"/>
  <c r="R124" i="11"/>
  <c r="S124" i="11" s="1"/>
  <c r="R125" i="11"/>
  <c r="S125" i="11" s="1"/>
  <c r="R126" i="11"/>
  <c r="S126" i="11" s="1"/>
  <c r="R127" i="11"/>
  <c r="S127" i="11" s="1"/>
  <c r="R128" i="11"/>
  <c r="S128" i="11" s="1"/>
  <c r="R129" i="11"/>
  <c r="S129" i="11" s="1"/>
  <c r="R130" i="11"/>
  <c r="S130" i="11" s="1"/>
  <c r="R119" i="11"/>
  <c r="S119" i="11" s="1"/>
  <c r="P130" i="11"/>
  <c r="P129" i="11"/>
  <c r="O120" i="11"/>
  <c r="P120" i="11" s="1"/>
  <c r="O121" i="11"/>
  <c r="P121" i="11" s="1"/>
  <c r="O122" i="11"/>
  <c r="P122" i="11" s="1"/>
  <c r="O123" i="11"/>
  <c r="O124" i="11"/>
  <c r="O125" i="11"/>
  <c r="P125" i="11" s="1"/>
  <c r="O126" i="11"/>
  <c r="P126" i="11" s="1"/>
  <c r="O127" i="11"/>
  <c r="P127" i="11" s="1"/>
  <c r="O128" i="11"/>
  <c r="P128" i="11" s="1"/>
  <c r="O129" i="11"/>
  <c r="O130" i="11"/>
  <c r="O119" i="11"/>
  <c r="P119" i="11" s="1"/>
  <c r="S110" i="11"/>
  <c r="R115" i="11"/>
  <c r="R105" i="11"/>
  <c r="R106" i="11"/>
  <c r="R107" i="11"/>
  <c r="S107" i="11" s="1"/>
  <c r="R108" i="11"/>
  <c r="S108" i="11" s="1"/>
  <c r="R109" i="11"/>
  <c r="S109" i="11" s="1"/>
  <c r="R110" i="11"/>
  <c r="R111" i="11"/>
  <c r="S111" i="11" s="1"/>
  <c r="R112" i="11"/>
  <c r="S112" i="11" s="1"/>
  <c r="R113" i="11"/>
  <c r="S115" i="11" s="1"/>
  <c r="R114" i="11"/>
  <c r="S114" i="11" s="1"/>
  <c r="R104" i="11"/>
  <c r="S104" i="11" s="1"/>
  <c r="O105" i="11"/>
  <c r="O106" i="11"/>
  <c r="O107" i="11"/>
  <c r="P107" i="11" s="1"/>
  <c r="O108" i="11"/>
  <c r="P108" i="11" s="1"/>
  <c r="O109" i="11"/>
  <c r="P109" i="11" s="1"/>
  <c r="O110" i="11"/>
  <c r="P111" i="11" s="1"/>
  <c r="O111" i="11"/>
  <c r="O112" i="11"/>
  <c r="O113" i="11"/>
  <c r="P113" i="11" s="1"/>
  <c r="O114" i="11"/>
  <c r="P114" i="11" s="1"/>
  <c r="O115" i="11"/>
  <c r="P115" i="11" s="1"/>
  <c r="O104" i="11"/>
  <c r="P104" i="11" s="1"/>
  <c r="R90" i="11"/>
  <c r="S90" i="11" s="1"/>
  <c r="R91" i="11"/>
  <c r="S91" i="11" s="1"/>
  <c r="R92" i="11"/>
  <c r="S92" i="11" s="1"/>
  <c r="R93" i="11"/>
  <c r="R94" i="11"/>
  <c r="R95" i="11"/>
  <c r="R96" i="11"/>
  <c r="R97" i="11"/>
  <c r="R98" i="11"/>
  <c r="S98" i="11" s="1"/>
  <c r="R99" i="11"/>
  <c r="S99" i="11" s="1"/>
  <c r="R100" i="11"/>
  <c r="S100" i="11" s="1"/>
  <c r="R89" i="11"/>
  <c r="S89" i="11" s="1"/>
  <c r="P98" i="11"/>
  <c r="O90" i="11"/>
  <c r="O91" i="11"/>
  <c r="O92" i="11"/>
  <c r="P92" i="11" s="1"/>
  <c r="O93" i="11"/>
  <c r="P93" i="11" s="1"/>
  <c r="O94" i="11"/>
  <c r="P94" i="11" s="1"/>
  <c r="O95" i="11"/>
  <c r="P96" i="11" s="1"/>
  <c r="O96" i="11"/>
  <c r="O97" i="11"/>
  <c r="O98" i="11"/>
  <c r="O99" i="11"/>
  <c r="P99" i="11" s="1"/>
  <c r="O100" i="11"/>
  <c r="P100" i="11" s="1"/>
  <c r="O89" i="11"/>
  <c r="P89" i="11" s="1"/>
  <c r="X81" i="10"/>
  <c r="W81" i="10"/>
  <c r="V81" i="10"/>
  <c r="X80" i="10"/>
  <c r="W80" i="10"/>
  <c r="V80" i="10"/>
  <c r="X83" i="10"/>
  <c r="W83" i="10"/>
  <c r="V83" i="10"/>
  <c r="X82" i="10"/>
  <c r="W82" i="10"/>
  <c r="V82" i="10"/>
  <c r="X79" i="10"/>
  <c r="W79" i="10"/>
  <c r="V79" i="10"/>
  <c r="X78" i="10"/>
  <c r="W78" i="10"/>
  <c r="V78" i="10"/>
  <c r="N83" i="10"/>
  <c r="M83" i="10"/>
  <c r="L83" i="10"/>
  <c r="N82" i="10"/>
  <c r="M82" i="10"/>
  <c r="L82" i="10"/>
  <c r="N81" i="10"/>
  <c r="M81" i="10"/>
  <c r="L81" i="10"/>
  <c r="N80" i="10"/>
  <c r="M80" i="10"/>
  <c r="L80" i="10"/>
  <c r="N79" i="10"/>
  <c r="M79" i="10"/>
  <c r="L79" i="10"/>
  <c r="N78" i="10"/>
  <c r="M78" i="10"/>
  <c r="L78" i="10"/>
  <c r="D78" i="10"/>
  <c r="E78" i="10"/>
  <c r="D79" i="10"/>
  <c r="E79" i="10"/>
  <c r="D80" i="10"/>
  <c r="E80" i="10"/>
  <c r="D81" i="10"/>
  <c r="E81" i="10"/>
  <c r="D82" i="10"/>
  <c r="E82" i="10"/>
  <c r="D83" i="10"/>
  <c r="E83" i="10"/>
  <c r="C83" i="10"/>
  <c r="C82" i="10"/>
  <c r="C81" i="10"/>
  <c r="C80" i="10"/>
  <c r="C79" i="10"/>
  <c r="C78" i="10"/>
  <c r="G64" i="10"/>
  <c r="AA32" i="9"/>
  <c r="AA33" i="9"/>
  <c r="AA34" i="9"/>
  <c r="AA35" i="9"/>
  <c r="AB35" i="9" s="1"/>
  <c r="AA36" i="9"/>
  <c r="AB36" i="9" s="1"/>
  <c r="AA37" i="9"/>
  <c r="AB37" i="9" s="1"/>
  <c r="AA38" i="9"/>
  <c r="AA39" i="9"/>
  <c r="AB39" i="9" s="1"/>
  <c r="AA40" i="9"/>
  <c r="AA31" i="9"/>
  <c r="AB31" i="9" s="1"/>
  <c r="AO19" i="18" l="1"/>
  <c r="AQ35" i="18"/>
  <c r="AP35" i="18"/>
  <c r="AD35" i="18"/>
  <c r="AE35" i="18"/>
  <c r="H35" i="18"/>
  <c r="T35" i="18"/>
  <c r="AC19" i="18"/>
  <c r="R35" i="18"/>
  <c r="F35" i="18"/>
  <c r="Q35" i="18"/>
  <c r="AN19" i="18"/>
  <c r="E35" i="18"/>
  <c r="AN27" i="18"/>
  <c r="AL27" i="18"/>
  <c r="N35" i="18"/>
  <c r="AO35" i="18"/>
  <c r="AC35" i="18"/>
  <c r="AI19" i="18"/>
  <c r="E11" i="18"/>
  <c r="AQ19" i="18"/>
  <c r="AE19" i="18"/>
  <c r="R19" i="18"/>
  <c r="Q11" i="18"/>
  <c r="P11" i="18"/>
  <c r="D11" i="18"/>
  <c r="AN11" i="18"/>
  <c r="AP19" i="18"/>
  <c r="AD19" i="18"/>
  <c r="Q19" i="18"/>
  <c r="AY27" i="18"/>
  <c r="AM27" i="18"/>
  <c r="Z27" i="18"/>
  <c r="N27" i="18"/>
  <c r="AZ27" i="18"/>
  <c r="W27" i="18"/>
  <c r="J27" i="18"/>
  <c r="AT27" i="18"/>
  <c r="I27" i="18"/>
  <c r="AS27" i="18"/>
  <c r="AG27" i="18"/>
  <c r="T27" i="18"/>
  <c r="H27" i="18"/>
  <c r="M27" i="18"/>
  <c r="AV27" i="18"/>
  <c r="AI27" i="18"/>
  <c r="C35" i="18"/>
  <c r="AH27" i="18"/>
  <c r="AR27" i="18"/>
  <c r="AF27" i="18"/>
  <c r="S27" i="18"/>
  <c r="G27" i="18"/>
  <c r="AJ27" i="18"/>
  <c r="AU27" i="18"/>
  <c r="V27" i="18"/>
  <c r="U27" i="18"/>
  <c r="AQ27" i="18"/>
  <c r="AE27" i="18"/>
  <c r="R27" i="18"/>
  <c r="F27" i="18"/>
  <c r="AX27" i="18"/>
  <c r="Y27" i="18"/>
  <c r="AW27" i="18"/>
  <c r="X27" i="18"/>
  <c r="K27" i="18"/>
  <c r="AP27" i="18"/>
  <c r="AD27" i="18"/>
  <c r="Q27" i="18"/>
  <c r="E27" i="18"/>
  <c r="AK27" i="18"/>
  <c r="L27" i="18"/>
  <c r="AO27" i="18"/>
  <c r="AC27" i="18"/>
  <c r="P27" i="18"/>
  <c r="D27" i="18"/>
  <c r="P35" i="18"/>
  <c r="O35" i="18"/>
  <c r="AY35" i="18"/>
  <c r="AM35" i="18"/>
  <c r="AN35" i="18"/>
  <c r="F19" i="18"/>
  <c r="AX35" i="18"/>
  <c r="AL35" i="18"/>
  <c r="Y35" i="18"/>
  <c r="M35" i="18"/>
  <c r="D35" i="18"/>
  <c r="E19" i="18"/>
  <c r="AW35" i="18"/>
  <c r="AK35" i="18"/>
  <c r="X35" i="18"/>
  <c r="L35" i="18"/>
  <c r="AV35" i="18"/>
  <c r="AJ35" i="18"/>
  <c r="W35" i="18"/>
  <c r="K35" i="18"/>
  <c r="AU35" i="18"/>
  <c r="AI35" i="18"/>
  <c r="V35" i="18"/>
  <c r="J35" i="18"/>
  <c r="U35" i="18"/>
  <c r="I35" i="18"/>
  <c r="S35" i="18"/>
  <c r="G35" i="18"/>
  <c r="AT35" i="18"/>
  <c r="AH35" i="18"/>
  <c r="AS35" i="18"/>
  <c r="AG35" i="18"/>
  <c r="AF35" i="18"/>
  <c r="AR35" i="18"/>
  <c r="B35" i="18"/>
  <c r="Z35" i="18"/>
  <c r="O27" i="18"/>
  <c r="C27" i="18"/>
  <c r="AM19" i="18"/>
  <c r="AL19" i="18"/>
  <c r="AZ19" i="18"/>
  <c r="AX19" i="18"/>
  <c r="M19" i="18"/>
  <c r="AF11" i="18"/>
  <c r="AS19" i="18"/>
  <c r="AG19" i="18"/>
  <c r="T19" i="18"/>
  <c r="H19" i="18"/>
  <c r="AY19" i="18"/>
  <c r="AR19" i="18"/>
  <c r="AF19" i="18"/>
  <c r="S19" i="18"/>
  <c r="G19" i="18"/>
  <c r="P19" i="18"/>
  <c r="AH19" i="18"/>
  <c r="O19" i="18"/>
  <c r="N19" i="18"/>
  <c r="AK19" i="18"/>
  <c r="L19" i="18"/>
  <c r="AV19" i="18"/>
  <c r="AJ19" i="18"/>
  <c r="W19" i="18"/>
  <c r="K19" i="18"/>
  <c r="I19" i="18"/>
  <c r="AU19" i="18"/>
  <c r="V19" i="18"/>
  <c r="J19" i="18"/>
  <c r="D19" i="18"/>
  <c r="C19" i="18"/>
  <c r="Z19" i="18"/>
  <c r="Y19" i="18"/>
  <c r="U19" i="18"/>
  <c r="AW19" i="18"/>
  <c r="X19" i="18"/>
  <c r="AI11" i="18"/>
  <c r="AT19" i="18"/>
  <c r="AK11" i="18"/>
  <c r="AH11" i="18"/>
  <c r="AG11" i="18"/>
  <c r="AE11" i="18"/>
  <c r="AD11" i="18"/>
  <c r="AJ11" i="18"/>
  <c r="AP11" i="18"/>
  <c r="AO11" i="18"/>
  <c r="AZ11" i="18"/>
  <c r="AB11" i="18"/>
  <c r="AY11" i="18"/>
  <c r="AM11" i="18"/>
  <c r="AX11" i="18"/>
  <c r="AW11" i="18"/>
  <c r="K11" i="18"/>
  <c r="V11" i="18"/>
  <c r="J11" i="18"/>
  <c r="AU11" i="18"/>
  <c r="U11" i="18"/>
  <c r="I11" i="18"/>
  <c r="AT11" i="18"/>
  <c r="T11" i="18"/>
  <c r="H11" i="18"/>
  <c r="AS11" i="18"/>
  <c r="AL11" i="18"/>
  <c r="W11" i="18"/>
  <c r="AV11" i="18"/>
  <c r="S11" i="18"/>
  <c r="G11" i="18"/>
  <c r="AR11" i="18"/>
  <c r="R11" i="18"/>
  <c r="F11" i="18"/>
  <c r="AQ11" i="18"/>
  <c r="O11" i="18"/>
  <c r="N11" i="18"/>
  <c r="Z11" i="18"/>
  <c r="Y11" i="18"/>
  <c r="M11" i="18"/>
  <c r="X11" i="18"/>
  <c r="L11" i="18"/>
  <c r="L27" i="7"/>
  <c r="L23" i="7"/>
  <c r="I17" i="7"/>
  <c r="J17" i="7" s="1"/>
  <c r="I20" i="7"/>
  <c r="J20" i="7" s="1"/>
  <c r="J31" i="7"/>
  <c r="J28" i="7"/>
  <c r="I21" i="7"/>
  <c r="J21" i="7" s="1"/>
  <c r="J32" i="7"/>
  <c r="J18" i="7"/>
  <c r="L18" i="7"/>
  <c r="L25" i="7"/>
  <c r="I19" i="7"/>
  <c r="J19" i="7" s="1"/>
  <c r="L22" i="7"/>
  <c r="J26" i="7"/>
  <c r="J24" i="7"/>
  <c r="I18" i="7"/>
  <c r="L21" i="7"/>
  <c r="J33" i="7"/>
  <c r="L29" i="7"/>
  <c r="J30" i="7"/>
  <c r="J34" i="7"/>
  <c r="S96" i="11"/>
  <c r="P91" i="11"/>
  <c r="S94" i="11"/>
  <c r="P124" i="11"/>
  <c r="P90" i="11"/>
  <c r="S93" i="11"/>
  <c r="P123" i="11"/>
  <c r="S113" i="11"/>
  <c r="AB34" i="9"/>
  <c r="AB32" i="9"/>
  <c r="S106" i="11"/>
  <c r="P106" i="11"/>
  <c r="S105" i="11"/>
  <c r="P105" i="11"/>
  <c r="AB40" i="9"/>
  <c r="AB38" i="9"/>
  <c r="P95" i="11"/>
  <c r="S95" i="11"/>
  <c r="P110" i="11"/>
  <c r="P97" i="11"/>
  <c r="S97" i="11"/>
  <c r="P112" i="11"/>
  <c r="AB33" i="9"/>
  <c r="Q7" i="7"/>
  <c r="P7" i="7"/>
  <c r="O7" i="7"/>
  <c r="N7" i="7"/>
  <c r="K7" i="7"/>
  <c r="J7" i="7"/>
  <c r="I7" i="7"/>
  <c r="H7" i="7"/>
  <c r="E6" i="7"/>
  <c r="D6" i="7"/>
  <c r="C6" i="7"/>
  <c r="B6" i="7"/>
  <c r="E5" i="7"/>
  <c r="D5" i="7"/>
  <c r="C5" i="7"/>
  <c r="B5" i="7"/>
  <c r="E4" i="7"/>
  <c r="D4" i="7"/>
  <c r="C4" i="7"/>
  <c r="B4" i="7"/>
  <c r="K29" i="7" l="1"/>
  <c r="K17" i="7"/>
  <c r="K23" i="7"/>
  <c r="C7" i="7"/>
  <c r="D7" i="7"/>
  <c r="E7" i="7"/>
  <c r="B7" i="7"/>
  <c r="G31" i="6"/>
  <c r="F31" i="6"/>
  <c r="C31" i="6"/>
  <c r="B31" i="6"/>
  <c r="K30" i="6"/>
  <c r="J30" i="6"/>
  <c r="K29" i="6"/>
  <c r="J29" i="6"/>
  <c r="K28" i="6"/>
  <c r="J28" i="6"/>
  <c r="G23" i="6"/>
  <c r="F23" i="6"/>
  <c r="C23" i="6"/>
  <c r="B23" i="6"/>
  <c r="K22" i="6"/>
  <c r="J22" i="6"/>
  <c r="K21" i="6"/>
  <c r="J21" i="6"/>
  <c r="K20" i="6"/>
  <c r="J20" i="6"/>
  <c r="G15" i="6"/>
  <c r="F15" i="6"/>
  <c r="C15" i="6"/>
  <c r="B15" i="6"/>
  <c r="K14" i="6"/>
  <c r="J14" i="6"/>
  <c r="K13" i="6"/>
  <c r="J13" i="6"/>
  <c r="K12" i="6"/>
  <c r="J12" i="6"/>
  <c r="G7" i="6"/>
  <c r="F7" i="6"/>
  <c r="C7" i="6"/>
  <c r="B7" i="6"/>
  <c r="K6" i="6"/>
  <c r="J6" i="6"/>
  <c r="K5" i="6"/>
  <c r="J5" i="6"/>
  <c r="K4" i="6"/>
  <c r="J4" i="6"/>
  <c r="T5" i="5" l="1"/>
  <c r="T6" i="5"/>
  <c r="T7" i="5"/>
  <c r="T8" i="5"/>
  <c r="T4" i="5"/>
  <c r="L6" i="5" l="1"/>
  <c r="L5" i="5"/>
  <c r="L4" i="5"/>
  <c r="D6" i="5"/>
  <c r="D5" i="5"/>
  <c r="D4" i="5"/>
  <c r="S116" i="3" l="1"/>
  <c r="S117" i="3" s="1"/>
  <c r="R116" i="3"/>
  <c r="R117" i="3" s="1"/>
  <c r="O116" i="3"/>
  <c r="O117" i="3" s="1"/>
  <c r="N116" i="3"/>
  <c r="N117" i="3" s="1"/>
  <c r="L116" i="3"/>
  <c r="L117" i="3" s="1"/>
  <c r="K116" i="3"/>
  <c r="K117" i="3" s="1"/>
  <c r="I116" i="3"/>
  <c r="I117" i="3" s="1"/>
  <c r="H116" i="3"/>
  <c r="H117" i="3" s="1"/>
  <c r="F116" i="3"/>
  <c r="F117" i="3" s="1"/>
  <c r="E116" i="3"/>
  <c r="E117" i="3" s="1"/>
  <c r="C116" i="3"/>
  <c r="C117" i="3" s="1"/>
  <c r="B116" i="3"/>
  <c r="B117" i="3" s="1"/>
  <c r="S108" i="3"/>
  <c r="S109" i="3" s="1"/>
  <c r="R108" i="3"/>
  <c r="R109" i="3" s="1"/>
  <c r="O108" i="3"/>
  <c r="O109" i="3" s="1"/>
  <c r="N108" i="3"/>
  <c r="N109" i="3" s="1"/>
  <c r="L108" i="3"/>
  <c r="L109" i="3" s="1"/>
  <c r="K108" i="3"/>
  <c r="K109" i="3" s="1"/>
  <c r="I108" i="3"/>
  <c r="I109" i="3" s="1"/>
  <c r="H108" i="3"/>
  <c r="H109" i="3" s="1"/>
  <c r="F108" i="3"/>
  <c r="F109" i="3" s="1"/>
  <c r="E108" i="3"/>
  <c r="E109" i="3" s="1"/>
  <c r="C108" i="3"/>
  <c r="C109" i="3" s="1"/>
  <c r="B108" i="3"/>
  <c r="B109" i="3" s="1"/>
  <c r="S101" i="3"/>
  <c r="S102" i="3" s="1"/>
  <c r="R101" i="3"/>
  <c r="R102" i="3" s="1"/>
  <c r="O101" i="3"/>
  <c r="O102" i="3" s="1"/>
  <c r="N101" i="3"/>
  <c r="N102" i="3" s="1"/>
  <c r="L101" i="3"/>
  <c r="L102" i="3" s="1"/>
  <c r="K101" i="3"/>
  <c r="K102" i="3" s="1"/>
  <c r="I101" i="3"/>
  <c r="I102" i="3" s="1"/>
  <c r="H101" i="3"/>
  <c r="H102" i="3" s="1"/>
  <c r="F101" i="3"/>
  <c r="F102" i="3" s="1"/>
  <c r="E101" i="3"/>
  <c r="E102" i="3" s="1"/>
  <c r="C101" i="3"/>
  <c r="C102" i="3" s="1"/>
  <c r="B101" i="3"/>
  <c r="B102" i="3" s="1"/>
  <c r="S93" i="3"/>
  <c r="R93" i="3"/>
  <c r="O93" i="3"/>
  <c r="N93" i="3"/>
  <c r="M93" i="3"/>
  <c r="L93" i="3"/>
  <c r="K93" i="3"/>
  <c r="I93" i="3"/>
  <c r="H93" i="3"/>
  <c r="F93" i="3"/>
  <c r="E93" i="3"/>
  <c r="C93" i="3"/>
  <c r="B93" i="3"/>
</calcChain>
</file>

<file path=xl/sharedStrings.xml><?xml version="1.0" encoding="utf-8"?>
<sst xmlns="http://schemas.openxmlformats.org/spreadsheetml/2006/main" count="7565" uniqueCount="571">
  <si>
    <t>1b. LwaCas13a NLS</t>
  </si>
  <si>
    <t>BR1</t>
  </si>
  <si>
    <t>NT</t>
  </si>
  <si>
    <t>mean fluorescence</t>
  </si>
  <si>
    <t>TAR1</t>
  </si>
  <si>
    <t>TAR2</t>
  </si>
  <si>
    <t>BR2</t>
  </si>
  <si>
    <t>BR3</t>
  </si>
  <si>
    <t>mCherry</t>
  </si>
  <si>
    <t>EGFP</t>
  </si>
  <si>
    <t>mCherry (target)</t>
  </si>
  <si>
    <t>EGFP (non-target)</t>
  </si>
  <si>
    <t>1c. PspCas13b NES</t>
  </si>
  <si>
    <t>1d. RfxCas13d NES</t>
  </si>
  <si>
    <t xml:space="preserve"> </t>
  </si>
  <si>
    <t xml:space="preserve">1e. Western blot </t>
  </si>
  <si>
    <t>TAR1-1</t>
  </si>
  <si>
    <t>TAR2-2</t>
  </si>
  <si>
    <t>TAR1-2</t>
  </si>
  <si>
    <t>NT-2</t>
  </si>
  <si>
    <t>TAR2-1</t>
  </si>
  <si>
    <t>NT-1</t>
  </si>
  <si>
    <t>NT-3</t>
  </si>
  <si>
    <t>TAR1-3</t>
  </si>
  <si>
    <t>TAR2-3</t>
  </si>
  <si>
    <t>Cas13</t>
  </si>
  <si>
    <t>actin</t>
  </si>
  <si>
    <t>Cas/actin</t>
  </si>
  <si>
    <t>normalised to NT</t>
  </si>
  <si>
    <t xml:space="preserve">normalised </t>
  </si>
  <si>
    <t>TAR</t>
  </si>
  <si>
    <t>Cas k/d</t>
  </si>
  <si>
    <t>3b. Western blot of RfxCas13d TAT-targeting exp.</t>
  </si>
  <si>
    <t xml:space="preserve">3c. RfxCas13d TAT-targeting exp. </t>
  </si>
  <si>
    <t>eGFP</t>
  </si>
  <si>
    <t>1040ng/mL</t>
  </si>
  <si>
    <t>128ng/mL</t>
  </si>
  <si>
    <t>260ng/mL</t>
  </si>
  <si>
    <t>520ng/mL</t>
  </si>
  <si>
    <t>64ng/mL</t>
  </si>
  <si>
    <t>32ng/mL</t>
  </si>
  <si>
    <t>EGFP (target)</t>
  </si>
  <si>
    <t>mFlame (non-target)</t>
  </si>
  <si>
    <t>BR4</t>
  </si>
  <si>
    <t>BR5</t>
  </si>
  <si>
    <t>BR6</t>
  </si>
  <si>
    <t xml:space="preserve">Cas13 </t>
  </si>
  <si>
    <t>Cas13/actin</t>
  </si>
  <si>
    <t>EGFP/actin</t>
  </si>
  <si>
    <t>normalised</t>
  </si>
  <si>
    <t>k/d</t>
  </si>
  <si>
    <t>13a</t>
  </si>
  <si>
    <t>13b</t>
  </si>
  <si>
    <t>b2m (on target)</t>
  </si>
  <si>
    <t xml:space="preserve">collateral </t>
  </si>
  <si>
    <t>3b. LwaCas13a b2m exp.</t>
  </si>
  <si>
    <t>GFP (non-target)</t>
  </si>
  <si>
    <t>collateral</t>
  </si>
  <si>
    <t>average</t>
  </si>
  <si>
    <t>3b. PspCas13b b2m exp.</t>
  </si>
  <si>
    <t>BFP (non-target)</t>
  </si>
  <si>
    <t>3b. RfxCas13d b2m exp.</t>
  </si>
  <si>
    <t>TAR-1</t>
  </si>
  <si>
    <t>TAR-2</t>
  </si>
  <si>
    <t>TAR-3</t>
  </si>
  <si>
    <t>NT-4</t>
  </si>
  <si>
    <t>TAR-4</t>
  </si>
  <si>
    <t>NT-5</t>
  </si>
  <si>
    <t>TAR-5</t>
  </si>
  <si>
    <t>200ng/uL</t>
  </si>
  <si>
    <t>exp1</t>
  </si>
  <si>
    <t>exp2</t>
  </si>
  <si>
    <t>normal</t>
  </si>
  <si>
    <t>abnormal</t>
  </si>
  <si>
    <t>dead</t>
  </si>
  <si>
    <t>total</t>
  </si>
  <si>
    <t>50ng/uL</t>
  </si>
  <si>
    <t>25ng/uL</t>
  </si>
  <si>
    <t>12.5ng/uL</t>
  </si>
  <si>
    <t xml:space="preserve">4c,d 24h after Exogenous GFP injection in Zebrafish </t>
  </si>
  <si>
    <t>2b. Western blot of target mCherry titration exp.</t>
  </si>
  <si>
    <t>2d. RNA injection target EGFP titration exp.</t>
  </si>
  <si>
    <t>rpl13a</t>
  </si>
  <si>
    <t>inj1</t>
  </si>
  <si>
    <t>inj2</t>
  </si>
  <si>
    <t>inj3</t>
  </si>
  <si>
    <t>inj4</t>
  </si>
  <si>
    <t>inj5</t>
  </si>
  <si>
    <t>inj6</t>
  </si>
  <si>
    <t>dox0</t>
  </si>
  <si>
    <t>dox20</t>
  </si>
  <si>
    <t>dox100</t>
  </si>
  <si>
    <t>dox1000</t>
  </si>
  <si>
    <t>no target NT</t>
  </si>
  <si>
    <t>no target TAR</t>
  </si>
  <si>
    <t xml:space="preserve">AB x fli1 GFP </t>
  </si>
  <si>
    <t xml:space="preserve">AB x kdrl GFP </t>
  </si>
  <si>
    <t xml:space="preserve">AB x elavl3 GFP </t>
  </si>
  <si>
    <t>kdrl GFP x kdrl mCherry</t>
  </si>
  <si>
    <t>Proportion</t>
  </si>
  <si>
    <t>Number</t>
  </si>
  <si>
    <t>280ng/mL</t>
  </si>
  <si>
    <t>70ng/mL</t>
  </si>
  <si>
    <t>40ng/mL</t>
  </si>
  <si>
    <t>20ng/mL</t>
  </si>
  <si>
    <t>RfxCas13d</t>
  </si>
  <si>
    <t>Cas13 level</t>
  </si>
  <si>
    <t xml:space="preserve">mCherry </t>
  </si>
  <si>
    <t>hfCas13d</t>
  </si>
  <si>
    <t>200ng/mL</t>
  </si>
  <si>
    <t>80ng/mL</t>
  </si>
  <si>
    <t>10ng/mL</t>
  </si>
  <si>
    <t>5ng/mL</t>
  </si>
  <si>
    <t>400ng/mL</t>
  </si>
  <si>
    <t>160ng/mL</t>
  </si>
  <si>
    <t>crRNA level</t>
  </si>
  <si>
    <t>570nm</t>
  </si>
  <si>
    <t>Absorbance</t>
  </si>
  <si>
    <t>TR1</t>
  </si>
  <si>
    <t>TR2</t>
  </si>
  <si>
    <t>TR3</t>
  </si>
  <si>
    <t>TR4</t>
  </si>
  <si>
    <t>TR5</t>
  </si>
  <si>
    <t>600nm</t>
  </si>
  <si>
    <t>A570-A600</t>
  </si>
  <si>
    <t>RfxCas13 NT</t>
  </si>
  <si>
    <t>hfCas13 NT</t>
  </si>
  <si>
    <t>dCas13 NT</t>
  </si>
  <si>
    <t>RfxCas13 T AR</t>
  </si>
  <si>
    <t>hfCas13 TAR</t>
  </si>
  <si>
    <t>dCas13 TAR</t>
  </si>
  <si>
    <t>24h post transfection</t>
  </si>
  <si>
    <t>dead cells</t>
  </si>
  <si>
    <t>RfxCas13d NT</t>
  </si>
  <si>
    <t>RfxCas13d TAR</t>
  </si>
  <si>
    <t>hfCas13d NT</t>
  </si>
  <si>
    <t>hfCas13d TAR</t>
  </si>
  <si>
    <t>dCas13d NT</t>
  </si>
  <si>
    <t>dCas13d TAR</t>
  </si>
  <si>
    <t>adjusted to dead</t>
  </si>
  <si>
    <t>48h post transfection</t>
  </si>
  <si>
    <t>72h post transfection</t>
  </si>
  <si>
    <t>NT crRNA</t>
  </si>
  <si>
    <t>eff1 crRNA</t>
  </si>
  <si>
    <t>24 hours</t>
  </si>
  <si>
    <t>48 hours</t>
  </si>
  <si>
    <t>72 hours</t>
  </si>
  <si>
    <t>dRfxCas13d</t>
  </si>
  <si>
    <t>140ng/mL</t>
  </si>
  <si>
    <t>6h</t>
  </si>
  <si>
    <t>12h</t>
  </si>
  <si>
    <t>18h</t>
  </si>
  <si>
    <t>24h</t>
  </si>
  <si>
    <t>DNA transfection</t>
  </si>
  <si>
    <t>mCherry Ct</t>
  </si>
  <si>
    <t>ACTB Ct</t>
  </si>
  <si>
    <t>EGFP Ct</t>
  </si>
  <si>
    <t>RNA transfection</t>
  </si>
  <si>
    <t>mCherry Ct-ACTB Ct</t>
  </si>
  <si>
    <t>DNA normalised</t>
  </si>
  <si>
    <t>RNA normalised</t>
  </si>
  <si>
    <t xml:space="preserve">normalised to 6h </t>
  </si>
  <si>
    <t>EGFP Ct-ACTB Ct</t>
  </si>
  <si>
    <t>normalised to 6h</t>
  </si>
  <si>
    <t>EGFP (non target)</t>
  </si>
  <si>
    <t>TAR crRNA</t>
  </si>
  <si>
    <t>b2m (target)</t>
  </si>
  <si>
    <t>mFlame (non target)</t>
  </si>
  <si>
    <t xml:space="preserve">12a RfxCas13d RNA transfection silencing of b2m </t>
  </si>
  <si>
    <t>70ng</t>
  </si>
  <si>
    <t>140ng</t>
  </si>
  <si>
    <t>EGFP 280ng/mL</t>
  </si>
  <si>
    <t>EGFP 140ng/mL</t>
  </si>
  <si>
    <t>EGFP 70ng/mL</t>
  </si>
  <si>
    <t>EGFP 40ng/mL</t>
  </si>
  <si>
    <t>EGFP 20ng/mL</t>
  </si>
  <si>
    <t xml:space="preserve">7b Fluorescent Summary of target mCherry titration exp. </t>
  </si>
  <si>
    <t>35ng</t>
  </si>
  <si>
    <t>20ng</t>
  </si>
  <si>
    <t>10ng</t>
  </si>
  <si>
    <t>Well</t>
  </si>
  <si>
    <t>Well Position</t>
  </si>
  <si>
    <t>Omit</t>
  </si>
  <si>
    <t>Sample Name</t>
  </si>
  <si>
    <t>Target Name</t>
  </si>
  <si>
    <t>Task</t>
  </si>
  <si>
    <t>Reporter</t>
  </si>
  <si>
    <t>Quencher</t>
  </si>
  <si>
    <t>CT</t>
  </si>
  <si>
    <t>Ct Mean</t>
  </si>
  <si>
    <t>Ct SD</t>
  </si>
  <si>
    <t>Quantity</t>
  </si>
  <si>
    <t>Quantity Mean</t>
  </si>
  <si>
    <t>Quantity SD</t>
  </si>
  <si>
    <t>Automatic Ct Threshold</t>
  </si>
  <si>
    <t>Ct Threshold</t>
  </si>
  <si>
    <t>Automatic Baseline</t>
  </si>
  <si>
    <t>Baseline Start</t>
  </si>
  <si>
    <t>Baseline End</t>
  </si>
  <si>
    <t>Comments</t>
  </si>
  <si>
    <t>Y-Intercept</t>
  </si>
  <si>
    <t>R(superscript 2)</t>
  </si>
  <si>
    <t>Tm1</t>
  </si>
  <si>
    <t>Slope</t>
  </si>
  <si>
    <t>Tm2</t>
  </si>
  <si>
    <t>Efficiency</t>
  </si>
  <si>
    <t>Tm3</t>
  </si>
  <si>
    <t>HIGHSD</t>
  </si>
  <si>
    <t>NOAMP</t>
  </si>
  <si>
    <t>OUTLIERRG</t>
  </si>
  <si>
    <t>EXPFAIL</t>
  </si>
  <si>
    <t>A1</t>
  </si>
  <si>
    <t>UNKNOWN</t>
  </si>
  <si>
    <t>SYBR</t>
  </si>
  <si>
    <t>None</t>
  </si>
  <si>
    <t/>
  </si>
  <si>
    <t>N</t>
  </si>
  <si>
    <t>A2</t>
  </si>
  <si>
    <t>A3</t>
  </si>
  <si>
    <t>A4</t>
  </si>
  <si>
    <t>fliEGFP1</t>
  </si>
  <si>
    <t>A5</t>
  </si>
  <si>
    <t>A6</t>
  </si>
  <si>
    <t>A7</t>
  </si>
  <si>
    <t>kdrlEGFP1</t>
  </si>
  <si>
    <t>A8</t>
  </si>
  <si>
    <t>A9</t>
  </si>
  <si>
    <t>A10</t>
  </si>
  <si>
    <t>ef1a</t>
  </si>
  <si>
    <t>A11</t>
  </si>
  <si>
    <t>A12</t>
  </si>
  <si>
    <t>A13</t>
  </si>
  <si>
    <t>A14</t>
  </si>
  <si>
    <t>A15</t>
  </si>
  <si>
    <t>A16</t>
  </si>
  <si>
    <t>A17</t>
  </si>
  <si>
    <t>A18</t>
  </si>
  <si>
    <t>A19</t>
  </si>
  <si>
    <t>fli1a</t>
  </si>
  <si>
    <t>A20</t>
  </si>
  <si>
    <t>A21</t>
  </si>
  <si>
    <t>A22</t>
  </si>
  <si>
    <t>kdrl</t>
  </si>
  <si>
    <t>A23</t>
  </si>
  <si>
    <t>A24</t>
  </si>
  <si>
    <t>B1</t>
  </si>
  <si>
    <t>B2</t>
  </si>
  <si>
    <t>B3</t>
  </si>
  <si>
    <t>B4</t>
  </si>
  <si>
    <t>fliEGFP2</t>
  </si>
  <si>
    <t>Y</t>
  </si>
  <si>
    <t>B5</t>
  </si>
  <si>
    <t>B6</t>
  </si>
  <si>
    <t>B7</t>
  </si>
  <si>
    <t>kdrlEGFP2</t>
  </si>
  <si>
    <t>B8</t>
  </si>
  <si>
    <t>B9</t>
  </si>
  <si>
    <t>B10</t>
  </si>
  <si>
    <t>B11</t>
  </si>
  <si>
    <t>B12</t>
  </si>
  <si>
    <t>B13</t>
  </si>
  <si>
    <t>B14</t>
  </si>
  <si>
    <t>B15</t>
  </si>
  <si>
    <t>B16</t>
  </si>
  <si>
    <t>B17</t>
  </si>
  <si>
    <t>B18</t>
  </si>
  <si>
    <t>B19</t>
  </si>
  <si>
    <t>B20</t>
  </si>
  <si>
    <t>B21</t>
  </si>
  <si>
    <t>B22</t>
  </si>
  <si>
    <t>B23</t>
  </si>
  <si>
    <t>B24</t>
  </si>
  <si>
    <t>C1</t>
  </si>
  <si>
    <t>C2</t>
  </si>
  <si>
    <t>C3</t>
  </si>
  <si>
    <t>C4</t>
  </si>
  <si>
    <t>fliEGFP3</t>
  </si>
  <si>
    <t>C5</t>
  </si>
  <si>
    <t>Undetermined</t>
  </si>
  <si>
    <t>C6</t>
  </si>
  <si>
    <t>C7</t>
  </si>
  <si>
    <t>kdrlEGFP3</t>
  </si>
  <si>
    <t>C8</t>
  </si>
  <si>
    <t>C9</t>
  </si>
  <si>
    <t>C10</t>
  </si>
  <si>
    <t>C11</t>
  </si>
  <si>
    <t>C12</t>
  </si>
  <si>
    <t>C13</t>
  </si>
  <si>
    <t>C14</t>
  </si>
  <si>
    <t>C15</t>
  </si>
  <si>
    <t>C16</t>
  </si>
  <si>
    <t>C17</t>
  </si>
  <si>
    <t>C18</t>
  </si>
  <si>
    <t>C19</t>
  </si>
  <si>
    <t>C20</t>
  </si>
  <si>
    <t>C21</t>
  </si>
  <si>
    <t>C22</t>
  </si>
  <si>
    <t>C23</t>
  </si>
  <si>
    <t>C24</t>
  </si>
  <si>
    <t>D1</t>
  </si>
  <si>
    <t>D2</t>
  </si>
  <si>
    <t>D3</t>
  </si>
  <si>
    <t>D4</t>
  </si>
  <si>
    <t>fliEGFP4</t>
  </si>
  <si>
    <t>D5</t>
  </si>
  <si>
    <t>D6</t>
  </si>
  <si>
    <t>D7</t>
  </si>
  <si>
    <t>kdrlEGFP4</t>
  </si>
  <si>
    <t>D8</t>
  </si>
  <si>
    <t>D9</t>
  </si>
  <si>
    <t>D10</t>
  </si>
  <si>
    <t>D11</t>
  </si>
  <si>
    <t>D12</t>
  </si>
  <si>
    <t>D13</t>
  </si>
  <si>
    <t>D14</t>
  </si>
  <si>
    <t>D15</t>
  </si>
  <si>
    <t>D16</t>
  </si>
  <si>
    <t>D17</t>
  </si>
  <si>
    <t>D18</t>
  </si>
  <si>
    <t>D19</t>
  </si>
  <si>
    <t>D20</t>
  </si>
  <si>
    <t>D21</t>
  </si>
  <si>
    <t>D22</t>
  </si>
  <si>
    <t>D23</t>
  </si>
  <si>
    <t>D24</t>
  </si>
  <si>
    <t>E1</t>
  </si>
  <si>
    <t>E2</t>
  </si>
  <si>
    <t>E3</t>
  </si>
  <si>
    <t>E4</t>
  </si>
  <si>
    <t>fliEGFP5</t>
  </si>
  <si>
    <t>E5</t>
  </si>
  <si>
    <t>E6</t>
  </si>
  <si>
    <t>E7</t>
  </si>
  <si>
    <t>kdrlEGFP5</t>
  </si>
  <si>
    <t>E8</t>
  </si>
  <si>
    <t>E9</t>
  </si>
  <si>
    <t>E10</t>
  </si>
  <si>
    <t>E11</t>
  </si>
  <si>
    <t>E12</t>
  </si>
  <si>
    <t>E13</t>
  </si>
  <si>
    <t>E14</t>
  </si>
  <si>
    <t>E15</t>
  </si>
  <si>
    <t>E16</t>
  </si>
  <si>
    <t>E17</t>
  </si>
  <si>
    <t>E18</t>
  </si>
  <si>
    <t>E19</t>
  </si>
  <si>
    <t>E20</t>
  </si>
  <si>
    <t>E21</t>
  </si>
  <si>
    <t>E22</t>
  </si>
  <si>
    <t>E23</t>
  </si>
  <si>
    <t>E24</t>
  </si>
  <si>
    <t>F1</t>
  </si>
  <si>
    <t>F2</t>
  </si>
  <si>
    <t>F3</t>
  </si>
  <si>
    <t>F4</t>
  </si>
  <si>
    <t>fliEGFP6</t>
  </si>
  <si>
    <t>F5</t>
  </si>
  <si>
    <t>F6</t>
  </si>
  <si>
    <t>F7</t>
  </si>
  <si>
    <t>kdrlEGFP6</t>
  </si>
  <si>
    <t>F8</t>
  </si>
  <si>
    <t>F9</t>
  </si>
  <si>
    <t>F10</t>
  </si>
  <si>
    <t>F11</t>
  </si>
  <si>
    <t>F12</t>
  </si>
  <si>
    <t>F13</t>
  </si>
  <si>
    <t>F14</t>
  </si>
  <si>
    <t>F15</t>
  </si>
  <si>
    <t>F16</t>
  </si>
  <si>
    <t>F17</t>
  </si>
  <si>
    <t>F18</t>
  </si>
  <si>
    <t>F19</t>
  </si>
  <si>
    <t>F20</t>
  </si>
  <si>
    <t>F21</t>
  </si>
  <si>
    <t>F22</t>
  </si>
  <si>
    <t>F23</t>
  </si>
  <si>
    <t>F24</t>
  </si>
  <si>
    <t>G1</t>
  </si>
  <si>
    <t>egfp</t>
  </si>
  <si>
    <t>G2</t>
  </si>
  <si>
    <t>G3</t>
  </si>
  <si>
    <t>G4</t>
  </si>
  <si>
    <t>G5</t>
  </si>
  <si>
    <t>G6</t>
  </si>
  <si>
    <t>G7</t>
  </si>
  <si>
    <t>G8</t>
  </si>
  <si>
    <t>G9</t>
  </si>
  <si>
    <t>G10</t>
  </si>
  <si>
    <t>ctrl</t>
  </si>
  <si>
    <t>G11</t>
  </si>
  <si>
    <t>G12</t>
  </si>
  <si>
    <t>G13</t>
  </si>
  <si>
    <t>G14</t>
  </si>
  <si>
    <t>H1</t>
  </si>
  <si>
    <t>H2</t>
  </si>
  <si>
    <t>H3</t>
  </si>
  <si>
    <t>H4</t>
  </si>
  <si>
    <t>H5</t>
  </si>
  <si>
    <t>H6</t>
  </si>
  <si>
    <t>H7</t>
  </si>
  <si>
    <t>H8</t>
  </si>
  <si>
    <t>H9</t>
  </si>
  <si>
    <t>I1</t>
  </si>
  <si>
    <t>I2</t>
  </si>
  <si>
    <t>I3</t>
  </si>
  <si>
    <t>I4</t>
  </si>
  <si>
    <t>I5</t>
  </si>
  <si>
    <t>I6</t>
  </si>
  <si>
    <t>I7</t>
  </si>
  <si>
    <t>I8</t>
  </si>
  <si>
    <t>I9</t>
  </si>
  <si>
    <t>J1</t>
  </si>
  <si>
    <t>J2</t>
  </si>
  <si>
    <t>J3</t>
  </si>
  <si>
    <t>J4</t>
  </si>
  <si>
    <t>J5</t>
  </si>
  <si>
    <t>J6</t>
  </si>
  <si>
    <t>J7</t>
  </si>
  <si>
    <t>J8</t>
  </si>
  <si>
    <t>J9</t>
  </si>
  <si>
    <t>K1</t>
  </si>
  <si>
    <t>K2</t>
  </si>
  <si>
    <t>K3</t>
  </si>
  <si>
    <t>K4</t>
  </si>
  <si>
    <t>K5</t>
  </si>
  <si>
    <t>K6</t>
  </si>
  <si>
    <t>K7</t>
  </si>
  <si>
    <t>K8</t>
  </si>
  <si>
    <t>K9</t>
  </si>
  <si>
    <t>L1</t>
  </si>
  <si>
    <t>L2</t>
  </si>
  <si>
    <t>L3</t>
  </si>
  <si>
    <t>L4</t>
  </si>
  <si>
    <t>L5</t>
  </si>
  <si>
    <t>L6</t>
  </si>
  <si>
    <t>L7</t>
  </si>
  <si>
    <t>L8</t>
  </si>
  <si>
    <t>L9</t>
  </si>
  <si>
    <t>Average Ct</t>
  </si>
  <si>
    <t>Sample</t>
  </si>
  <si>
    <t>Avg HK</t>
  </si>
  <si>
    <t>avg Ct egfp inj</t>
  </si>
  <si>
    <t>avg Ct hk inj</t>
  </si>
  <si>
    <t>2-(ddCt) egpf norm</t>
  </si>
  <si>
    <t>Mean fold change egfp</t>
  </si>
  <si>
    <t>2^dCt</t>
  </si>
  <si>
    <t>fli1a:EGFP 1</t>
  </si>
  <si>
    <t>fli1a:EGFP 2</t>
  </si>
  <si>
    <t>fli1a:EGFP 3</t>
  </si>
  <si>
    <t>fli1a:EGFP 4</t>
  </si>
  <si>
    <t>fli1a:EGFP 5</t>
  </si>
  <si>
    <t>fli1a:EGFP 6</t>
  </si>
  <si>
    <t>kdrl:EGFP 1</t>
  </si>
  <si>
    <t>kdrl:EGFP 2</t>
  </si>
  <si>
    <t>kdrl:EGFP 3</t>
  </si>
  <si>
    <t>kdrl:EGFP 4</t>
  </si>
  <si>
    <t>kdrl:EGFP 5</t>
  </si>
  <si>
    <t>kdrl:EGFP 6</t>
  </si>
  <si>
    <t>5d qPCR GFP amount</t>
  </si>
  <si>
    <t>5a-c. Endogenous GFP targeting zebrafish survival at 48h post fertilisation</t>
  </si>
  <si>
    <t xml:space="preserve">14b. Endogenous GFP targeting zebrafish survival at 48h post fertilisation																</t>
  </si>
  <si>
    <t>HEK</t>
  </si>
  <si>
    <t>fluorescent signal</t>
  </si>
  <si>
    <t>48h</t>
  </si>
  <si>
    <t>72h</t>
  </si>
  <si>
    <t>high GFP NT</t>
  </si>
  <si>
    <t>high GFP TAR</t>
  </si>
  <si>
    <t>low GFP NT</t>
  </si>
  <si>
    <t>low  GFP TAR</t>
  </si>
  <si>
    <t>alive</t>
  </si>
  <si>
    <t>HEK + Cas</t>
  </si>
  <si>
    <t>low  GFP NT</t>
  </si>
  <si>
    <t xml:space="preserve">high GFP </t>
  </si>
  <si>
    <t>low GFP</t>
  </si>
  <si>
    <t>NT1</t>
  </si>
  <si>
    <t>NT2</t>
  </si>
  <si>
    <t>NT3</t>
  </si>
  <si>
    <t>TAR3</t>
  </si>
  <si>
    <t>negative control</t>
  </si>
  <si>
    <t>positive control</t>
  </si>
  <si>
    <t>average raw</t>
  </si>
  <si>
    <t>average adjusted to positive control</t>
  </si>
  <si>
    <t>normalised to neg control</t>
  </si>
  <si>
    <t>HEK+Cas13</t>
  </si>
  <si>
    <t>high GFP</t>
  </si>
  <si>
    <t>untransfected cells</t>
  </si>
  <si>
    <t>HEK + Cas13</t>
  </si>
  <si>
    <t>15b hfCas13d fluorescence</t>
  </si>
  <si>
    <t>15c Cas13 titration</t>
  </si>
  <si>
    <t>15d crRNA titration</t>
  </si>
  <si>
    <t xml:space="preserve">13a. Transduced Cas13 crRNA b2m targeting HEK cells FACS exp. </t>
  </si>
  <si>
    <t>11a. Dox induced stable RfxCas13d expression &amp; DNA transfection</t>
  </si>
  <si>
    <t>11b. Resazurin Assay</t>
  </si>
  <si>
    <t>11c. CTG Assay</t>
  </si>
  <si>
    <t>11d. Zombie NIR</t>
  </si>
  <si>
    <t>11 f&amp;g. GFP fluorescence and silencing</t>
  </si>
  <si>
    <t>10 e&amp;f. GFP fluorescence and silencing</t>
  </si>
  <si>
    <t>10c. Zombie NIR</t>
  </si>
  <si>
    <t>10b. CTG Assay</t>
  </si>
  <si>
    <t>10a. Resazurin Assay</t>
  </si>
  <si>
    <t>8a qPCR of target RNA abundance when transfected as DNA or RNA</t>
  </si>
  <si>
    <t>7c. Fluorescence summary of non target EGFP titration exp.</t>
  </si>
  <si>
    <t>7d&amp;e. Western blot of non target EGFP titration exp.</t>
  </si>
  <si>
    <t>5a Resazurin assay</t>
  </si>
  <si>
    <t>5b Zombie Near Infared assay</t>
  </si>
  <si>
    <t>4d. RfxCas13d NLS Western</t>
  </si>
  <si>
    <t>4c. RfxCas13d NLS</t>
  </si>
  <si>
    <t>4a. LwaCas13a NLS</t>
  </si>
  <si>
    <t>4b. PspCas13b NES</t>
  </si>
  <si>
    <t>MM1</t>
  </si>
  <si>
    <t>MM2</t>
  </si>
  <si>
    <t>MM3</t>
  </si>
  <si>
    <t>MM4</t>
  </si>
  <si>
    <t>MM5</t>
  </si>
  <si>
    <t>MM6</t>
  </si>
  <si>
    <t>MM7</t>
  </si>
  <si>
    <t>MM8</t>
  </si>
  <si>
    <t>MM9</t>
  </si>
  <si>
    <t>MM10</t>
  </si>
  <si>
    <t>MM11</t>
  </si>
  <si>
    <t>MM12</t>
  </si>
  <si>
    <t>MM13</t>
  </si>
  <si>
    <t>MM14</t>
  </si>
  <si>
    <t>MM15</t>
  </si>
  <si>
    <t>MM16</t>
  </si>
  <si>
    <t>MM17</t>
  </si>
  <si>
    <t>MM18</t>
  </si>
  <si>
    <t>MM19</t>
  </si>
  <si>
    <t>MM20</t>
  </si>
  <si>
    <t>MM21</t>
  </si>
  <si>
    <t>MM22</t>
  </si>
  <si>
    <t>MM23</t>
  </si>
  <si>
    <t>perfect match</t>
  </si>
  <si>
    <t>Cas13 titration</t>
  </si>
  <si>
    <t>6d. MM6 titration</t>
  </si>
  <si>
    <t>6c. Single mismatch</t>
  </si>
  <si>
    <t>Cas13 amount (ng/mL)</t>
  </si>
  <si>
    <t>crRNA amount (ng/mL)</t>
  </si>
  <si>
    <t>crRNA titration</t>
  </si>
  <si>
    <t>MM6+1</t>
  </si>
  <si>
    <t>MM6+2</t>
  </si>
  <si>
    <t>MM6+3</t>
  </si>
  <si>
    <t>MM6+4</t>
  </si>
  <si>
    <t>MM6+5</t>
  </si>
  <si>
    <t>MM6+7</t>
  </si>
  <si>
    <t>MM6+8</t>
  </si>
  <si>
    <t>MM6A+8</t>
  </si>
  <si>
    <t>MM6+9</t>
  </si>
  <si>
    <t>MM6+10</t>
  </si>
  <si>
    <t>MM6+11</t>
  </si>
  <si>
    <t>MM6+12</t>
  </si>
  <si>
    <t>MM6+13</t>
  </si>
  <si>
    <t>MM6+14</t>
  </si>
  <si>
    <t>MM6+15</t>
  </si>
  <si>
    <t>MM6+16</t>
  </si>
  <si>
    <t>MM6+17</t>
  </si>
  <si>
    <t>MM6+18</t>
  </si>
  <si>
    <t>MM6+19</t>
  </si>
  <si>
    <t>MM6+20</t>
  </si>
  <si>
    <t>MM6+21</t>
  </si>
  <si>
    <t>MM6+22</t>
  </si>
  <si>
    <t>MM6+23</t>
  </si>
  <si>
    <t>6e. Double mismatches</t>
  </si>
  <si>
    <t>6f. MM6+2 titration</t>
  </si>
  <si>
    <t>kd</t>
  </si>
  <si>
    <t>6h. Mismatch crRNA Western blot</t>
  </si>
  <si>
    <t>Demonstration of FACS gating strategy</t>
  </si>
  <si>
    <t>2c. No target RfxCas13d</t>
  </si>
  <si>
    <t>2a. LwaCas13a NES</t>
  </si>
  <si>
    <t>2a. PspCas13b NLS</t>
  </si>
  <si>
    <t>2a. RfxCas13d NLS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</si>
</sst>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0"/>
  </numFmts>
  <fonts count="50">
    <font>
      <sz val="12"/>
      <color theme="1"/>
      <name val="Aptos Narrow"/>
      <family val="2"/>
      <scheme val="minor"/>
    </font>
    <font>
      <sz val="12"/>
      <color rgb="FFFF0000"/>
      <name val="Aptos Narrow"/>
      <family val="2"/>
      <scheme val="minor"/>
    </font>
    <font>
      <b/>
      <sz val="12"/>
      <color theme="1"/>
      <name val="Aptos Narrow"/>
      <family val="2"/>
      <scheme val="minor"/>
    </font>
    <font>
      <sz val="10"/>
      <color rgb="FF000000"/>
      <name val="Helvetica Neue"/>
      <family val="2"/>
    </font>
    <font>
      <sz val="10"/>
      <color rgb="FFFF0000"/>
      <name val="Helvetica Neue"/>
      <family val="2"/>
    </font>
    <font>
      <sz val="10"/>
      <color theme="1"/>
      <name val="Helvetica Neue"/>
      <family val="2"/>
    </font>
    <font>
      <b/>
      <sz val="12"/>
      <color rgb="FF000000"/>
      <name val="Aptos Display"/>
      <scheme val="major"/>
    </font>
    <font>
      <b/>
      <sz val="12"/>
      <color theme="1"/>
      <name val="Aptos Display"/>
      <scheme val="major"/>
    </font>
    <font>
      <sz val="12"/>
      <color rgb="FF000000"/>
      <name val="Aptos Narrow"/>
      <family val="2"/>
      <scheme val="minor"/>
    </font>
    <font>
      <b/>
      <sz val="12"/>
      <color theme="1"/>
      <name val="Aptos Narrow"/>
      <scheme val="minor"/>
    </font>
    <font>
      <sz val="16"/>
      <color theme="1"/>
      <name val="Aptos Narrow"/>
      <family val="2"/>
      <scheme val="minor"/>
    </font>
    <font>
      <sz val="10"/>
      <color theme="1"/>
      <name val="Aptos Narrow"/>
      <family val="2"/>
      <scheme val="minor"/>
    </font>
    <font>
      <b/>
      <sz val="16"/>
      <color theme="1"/>
      <name val="Aptos Narrow"/>
      <scheme val="minor"/>
    </font>
    <font>
      <sz val="12"/>
      <color rgb="FF000000"/>
      <name val="Calibri"/>
      <family val="2"/>
    </font>
    <font>
      <sz val="12"/>
      <color theme="1"/>
      <name val="Aptos Narrow"/>
      <scheme val="minor"/>
    </font>
    <font>
      <sz val="12"/>
      <color theme="9"/>
      <name val="Aptos Narrow"/>
      <family val="2"/>
      <scheme val="minor"/>
    </font>
    <font>
      <sz val="12"/>
      <color theme="1"/>
      <name val="Aptos Narrow (Body)"/>
    </font>
    <font>
      <b/>
      <sz val="12"/>
      <color rgb="FF000000"/>
      <name val="Aptos Narrow"/>
      <scheme val="minor"/>
    </font>
    <font>
      <sz val="12"/>
      <color rgb="FFFF0000"/>
      <name val="Aptos Narrow"/>
      <scheme val="minor"/>
    </font>
    <font>
      <sz val="12"/>
      <color rgb="FFFF0000"/>
      <name val="Calibri"/>
      <family val="2"/>
    </font>
    <font>
      <b/>
      <sz val="12"/>
      <color rgb="FF000000"/>
      <name val="Calibri"/>
      <family val="2"/>
    </font>
    <font>
      <sz val="12"/>
      <color theme="1"/>
      <name val="Calibri"/>
      <family val="2"/>
    </font>
    <font>
      <sz val="12"/>
      <color theme="1"/>
      <name val="Helvetica"/>
      <family val="2"/>
    </font>
    <font>
      <sz val="8"/>
      <name val="Aptos Narrow"/>
      <family val="2"/>
      <scheme val="minor"/>
    </font>
    <font>
      <sz val="10"/>
      <color rgb="FF000000"/>
      <name val="Arial"/>
      <family val="2"/>
    </font>
    <font>
      <sz val="10"/>
      <name val="Arial"/>
      <family val="2"/>
    </font>
    <font>
      <sz val="12"/>
      <name val="Arial"/>
      <family val="2"/>
    </font>
    <font>
      <sz val="12"/>
      <name val="Aptos Narrow"/>
      <scheme val="minor"/>
    </font>
    <font>
      <b/>
      <sz val="14"/>
      <name val="Arial"/>
      <family val="2"/>
    </font>
    <font>
      <sz val="11"/>
      <name val="Arial"/>
      <family val="2"/>
    </font>
    <font>
      <b/>
      <sz val="16"/>
      <color rgb="FF000000"/>
      <name val="Aptos Narrow"/>
      <scheme val="minor"/>
    </font>
    <font>
      <sz val="10"/>
      <color rgb="FF27413E"/>
      <name val="Arial"/>
      <family val="2"/>
    </font>
    <font>
      <sz val="10"/>
      <color rgb="FFFF0000"/>
      <name val="Arial"/>
      <family val="2"/>
    </font>
    <font>
      <sz val="10"/>
      <color rgb="FF0070C0"/>
      <name val="Arial"/>
      <family val="2"/>
    </font>
    <font>
      <sz val="12"/>
      <color rgb="FF0070C0"/>
      <name val="Aptos Narrow"/>
      <family val="2"/>
      <scheme val="minor"/>
    </font>
    <font>
      <b/>
      <sz val="16"/>
      <color theme="1"/>
      <name val="Aptos Display"/>
      <scheme val="major"/>
    </font>
    <font>
      <b/>
      <sz val="10"/>
      <color rgb="FF000000"/>
      <name val="Helvetica Neue"/>
      <family val="2"/>
    </font>
    <font>
      <sz val="11"/>
      <color theme="1"/>
      <name val="Aptos Narrow"/>
      <family val="2"/>
      <scheme val="minor"/>
    </font>
    <font>
      <b/>
      <sz val="11"/>
      <color rgb="FF000000"/>
      <name val="Helvetica Neue"/>
      <family val="2"/>
    </font>
    <font>
      <b/>
      <sz val="11"/>
      <color theme="1"/>
      <name val="Helvetica Neue"/>
      <family val="2"/>
    </font>
    <font>
      <sz val="12"/>
      <color rgb="FFFF0000"/>
      <name val="Helvetica"/>
      <family val="2"/>
    </font>
    <font>
      <b/>
      <sz val="10"/>
      <color rgb="FFFF0000"/>
      <name val="Helvetica Neue"/>
      <family val="2"/>
    </font>
    <font>
      <sz val="12"/>
      <color rgb="FF000000"/>
      <name val="Helvetica"/>
      <family val="2"/>
    </font>
    <font>
      <sz val="12"/>
      <color theme="1"/>
      <name val="Aptos Narrow"/>
      <family val="2"/>
    </font>
    <font>
      <sz val="12"/>
      <color rgb="FFFF0000"/>
      <name val="Aptos Narrow"/>
      <family val="2"/>
    </font>
    <font>
      <sz val="12"/>
      <color rgb="FF000000"/>
      <name val="Aptos Narrow"/>
    </font>
    <font>
      <sz val="12"/>
      <color theme="1"/>
      <name val="Aptos Narrow"/>
    </font>
    <font>
      <b/>
      <sz val="12"/>
      <color theme="1"/>
      <name val="Aptos Narrow"/>
    </font>
    <font>
      <b/>
      <sz val="12"/>
      <color rgb="FF000000"/>
      <name val="Helvetica"/>
      <family val="2"/>
    </font>
    <font>
      <b/>
      <sz val="12"/>
      <color theme="1"/>
      <name val="Aptos Narrow"/>
      <family val="2"/>
    </font>
  </fonts>
  <fills count="26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3385C2"/>
        <bgColor indexed="64"/>
      </patternFill>
    </fill>
    <fill>
      <patternFill patternType="solid">
        <fgColor rgb="FF5197CC"/>
        <bgColor indexed="64"/>
      </patternFill>
    </fill>
    <fill>
      <patternFill patternType="solid">
        <fgColor rgb="FF428EC7"/>
        <bgColor indexed="64"/>
      </patternFill>
    </fill>
    <fill>
      <patternFill patternType="solid">
        <fgColor rgb="FF60A0D1"/>
        <bgColor indexed="64"/>
      </patternFill>
    </fill>
    <fill>
      <patternFill patternType="solid">
        <fgColor rgb="FF6FA9D6"/>
        <bgColor indexed="64"/>
      </patternFill>
    </fill>
    <fill>
      <patternFill patternType="solid">
        <fgColor rgb="FF7EB2DB"/>
        <bgColor indexed="64"/>
      </patternFill>
    </fill>
    <fill>
      <patternFill patternType="solid">
        <fgColor rgb="FF247CBD"/>
        <bgColor indexed="64"/>
      </patternFill>
    </fill>
    <fill>
      <patternFill patternType="solid">
        <fgColor rgb="FF8DBCE0"/>
        <bgColor indexed="64"/>
      </patternFill>
    </fill>
    <fill>
      <patternFill patternType="solid">
        <fgColor rgb="FFD8E9F9"/>
        <bgColor indexed="64"/>
      </patternFill>
    </fill>
    <fill>
      <patternFill patternType="solid">
        <fgColor rgb="FFE8F3FF"/>
        <bgColor indexed="64"/>
      </patternFill>
    </fill>
    <fill>
      <patternFill patternType="solid">
        <fgColor rgb="FFBAD7EF"/>
        <bgColor indexed="64"/>
      </patternFill>
    </fill>
    <fill>
      <patternFill patternType="solid">
        <fgColor rgb="FFABCEEA"/>
        <bgColor indexed="64"/>
      </patternFill>
    </fill>
    <fill>
      <patternFill patternType="solid">
        <fgColor rgb="FF9CC5E5"/>
        <bgColor indexed="64"/>
      </patternFill>
    </fill>
    <fill>
      <patternFill patternType="solid">
        <fgColor rgb="FFC9E0F4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99CCFF"/>
        <bgColor rgb="FF000000"/>
      </patternFill>
    </fill>
  </fills>
  <borders count="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 style="thin">
        <color rgb="FF000000"/>
      </right>
      <top/>
      <bottom/>
      <diagonal/>
    </border>
    <border>
      <left style="thin">
        <color indexed="64"/>
      </left>
      <right/>
      <top/>
      <bottom/>
      <diagonal/>
    </border>
  </borders>
  <cellStyleXfs count="2">
    <xf numFmtId="0" fontId="0" fillId="0" borderId="0"/>
    <xf numFmtId="0" fontId="25" fillId="0" borderId="0"/>
  </cellStyleXfs>
  <cellXfs count="181">
    <xf numFmtId="0" fontId="0" fillId="0" borderId="0" xfId="0"/>
    <xf numFmtId="0" fontId="3" fillId="0" borderId="0" xfId="0" applyFont="1"/>
    <xf numFmtId="0" fontId="4" fillId="0" borderId="0" xfId="0" applyFont="1"/>
    <xf numFmtId="0" fontId="5" fillId="0" borderId="0" xfId="0" applyFont="1"/>
    <xf numFmtId="0" fontId="6" fillId="0" borderId="0" xfId="0" applyFont="1"/>
    <xf numFmtId="0" fontId="7" fillId="0" borderId="0" xfId="0" applyFont="1"/>
    <xf numFmtId="0" fontId="0" fillId="0" borderId="0" xfId="0" applyAlignment="1">
      <alignment horizontal="center"/>
    </xf>
    <xf numFmtId="0" fontId="8" fillId="0" borderId="0" xfId="0" applyFont="1"/>
    <xf numFmtId="0" fontId="1" fillId="0" borderId="0" xfId="0" applyFont="1"/>
    <xf numFmtId="0" fontId="9" fillId="0" borderId="0" xfId="0" applyFont="1"/>
    <xf numFmtId="0" fontId="11" fillId="0" borderId="0" xfId="0" applyFont="1"/>
    <xf numFmtId="0" fontId="12" fillId="0" borderId="0" xfId="0" applyFont="1"/>
    <xf numFmtId="0" fontId="10" fillId="0" borderId="0" xfId="0" applyFont="1" applyAlignment="1">
      <alignment horizontal="center"/>
    </xf>
    <xf numFmtId="3" fontId="13" fillId="0" borderId="0" xfId="0" applyNumberFormat="1" applyFont="1"/>
    <xf numFmtId="0" fontId="13" fillId="0" borderId="0" xfId="0" applyFont="1"/>
    <xf numFmtId="0" fontId="14" fillId="0" borderId="0" xfId="0" applyFont="1"/>
    <xf numFmtId="0" fontId="15" fillId="0" borderId="0" xfId="0" applyFont="1"/>
    <xf numFmtId="4" fontId="0" fillId="0" borderId="0" xfId="0" applyNumberFormat="1"/>
    <xf numFmtId="0" fontId="2" fillId="0" borderId="0" xfId="0" applyFont="1"/>
    <xf numFmtId="0" fontId="16" fillId="0" borderId="0" xfId="0" applyFont="1"/>
    <xf numFmtId="0" fontId="17" fillId="0" borderId="0" xfId="0" applyFont="1"/>
    <xf numFmtId="0" fontId="12" fillId="0" borderId="0" xfId="0" applyFont="1" applyAlignment="1">
      <alignment horizontal="center"/>
    </xf>
    <xf numFmtId="0" fontId="18" fillId="0" borderId="0" xfId="0" applyFont="1"/>
    <xf numFmtId="0" fontId="0" fillId="4" borderId="0" xfId="0" applyFill="1"/>
    <xf numFmtId="0" fontId="0" fillId="0" borderId="0" xfId="0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19" fillId="0" borderId="0" xfId="0" applyFont="1"/>
    <xf numFmtId="0" fontId="13" fillId="0" borderId="0" xfId="0" applyFont="1" applyAlignment="1">
      <alignment horizontal="center"/>
    </xf>
    <xf numFmtId="0" fontId="20" fillId="0" borderId="0" xfId="0" applyFont="1"/>
    <xf numFmtId="0" fontId="0" fillId="0" borderId="0" xfId="0" applyAlignment="1">
      <alignment vertical="center"/>
    </xf>
    <xf numFmtId="0" fontId="21" fillId="0" borderId="0" xfId="0" applyFont="1"/>
    <xf numFmtId="0" fontId="22" fillId="0" borderId="0" xfId="0" applyFont="1"/>
    <xf numFmtId="2" fontId="0" fillId="0" borderId="0" xfId="0" applyNumberFormat="1"/>
    <xf numFmtId="49" fontId="0" fillId="0" borderId="0" xfId="0" applyNumberFormat="1"/>
    <xf numFmtId="0" fontId="24" fillId="5" borderId="4" xfId="0" applyFont="1" applyFill="1" applyBorder="1" applyAlignment="1">
      <alignment horizontal="center" vertical="center" wrapText="1"/>
    </xf>
    <xf numFmtId="0" fontId="24" fillId="6" borderId="4" xfId="0" applyFont="1" applyFill="1" applyBorder="1" applyAlignment="1">
      <alignment horizontal="center" vertical="center" wrapText="1"/>
    </xf>
    <xf numFmtId="0" fontId="24" fillId="7" borderId="4" xfId="0" applyFont="1" applyFill="1" applyBorder="1" applyAlignment="1">
      <alignment horizontal="center" vertical="center" wrapText="1"/>
    </xf>
    <xf numFmtId="0" fontId="24" fillId="8" borderId="5" xfId="0" applyFont="1" applyFill="1" applyBorder="1" applyAlignment="1">
      <alignment horizontal="center" vertical="center" wrapText="1"/>
    </xf>
    <xf numFmtId="0" fontId="24" fillId="9" borderId="5" xfId="0" applyFont="1" applyFill="1" applyBorder="1" applyAlignment="1">
      <alignment horizontal="center" vertical="center" wrapText="1"/>
    </xf>
    <xf numFmtId="0" fontId="24" fillId="7" borderId="6" xfId="0" applyFont="1" applyFill="1" applyBorder="1" applyAlignment="1">
      <alignment horizontal="center" vertical="center" wrapText="1"/>
    </xf>
    <xf numFmtId="0" fontId="24" fillId="8" borderId="6" xfId="0" applyFont="1" applyFill="1" applyBorder="1" applyAlignment="1">
      <alignment horizontal="center" vertical="center" wrapText="1"/>
    </xf>
    <xf numFmtId="0" fontId="24" fillId="6" borderId="6" xfId="0" applyFont="1" applyFill="1" applyBorder="1" applyAlignment="1">
      <alignment horizontal="center" vertical="center" wrapText="1"/>
    </xf>
    <xf numFmtId="0" fontId="24" fillId="9" borderId="6" xfId="0" applyFont="1" applyFill="1" applyBorder="1" applyAlignment="1">
      <alignment horizontal="center" vertical="center" wrapText="1"/>
    </xf>
    <xf numFmtId="0" fontId="24" fillId="10" borderId="5" xfId="0" applyFont="1" applyFill="1" applyBorder="1" applyAlignment="1">
      <alignment horizontal="center" vertical="center" wrapText="1"/>
    </xf>
    <xf numFmtId="0" fontId="24" fillId="11" borderId="4" xfId="0" applyFont="1" applyFill="1" applyBorder="1" applyAlignment="1">
      <alignment horizontal="center" vertical="center" wrapText="1"/>
    </xf>
    <xf numFmtId="0" fontId="24" fillId="5" borderId="5" xfId="0" applyFont="1" applyFill="1" applyBorder="1" applyAlignment="1">
      <alignment horizontal="center" vertical="center" wrapText="1"/>
    </xf>
    <xf numFmtId="0" fontId="24" fillId="8" borderId="4" xfId="0" applyFont="1" applyFill="1" applyBorder="1" applyAlignment="1">
      <alignment horizontal="center" vertical="center" wrapText="1"/>
    </xf>
    <xf numFmtId="0" fontId="24" fillId="12" borderId="5" xfId="0" applyFont="1" applyFill="1" applyBorder="1" applyAlignment="1">
      <alignment horizontal="center" vertical="center" wrapText="1"/>
    </xf>
    <xf numFmtId="0" fontId="24" fillId="10" borderId="6" xfId="0" applyFont="1" applyFill="1" applyBorder="1" applyAlignment="1">
      <alignment horizontal="center" vertical="center" wrapText="1"/>
    </xf>
    <xf numFmtId="0" fontId="24" fillId="11" borderId="6" xfId="0" applyFont="1" applyFill="1" applyBorder="1" applyAlignment="1">
      <alignment horizontal="center" vertical="center" wrapText="1"/>
    </xf>
    <xf numFmtId="0" fontId="24" fillId="5" borderId="4" xfId="1" applyFont="1" applyFill="1" applyBorder="1" applyAlignment="1">
      <alignment horizontal="center" vertical="center" wrapText="1"/>
    </xf>
    <xf numFmtId="0" fontId="24" fillId="13" borderId="4" xfId="1" applyFont="1" applyFill="1" applyBorder="1" applyAlignment="1">
      <alignment horizontal="center" vertical="center" wrapText="1"/>
    </xf>
    <xf numFmtId="0" fontId="24" fillId="11" borderId="4" xfId="1" applyFont="1" applyFill="1" applyBorder="1" applyAlignment="1">
      <alignment horizontal="center" vertical="center" wrapText="1"/>
    </xf>
    <xf numFmtId="0" fontId="24" fillId="7" borderId="4" xfId="1" applyFont="1" applyFill="1" applyBorder="1" applyAlignment="1">
      <alignment horizontal="center" vertical="center" wrapText="1"/>
    </xf>
    <xf numFmtId="0" fontId="24" fillId="10" borderId="5" xfId="1" applyFont="1" applyFill="1" applyBorder="1" applyAlignment="1">
      <alignment horizontal="center" vertical="center" wrapText="1"/>
    </xf>
    <xf numFmtId="0" fontId="24" fillId="14" borderId="5" xfId="1" applyFont="1" applyFill="1" applyBorder="1" applyAlignment="1">
      <alignment horizontal="center" vertical="center" wrapText="1"/>
    </xf>
    <xf numFmtId="0" fontId="24" fillId="7" borderId="5" xfId="1" applyFont="1" applyFill="1" applyBorder="1" applyAlignment="1">
      <alignment horizontal="center" vertical="center" wrapText="1"/>
    </xf>
    <xf numFmtId="0" fontId="24" fillId="9" borderId="5" xfId="1" applyFont="1" applyFill="1" applyBorder="1" applyAlignment="1">
      <alignment horizontal="center" vertical="center" wrapText="1"/>
    </xf>
    <xf numFmtId="0" fontId="24" fillId="6" borderId="6" xfId="1" applyFont="1" applyFill="1" applyBorder="1" applyAlignment="1">
      <alignment horizontal="center" vertical="center" wrapText="1"/>
    </xf>
    <xf numFmtId="0" fontId="24" fillId="9" borderId="6" xfId="1" applyFont="1" applyFill="1" applyBorder="1" applyAlignment="1">
      <alignment horizontal="center" vertical="center" wrapText="1"/>
    </xf>
    <xf numFmtId="0" fontId="24" fillId="10" borderId="6" xfId="1" applyFont="1" applyFill="1" applyBorder="1" applyAlignment="1">
      <alignment horizontal="center" vertical="center" wrapText="1"/>
    </xf>
    <xf numFmtId="0" fontId="24" fillId="8" borderId="6" xfId="1" applyFont="1" applyFill="1" applyBorder="1" applyAlignment="1">
      <alignment horizontal="center" vertical="center" wrapText="1"/>
    </xf>
    <xf numFmtId="0" fontId="24" fillId="8" borderId="4" xfId="1" applyFont="1" applyFill="1" applyBorder="1" applyAlignment="1">
      <alignment horizontal="center" vertical="center" wrapText="1"/>
    </xf>
    <xf numFmtId="0" fontId="24" fillId="15" borderId="4" xfId="1" applyFont="1" applyFill="1" applyBorder="1" applyAlignment="1">
      <alignment horizontal="center" vertical="center" wrapText="1"/>
    </xf>
    <xf numFmtId="0" fontId="24" fillId="16" borderId="4" xfId="1" applyFont="1" applyFill="1" applyBorder="1" applyAlignment="1">
      <alignment horizontal="center" vertical="center" wrapText="1"/>
    </xf>
    <xf numFmtId="0" fontId="24" fillId="6" borderId="4" xfId="1" applyFont="1" applyFill="1" applyBorder="1" applyAlignment="1">
      <alignment horizontal="center" vertical="center" wrapText="1"/>
    </xf>
    <xf numFmtId="0" fontId="24" fillId="17" borderId="5" xfId="1" applyFont="1" applyFill="1" applyBorder="1" applyAlignment="1">
      <alignment horizontal="center" vertical="center" wrapText="1"/>
    </xf>
    <xf numFmtId="0" fontId="24" fillId="8" borderId="5" xfId="1" applyFont="1" applyFill="1" applyBorder="1" applyAlignment="1">
      <alignment horizontal="center" vertical="center" wrapText="1"/>
    </xf>
    <xf numFmtId="0" fontId="24" fillId="6" borderId="5" xfId="1" applyFont="1" applyFill="1" applyBorder="1" applyAlignment="1">
      <alignment horizontal="center" vertical="center" wrapText="1"/>
    </xf>
    <xf numFmtId="0" fontId="24" fillId="16" borderId="6" xfId="1" applyFont="1" applyFill="1" applyBorder="1" applyAlignment="1">
      <alignment horizontal="center" vertical="center" wrapText="1"/>
    </xf>
    <xf numFmtId="0" fontId="24" fillId="14" borderId="6" xfId="1" applyFont="1" applyFill="1" applyBorder="1" applyAlignment="1">
      <alignment horizontal="center" vertical="center" wrapText="1"/>
    </xf>
    <xf numFmtId="0" fontId="24" fillId="12" borderId="6" xfId="1" applyFont="1" applyFill="1" applyBorder="1" applyAlignment="1">
      <alignment horizontal="center" vertical="center" wrapText="1"/>
    </xf>
    <xf numFmtId="0" fontId="24" fillId="18" borderId="6" xfId="1" applyFont="1" applyFill="1" applyBorder="1" applyAlignment="1">
      <alignment horizontal="center" vertical="center" wrapText="1"/>
    </xf>
    <xf numFmtId="0" fontId="24" fillId="9" borderId="4" xfId="1" applyFont="1" applyFill="1" applyBorder="1" applyAlignment="1">
      <alignment horizontal="center" vertical="center" wrapText="1"/>
    </xf>
    <xf numFmtId="0" fontId="24" fillId="5" borderId="5" xfId="1" applyFont="1" applyFill="1" applyBorder="1" applyAlignment="1">
      <alignment horizontal="center" vertical="center" wrapText="1"/>
    </xf>
    <xf numFmtId="0" fontId="24" fillId="18" borderId="5" xfId="1" applyFont="1" applyFill="1" applyBorder="1" applyAlignment="1">
      <alignment horizontal="center" vertical="center" wrapText="1"/>
    </xf>
    <xf numFmtId="0" fontId="24" fillId="17" borderId="6" xfId="1" applyFont="1" applyFill="1" applyBorder="1" applyAlignment="1">
      <alignment horizontal="center" vertical="center" wrapText="1"/>
    </xf>
    <xf numFmtId="0" fontId="24" fillId="15" borderId="6" xfId="1" applyFont="1" applyFill="1" applyBorder="1" applyAlignment="1">
      <alignment horizontal="center" vertical="center" wrapText="1"/>
    </xf>
    <xf numFmtId="0" fontId="24" fillId="5" borderId="6" xfId="1" applyFont="1" applyFill="1" applyBorder="1" applyAlignment="1">
      <alignment horizontal="center" vertical="center" wrapText="1"/>
    </xf>
    <xf numFmtId="0" fontId="24" fillId="11" borderId="6" xfId="1" applyFont="1" applyFill="1" applyBorder="1" applyAlignment="1">
      <alignment horizontal="center" vertical="center" wrapText="1"/>
    </xf>
    <xf numFmtId="0" fontId="24" fillId="12" borderId="4" xfId="1" applyFont="1" applyFill="1" applyBorder="1" applyAlignment="1">
      <alignment horizontal="center" vertical="center" wrapText="1"/>
    </xf>
    <xf numFmtId="0" fontId="24" fillId="13" borderId="5" xfId="1" applyFont="1" applyFill="1" applyBorder="1" applyAlignment="1">
      <alignment horizontal="center" vertical="center" wrapText="1"/>
    </xf>
    <xf numFmtId="0" fontId="24" fillId="7" borderId="6" xfId="1" applyFont="1" applyFill="1" applyBorder="1" applyAlignment="1">
      <alignment horizontal="center" vertical="center" wrapText="1"/>
    </xf>
    <xf numFmtId="0" fontId="24" fillId="17" borderId="4" xfId="1" applyFont="1" applyFill="1" applyBorder="1" applyAlignment="1">
      <alignment horizontal="center" vertical="center" wrapText="1"/>
    </xf>
    <xf numFmtId="0" fontId="24" fillId="14" borderId="4" xfId="1" applyFont="1" applyFill="1" applyBorder="1" applyAlignment="1">
      <alignment horizontal="center" vertical="center" wrapText="1"/>
    </xf>
    <xf numFmtId="0" fontId="24" fillId="10" borderId="4" xfId="1" applyFont="1" applyFill="1" applyBorder="1" applyAlignment="1">
      <alignment horizontal="center" vertical="center" wrapText="1"/>
    </xf>
    <xf numFmtId="0" fontId="24" fillId="11" borderId="5" xfId="1" applyFont="1" applyFill="1" applyBorder="1" applyAlignment="1">
      <alignment horizontal="center" vertical="center" wrapText="1"/>
    </xf>
    <xf numFmtId="0" fontId="24" fillId="9" borderId="4" xfId="0" applyFont="1" applyFill="1" applyBorder="1" applyAlignment="1">
      <alignment horizontal="center" vertical="center" wrapText="1"/>
    </xf>
    <xf numFmtId="0" fontId="24" fillId="11" borderId="5" xfId="0" applyFont="1" applyFill="1" applyBorder="1" applyAlignment="1">
      <alignment horizontal="center" vertical="center" wrapText="1"/>
    </xf>
    <xf numFmtId="0" fontId="24" fillId="7" borderId="5" xfId="0" applyFont="1" applyFill="1" applyBorder="1" applyAlignment="1">
      <alignment horizontal="center" vertical="center" wrapText="1"/>
    </xf>
    <xf numFmtId="0" fontId="24" fillId="18" borderId="6" xfId="0" applyFont="1" applyFill="1" applyBorder="1" applyAlignment="1">
      <alignment horizontal="center" vertical="center" wrapText="1"/>
    </xf>
    <xf numFmtId="0" fontId="24" fillId="13" borderId="6" xfId="0" applyFont="1" applyFill="1" applyBorder="1" applyAlignment="1">
      <alignment horizontal="center" vertical="center" wrapText="1"/>
    </xf>
    <xf numFmtId="0" fontId="24" fillId="6" borderId="5" xfId="0" applyFont="1" applyFill="1" applyBorder="1" applyAlignment="1">
      <alignment horizontal="center" vertical="center" wrapText="1"/>
    </xf>
    <xf numFmtId="0" fontId="24" fillId="16" borderId="6" xfId="0" applyFont="1" applyFill="1" applyBorder="1" applyAlignment="1">
      <alignment horizontal="center" vertical="center" wrapText="1"/>
    </xf>
    <xf numFmtId="0" fontId="24" fillId="12" borderId="6" xfId="0" applyFont="1" applyFill="1" applyBorder="1" applyAlignment="1">
      <alignment horizontal="center" vertical="center" wrapText="1"/>
    </xf>
    <xf numFmtId="0" fontId="24" fillId="5" borderId="6" xfId="0" applyFont="1" applyFill="1" applyBorder="1" applyAlignment="1">
      <alignment horizontal="center" vertical="center" wrapText="1"/>
    </xf>
    <xf numFmtId="0" fontId="24" fillId="16" borderId="5" xfId="1" applyFont="1" applyFill="1" applyBorder="1" applyAlignment="1">
      <alignment horizontal="center" vertical="center" wrapText="1"/>
    </xf>
    <xf numFmtId="0" fontId="24" fillId="15" borderId="5" xfId="1" applyFont="1" applyFill="1" applyBorder="1" applyAlignment="1">
      <alignment horizontal="center" vertical="center" wrapText="1"/>
    </xf>
    <xf numFmtId="0" fontId="24" fillId="12" borderId="5" xfId="1" applyFont="1" applyFill="1" applyBorder="1" applyAlignment="1">
      <alignment horizontal="center" vertical="center" wrapText="1"/>
    </xf>
    <xf numFmtId="0" fontId="24" fillId="13" borderId="6" xfId="1" applyFont="1" applyFill="1" applyBorder="1" applyAlignment="1">
      <alignment horizontal="center" vertical="center" wrapText="1"/>
    </xf>
    <xf numFmtId="0" fontId="24" fillId="14" borderId="6" xfId="0" applyFont="1" applyFill="1" applyBorder="1" applyAlignment="1">
      <alignment horizontal="center" vertical="center" wrapText="1"/>
    </xf>
    <xf numFmtId="0" fontId="24" fillId="17" borderId="6" xfId="0" applyFont="1" applyFill="1" applyBorder="1" applyAlignment="1">
      <alignment horizontal="center" vertical="center" wrapText="1"/>
    </xf>
    <xf numFmtId="0" fontId="24" fillId="17" borderId="5" xfId="0" applyFont="1" applyFill="1" applyBorder="1" applyAlignment="1">
      <alignment horizontal="center" vertical="center" wrapText="1"/>
    </xf>
    <xf numFmtId="0" fontId="24" fillId="18" borderId="4" xfId="1" applyFont="1" applyFill="1" applyBorder="1" applyAlignment="1">
      <alignment horizontal="center" vertical="center" wrapText="1"/>
    </xf>
    <xf numFmtId="0" fontId="26" fillId="0" borderId="0" xfId="0" applyFont="1"/>
    <xf numFmtId="0" fontId="26" fillId="0" borderId="0" xfId="0" applyFont="1" applyAlignment="1">
      <alignment horizontal="center"/>
    </xf>
    <xf numFmtId="0" fontId="27" fillId="0" borderId="0" xfId="0" applyFont="1" applyAlignment="1">
      <alignment horizontal="center"/>
    </xf>
    <xf numFmtId="1" fontId="19" fillId="0" borderId="0" xfId="0" applyNumberFormat="1" applyFont="1"/>
    <xf numFmtId="164" fontId="0" fillId="0" borderId="0" xfId="0" applyNumberFormat="1"/>
    <xf numFmtId="164" fontId="0" fillId="20" borderId="0" xfId="0" applyNumberFormat="1" applyFill="1"/>
    <xf numFmtId="0" fontId="0" fillId="20" borderId="0" xfId="0" applyFill="1"/>
    <xf numFmtId="0" fontId="28" fillId="0" borderId="0" xfId="0" applyFont="1" applyAlignment="1">
      <alignment horizontal="center"/>
    </xf>
    <xf numFmtId="0" fontId="29" fillId="0" borderId="0" xfId="0" applyFont="1"/>
    <xf numFmtId="0" fontId="29" fillId="0" borderId="0" xfId="0" applyFont="1" applyAlignment="1">
      <alignment horizontal="center"/>
    </xf>
    <xf numFmtId="0" fontId="0" fillId="21" borderId="0" xfId="0" applyFill="1"/>
    <xf numFmtId="0" fontId="29" fillId="21" borderId="0" xfId="0" applyFont="1" applyFill="1"/>
    <xf numFmtId="0" fontId="29" fillId="22" borderId="0" xfId="0" applyFont="1" applyFill="1"/>
    <xf numFmtId="0" fontId="0" fillId="22" borderId="0" xfId="0" applyFill="1"/>
    <xf numFmtId="0" fontId="0" fillId="23" borderId="0" xfId="0" applyFill="1"/>
    <xf numFmtId="0" fontId="29" fillId="23" borderId="0" xfId="0" applyFont="1" applyFill="1"/>
    <xf numFmtId="0" fontId="26" fillId="0" borderId="0" xfId="0" applyFont="1" applyAlignment="1">
      <alignment horizontal="center" vertical="center"/>
    </xf>
    <xf numFmtId="0" fontId="30" fillId="0" borderId="0" xfId="0" applyFont="1"/>
    <xf numFmtId="0" fontId="1" fillId="0" borderId="0" xfId="0" applyFont="1" applyAlignment="1">
      <alignment horizontal="center" vertical="center"/>
    </xf>
    <xf numFmtId="0" fontId="31" fillId="24" borderId="0" xfId="0" applyFont="1" applyFill="1" applyAlignment="1">
      <alignment horizontal="center" vertical="center" wrapText="1"/>
    </xf>
    <xf numFmtId="0" fontId="25" fillId="0" borderId="0" xfId="0" applyFont="1"/>
    <xf numFmtId="0" fontId="32" fillId="0" borderId="0" xfId="0" applyFont="1"/>
    <xf numFmtId="0" fontId="33" fillId="0" borderId="0" xfId="0" applyFont="1"/>
    <xf numFmtId="0" fontId="25" fillId="0" borderId="0" xfId="1"/>
    <xf numFmtId="0" fontId="33" fillId="0" borderId="0" xfId="1" applyFont="1"/>
    <xf numFmtId="0" fontId="32" fillId="0" borderId="0" xfId="1" applyFont="1"/>
    <xf numFmtId="0" fontId="31" fillId="25" borderId="0" xfId="0" applyFont="1" applyFill="1" applyAlignment="1">
      <alignment horizontal="center" vertical="center" wrapText="1"/>
    </xf>
    <xf numFmtId="0" fontId="34" fillId="0" borderId="0" xfId="0" applyFont="1"/>
    <xf numFmtId="0" fontId="36" fillId="0" borderId="0" xfId="0" applyFont="1"/>
    <xf numFmtId="0" fontId="37" fillId="0" borderId="0" xfId="0" applyFont="1"/>
    <xf numFmtId="0" fontId="38" fillId="0" borderId="0" xfId="0" applyFont="1"/>
    <xf numFmtId="0" fontId="39" fillId="0" borderId="0" xfId="0" applyFont="1"/>
    <xf numFmtId="0" fontId="40" fillId="0" borderId="0" xfId="0" applyFont="1"/>
    <xf numFmtId="0" fontId="41" fillId="0" borderId="0" xfId="0" applyFont="1"/>
    <xf numFmtId="0" fontId="42" fillId="0" borderId="0" xfId="0" applyFont="1"/>
    <xf numFmtId="0" fontId="43" fillId="0" borderId="0" xfId="0" applyFont="1"/>
    <xf numFmtId="0" fontId="44" fillId="0" borderId="0" xfId="0" applyFont="1"/>
    <xf numFmtId="2" fontId="43" fillId="0" borderId="0" xfId="0" applyNumberFormat="1" applyFont="1"/>
    <xf numFmtId="0" fontId="45" fillId="0" borderId="0" xfId="0" applyFont="1"/>
    <xf numFmtId="0" fontId="46" fillId="0" borderId="0" xfId="0" applyFont="1"/>
    <xf numFmtId="0" fontId="47" fillId="0" borderId="0" xfId="0" applyFont="1"/>
    <xf numFmtId="0" fontId="48" fillId="0" borderId="0" xfId="0" applyFont="1"/>
    <xf numFmtId="0" fontId="49" fillId="0" borderId="0" xfId="0" applyFont="1"/>
    <xf numFmtId="0" fontId="0" fillId="19" borderId="0" xfId="0" applyFill="1" applyAlignment="1">
      <alignment horizontal="center"/>
    </xf>
    <xf numFmtId="0" fontId="0" fillId="2" borderId="0" xfId="0" applyFill="1" applyAlignment="1">
      <alignment horizontal="center"/>
    </xf>
    <xf numFmtId="0" fontId="12" fillId="0" borderId="0" xfId="0" applyFont="1" applyAlignment="1">
      <alignment horizontal="center"/>
    </xf>
    <xf numFmtId="0" fontId="0" fillId="3" borderId="0" xfId="0" applyFill="1" applyAlignment="1">
      <alignment horizontal="center"/>
    </xf>
    <xf numFmtId="0" fontId="0" fillId="4" borderId="0" xfId="0" applyFill="1" applyAlignment="1">
      <alignment horizontal="center"/>
    </xf>
    <xf numFmtId="0" fontId="0" fillId="2" borderId="1" xfId="0" applyFill="1" applyBorder="1" applyAlignment="1">
      <alignment horizontal="center"/>
    </xf>
    <xf numFmtId="0" fontId="0" fillId="3" borderId="1" xfId="0" applyFill="1" applyBorder="1" applyAlignment="1">
      <alignment horizontal="center"/>
    </xf>
    <xf numFmtId="0" fontId="0" fillId="0" borderId="0" xfId="0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15" fillId="0" borderId="0" xfId="0" applyFont="1" applyAlignment="1">
      <alignment horizontal="center"/>
    </xf>
    <xf numFmtId="0" fontId="26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28" fillId="0" borderId="0" xfId="0" applyFont="1" applyAlignment="1">
      <alignment horizontal="center"/>
    </xf>
    <xf numFmtId="0" fontId="0" fillId="3" borderId="8" xfId="0" applyFill="1" applyBorder="1" applyAlignment="1">
      <alignment horizontal="center"/>
    </xf>
    <xf numFmtId="0" fontId="0" fillId="2" borderId="8" xfId="0" applyFill="1" applyBorder="1" applyAlignment="1">
      <alignment horizontal="center"/>
    </xf>
    <xf numFmtId="0" fontId="0" fillId="3" borderId="2" xfId="0" applyFill="1" applyBorder="1" applyAlignment="1">
      <alignment horizontal="center"/>
    </xf>
    <xf numFmtId="0" fontId="0" fillId="3" borderId="3" xfId="0" applyFill="1" applyBorder="1" applyAlignment="1">
      <alignment horizontal="center"/>
    </xf>
    <xf numFmtId="0" fontId="0" fillId="2" borderId="2" xfId="0" applyFill="1" applyBorder="1" applyAlignment="1">
      <alignment horizontal="center"/>
    </xf>
    <xf numFmtId="0" fontId="0" fillId="2" borderId="3" xfId="0" applyFill="1" applyBorder="1" applyAlignment="1">
      <alignment horizontal="center"/>
    </xf>
    <xf numFmtId="0" fontId="26" fillId="0" borderId="0" xfId="0" applyFont="1" applyAlignment="1">
      <alignment horizontal="center"/>
    </xf>
    <xf numFmtId="0" fontId="0" fillId="0" borderId="7" xfId="0" applyBorder="1" applyAlignment="1">
      <alignment horizontal="center" vertical="center"/>
    </xf>
    <xf numFmtId="0" fontId="25" fillId="2" borderId="0" xfId="0" applyFont="1" applyFill="1" applyAlignment="1">
      <alignment horizontal="center"/>
    </xf>
    <xf numFmtId="0" fontId="25" fillId="3" borderId="0" xfId="0" applyFont="1" applyFill="1" applyAlignment="1">
      <alignment horizontal="center"/>
    </xf>
    <xf numFmtId="0" fontId="25" fillId="2" borderId="0" xfId="0" applyFont="1" applyFill="1" applyAlignment="1">
      <alignment horizontal="center" vertical="center"/>
    </xf>
    <xf numFmtId="0" fontId="25" fillId="3" borderId="0" xfId="0" applyFont="1" applyFill="1" applyAlignment="1">
      <alignment horizontal="center" vertical="center"/>
    </xf>
    <xf numFmtId="0" fontId="30" fillId="0" borderId="0" xfId="0" applyFont="1" applyAlignment="1">
      <alignment horizontal="center"/>
    </xf>
    <xf numFmtId="0" fontId="25" fillId="0" borderId="0" xfId="0" applyFont="1" applyAlignment="1">
      <alignment horizontal="center"/>
    </xf>
    <xf numFmtId="0" fontId="35" fillId="0" borderId="0" xfId="1" applyFont="1" applyAlignment="1">
      <alignment horizontal="center"/>
    </xf>
    <xf numFmtId="0" fontId="14" fillId="2" borderId="0" xfId="0" applyFont="1" applyFill="1" applyAlignment="1">
      <alignment horizontal="center"/>
    </xf>
    <xf numFmtId="0" fontId="14" fillId="3" borderId="0" xfId="0" applyFont="1" applyFill="1" applyAlignment="1">
      <alignment horizontal="center"/>
    </xf>
    <xf numFmtId="0" fontId="9" fillId="0" borderId="0" xfId="0" applyFont="1" applyAlignment="1">
      <alignment horizontal="center"/>
    </xf>
    <xf numFmtId="0" fontId="13" fillId="2" borderId="0" xfId="0" applyFont="1" applyFill="1" applyAlignment="1">
      <alignment horizontal="center"/>
    </xf>
    <xf numFmtId="0" fontId="8" fillId="0" borderId="0" xfId="0" applyFont="1" applyAlignment="1">
      <alignment horizontal="center"/>
    </xf>
    <xf numFmtId="0" fontId="13" fillId="0" borderId="0" xfId="0" applyFont="1" applyAlignment="1">
      <alignment horizontal="center"/>
    </xf>
  </cellXfs>
  <cellStyles count="2">
    <cellStyle name="Normal" xfId="0" builtinId="0"/>
    <cellStyle name="Normal 2" xfId="1" xr:uid="{5DD2EBA2-6A7B-D04C-AEFF-7488AA5964D9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2.wdp"/><Relationship Id="rId3" Type="http://schemas.openxmlformats.org/officeDocument/2006/relationships/image" Target="../media/image3.tiff"/><Relationship Id="rId7" Type="http://schemas.openxmlformats.org/officeDocument/2006/relationships/image" Target="../media/image6.png"/><Relationship Id="rId12" Type="http://schemas.openxmlformats.org/officeDocument/2006/relationships/image" Target="../media/image10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microsoft.com/office/2007/relationships/hdphoto" Target="../media/hdphoto1.wdp"/><Relationship Id="rId11" Type="http://schemas.openxmlformats.org/officeDocument/2006/relationships/image" Target="../media/image9.jpeg"/><Relationship Id="rId5" Type="http://schemas.openxmlformats.org/officeDocument/2006/relationships/image" Target="../media/image5.png"/><Relationship Id="rId10" Type="http://schemas.openxmlformats.org/officeDocument/2006/relationships/image" Target="../media/image8.jpeg"/><Relationship Id="rId4" Type="http://schemas.openxmlformats.org/officeDocument/2006/relationships/image" Target="../media/image4.jpeg"/><Relationship Id="rId9" Type="http://schemas.openxmlformats.org/officeDocument/2006/relationships/image" Target="../media/image7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.jpeg"/><Relationship Id="rId3" Type="http://schemas.openxmlformats.org/officeDocument/2006/relationships/image" Target="../media/image13.jpeg"/><Relationship Id="rId7" Type="http://schemas.openxmlformats.org/officeDocument/2006/relationships/image" Target="../media/image17.jpeg"/><Relationship Id="rId2" Type="http://schemas.openxmlformats.org/officeDocument/2006/relationships/image" Target="../media/image12.tiff"/><Relationship Id="rId1" Type="http://schemas.openxmlformats.org/officeDocument/2006/relationships/image" Target="../media/image11.tiff"/><Relationship Id="rId6" Type="http://schemas.openxmlformats.org/officeDocument/2006/relationships/image" Target="../media/image16.jpeg"/><Relationship Id="rId5" Type="http://schemas.openxmlformats.org/officeDocument/2006/relationships/image" Target="../media/image15.jpeg"/><Relationship Id="rId4" Type="http://schemas.openxmlformats.org/officeDocument/2006/relationships/image" Target="../media/image14.tiff"/><Relationship Id="rId9" Type="http://schemas.openxmlformats.org/officeDocument/2006/relationships/image" Target="../media/image19.jpe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6" Type="http://schemas.openxmlformats.org/officeDocument/2006/relationships/image" Target="../media/image26.png"/><Relationship Id="rId5" Type="http://schemas.openxmlformats.org/officeDocument/2006/relationships/image" Target="../media/image25.png"/><Relationship Id="rId4" Type="http://schemas.openxmlformats.org/officeDocument/2006/relationships/image" Target="../media/image24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tiff"/><Relationship Id="rId2" Type="http://schemas.openxmlformats.org/officeDocument/2006/relationships/image" Target="../media/image28.jpeg"/><Relationship Id="rId1" Type="http://schemas.openxmlformats.org/officeDocument/2006/relationships/image" Target="../media/image27.jpeg"/><Relationship Id="rId6" Type="http://schemas.openxmlformats.org/officeDocument/2006/relationships/image" Target="../media/image32.tiff"/><Relationship Id="rId5" Type="http://schemas.openxmlformats.org/officeDocument/2006/relationships/image" Target="../media/image31.jpeg"/><Relationship Id="rId4" Type="http://schemas.openxmlformats.org/officeDocument/2006/relationships/image" Target="../media/image30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34.tiff"/><Relationship Id="rId1" Type="http://schemas.openxmlformats.org/officeDocument/2006/relationships/image" Target="../media/image33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jpeg"/><Relationship Id="rId3" Type="http://schemas.openxmlformats.org/officeDocument/2006/relationships/image" Target="../media/image37.jpeg"/><Relationship Id="rId7" Type="http://schemas.openxmlformats.org/officeDocument/2006/relationships/image" Target="../media/image41.jpeg"/><Relationship Id="rId2" Type="http://schemas.openxmlformats.org/officeDocument/2006/relationships/image" Target="../media/image36.jpeg"/><Relationship Id="rId1" Type="http://schemas.openxmlformats.org/officeDocument/2006/relationships/image" Target="../media/image35.jpeg"/><Relationship Id="rId6" Type="http://schemas.openxmlformats.org/officeDocument/2006/relationships/image" Target="../media/image40.jpeg"/><Relationship Id="rId5" Type="http://schemas.openxmlformats.org/officeDocument/2006/relationships/image" Target="../media/image39.tiff"/><Relationship Id="rId4" Type="http://schemas.openxmlformats.org/officeDocument/2006/relationships/image" Target="../media/image38.jpeg"/><Relationship Id="rId9" Type="http://schemas.openxmlformats.org/officeDocument/2006/relationships/image" Target="../media/image43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723900</xdr:colOff>
      <xdr:row>34</xdr:row>
      <xdr:rowOff>63500</xdr:rowOff>
    </xdr:from>
    <xdr:to>
      <xdr:col>5</xdr:col>
      <xdr:colOff>419100</xdr:colOff>
      <xdr:row>39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F572DAB-4060-7F79-3C12-F52CE44688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 r="-441"/>
        <a:stretch>
          <a:fillRect/>
        </a:stretch>
      </xdr:blipFill>
      <xdr:spPr>
        <a:xfrm>
          <a:off x="723900" y="7136207"/>
          <a:ext cx="4354206" cy="1106303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723900</xdr:colOff>
      <xdr:row>39</xdr:row>
      <xdr:rowOff>177800</xdr:rowOff>
    </xdr:from>
    <xdr:to>
      <xdr:col>5</xdr:col>
      <xdr:colOff>431800</xdr:colOff>
      <xdr:row>47</xdr:row>
      <xdr:rowOff>25400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B984C8E2-8672-3DC2-280C-B7C3DC511F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723900" y="8178800"/>
          <a:ext cx="4356100" cy="1473200"/>
        </a:xfrm>
        <a:prstGeom prst="rect">
          <a:avLst/>
        </a:prstGeom>
      </xdr:spPr>
    </xdr:pic>
    <xdr:clientData/>
  </xdr:twoCellAnchor>
  <xdr:twoCellAnchor>
    <xdr:from>
      <xdr:col>1</xdr:col>
      <xdr:colOff>277296</xdr:colOff>
      <xdr:row>35</xdr:row>
      <xdr:rowOff>72551</xdr:rowOff>
    </xdr:from>
    <xdr:to>
      <xdr:col>2</xdr:col>
      <xdr:colOff>264596</xdr:colOff>
      <xdr:row>35</xdr:row>
      <xdr:rowOff>72551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AFA6370F-B300-F845-A5A3-FDA9D16DC2A0}"/>
            </a:ext>
          </a:extLst>
        </xdr:cNvPr>
        <xdr:cNvCxnSpPr/>
      </xdr:nvCxnSpPr>
      <xdr:spPr>
        <a:xfrm>
          <a:off x="1624478" y="7348739"/>
          <a:ext cx="815256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414682</xdr:colOff>
      <xdr:row>33</xdr:row>
      <xdr:rowOff>234358</xdr:rowOff>
    </xdr:from>
    <xdr:to>
      <xdr:col>2</xdr:col>
      <xdr:colOff>90136</xdr:colOff>
      <xdr:row>35</xdr:row>
      <xdr:rowOff>39516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D1E723BD-04F5-A547-A255-2DBD3ADCE7F5}"/>
            </a:ext>
          </a:extLst>
        </xdr:cNvPr>
        <xdr:cNvSpPr txBox="1"/>
      </xdr:nvSpPr>
      <xdr:spPr>
        <a:xfrm>
          <a:off x="1761864" y="7026402"/>
          <a:ext cx="503410" cy="28930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BR1*</a:t>
          </a:r>
        </a:p>
      </xdr:txBody>
    </xdr:sp>
    <xdr:clientData/>
  </xdr:twoCellAnchor>
  <xdr:twoCellAnchor>
    <xdr:from>
      <xdr:col>2</xdr:col>
      <xdr:colOff>496036</xdr:colOff>
      <xdr:row>35</xdr:row>
      <xdr:rowOff>78029</xdr:rowOff>
    </xdr:from>
    <xdr:to>
      <xdr:col>3</xdr:col>
      <xdr:colOff>483335</xdr:colOff>
      <xdr:row>35</xdr:row>
      <xdr:rowOff>78029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BDC739B6-6F10-A54D-ABCB-1BC36E407463}"/>
            </a:ext>
          </a:extLst>
        </xdr:cNvPr>
        <xdr:cNvCxnSpPr/>
      </xdr:nvCxnSpPr>
      <xdr:spPr>
        <a:xfrm>
          <a:off x="2671174" y="7354217"/>
          <a:ext cx="815255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714898</xdr:colOff>
      <xdr:row>33</xdr:row>
      <xdr:rowOff>232819</xdr:rowOff>
    </xdr:from>
    <xdr:to>
      <xdr:col>3</xdr:col>
      <xdr:colOff>309651</xdr:colOff>
      <xdr:row>35</xdr:row>
      <xdr:rowOff>37977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A775F86E-A004-D640-8278-24117D2F087F}"/>
            </a:ext>
          </a:extLst>
        </xdr:cNvPr>
        <xdr:cNvSpPr txBox="1"/>
      </xdr:nvSpPr>
      <xdr:spPr>
        <a:xfrm>
          <a:off x="2890036" y="7024863"/>
          <a:ext cx="422709" cy="28930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3</xdr:col>
      <xdr:colOff>783580</xdr:colOff>
      <xdr:row>35</xdr:row>
      <xdr:rowOff>89843</xdr:rowOff>
    </xdr:from>
    <xdr:to>
      <xdr:col>4</xdr:col>
      <xdr:colOff>770879</xdr:colOff>
      <xdr:row>35</xdr:row>
      <xdr:rowOff>89843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86EE61C5-2BC2-3A4C-ACBF-F2A8633A9E0C}"/>
            </a:ext>
          </a:extLst>
        </xdr:cNvPr>
        <xdr:cNvCxnSpPr/>
      </xdr:nvCxnSpPr>
      <xdr:spPr>
        <a:xfrm>
          <a:off x="3786674" y="7366031"/>
          <a:ext cx="815255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202638</xdr:colOff>
      <xdr:row>33</xdr:row>
      <xdr:rowOff>244633</xdr:rowOff>
    </xdr:from>
    <xdr:to>
      <xdr:col>4</xdr:col>
      <xdr:colOff>620967</xdr:colOff>
      <xdr:row>35</xdr:row>
      <xdr:rowOff>49791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0AFC8B86-936C-EA4C-8EF0-6F3607F28E84}"/>
            </a:ext>
          </a:extLst>
        </xdr:cNvPr>
        <xdr:cNvSpPr txBox="1"/>
      </xdr:nvSpPr>
      <xdr:spPr>
        <a:xfrm>
          <a:off x="4033688" y="7036677"/>
          <a:ext cx="418329" cy="28930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0</xdr:col>
      <xdr:colOff>461818</xdr:colOff>
      <xdr:row>36</xdr:row>
      <xdr:rowOff>43874</xdr:rowOff>
    </xdr:from>
    <xdr:to>
      <xdr:col>0</xdr:col>
      <xdr:colOff>1339273</xdr:colOff>
      <xdr:row>37</xdr:row>
      <xdr:rowOff>129694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E1BA2E24-1799-9F4F-AF65-776E386F2801}"/>
            </a:ext>
          </a:extLst>
        </xdr:cNvPr>
        <xdr:cNvSpPr txBox="1"/>
      </xdr:nvSpPr>
      <xdr:spPr>
        <a:xfrm>
          <a:off x="461818" y="7325207"/>
          <a:ext cx="877455" cy="2859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LwaCas13a</a:t>
          </a:r>
        </a:p>
      </xdr:txBody>
    </xdr:sp>
    <xdr:clientData/>
  </xdr:twoCellAnchor>
  <xdr:twoCellAnchor>
    <xdr:from>
      <xdr:col>0</xdr:col>
      <xdr:colOff>815879</xdr:colOff>
      <xdr:row>41</xdr:row>
      <xdr:rowOff>165487</xdr:rowOff>
    </xdr:from>
    <xdr:to>
      <xdr:col>0</xdr:col>
      <xdr:colOff>1299248</xdr:colOff>
      <xdr:row>43</xdr:row>
      <xdr:rowOff>51186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DD524388-9A8B-5C47-9943-DA093DF82069}"/>
            </a:ext>
          </a:extLst>
        </xdr:cNvPr>
        <xdr:cNvSpPr txBox="1"/>
      </xdr:nvSpPr>
      <xdr:spPr>
        <a:xfrm>
          <a:off x="815879" y="8447426"/>
          <a:ext cx="483369" cy="2859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 editAs="oneCell">
    <xdr:from>
      <xdr:col>0</xdr:col>
      <xdr:colOff>808180</xdr:colOff>
      <xdr:row>74</xdr:row>
      <xdr:rowOff>100059</xdr:rowOff>
    </xdr:from>
    <xdr:to>
      <xdr:col>5</xdr:col>
      <xdr:colOff>461818</xdr:colOff>
      <xdr:row>82</xdr:row>
      <xdr:rowOff>108964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35223BC5-CE73-4EC5-27B5-F2D07E2A7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08180" y="14985998"/>
          <a:ext cx="4294911" cy="1609875"/>
        </a:xfrm>
        <a:prstGeom prst="rect">
          <a:avLst/>
        </a:prstGeom>
      </xdr:spPr>
    </xdr:pic>
    <xdr:clientData/>
  </xdr:twoCellAnchor>
  <xdr:twoCellAnchor editAs="oneCell">
    <xdr:from>
      <xdr:col>0</xdr:col>
      <xdr:colOff>823575</xdr:colOff>
      <xdr:row>69</xdr:row>
      <xdr:rowOff>25597</xdr:rowOff>
    </xdr:from>
    <xdr:to>
      <xdr:col>5</xdr:col>
      <xdr:colOff>461817</xdr:colOff>
      <xdr:row>74</xdr:row>
      <xdr:rowOff>69276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8A8DD944-1B1E-6D9F-460B-C00613DAF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823575" y="13910930"/>
          <a:ext cx="4279515" cy="1044285"/>
        </a:xfrm>
        <a:prstGeom prst="rect">
          <a:avLst/>
        </a:prstGeom>
      </xdr:spPr>
    </xdr:pic>
    <xdr:clientData/>
  </xdr:twoCellAnchor>
  <xdr:twoCellAnchor>
    <xdr:from>
      <xdr:col>1</xdr:col>
      <xdr:colOff>412942</xdr:colOff>
      <xdr:row>70</xdr:row>
      <xdr:rowOff>60806</xdr:rowOff>
    </xdr:from>
    <xdr:to>
      <xdr:col>2</xdr:col>
      <xdr:colOff>400242</xdr:colOff>
      <xdr:row>70</xdr:row>
      <xdr:rowOff>60806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FE05F13B-D0DB-7747-A3A7-2B8C046CF821}"/>
            </a:ext>
          </a:extLst>
        </xdr:cNvPr>
        <xdr:cNvCxnSpPr/>
      </xdr:nvCxnSpPr>
      <xdr:spPr>
        <a:xfrm>
          <a:off x="1759912" y="14146261"/>
          <a:ext cx="810875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641543</xdr:colOff>
      <xdr:row>68</xdr:row>
      <xdr:rowOff>106989</xdr:rowOff>
    </xdr:from>
    <xdr:to>
      <xdr:col>2</xdr:col>
      <xdr:colOff>336496</xdr:colOff>
      <xdr:row>69</xdr:row>
      <xdr:rowOff>192810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075811F5-2745-BF47-B66C-4056FC103DF0}"/>
            </a:ext>
          </a:extLst>
        </xdr:cNvPr>
        <xdr:cNvSpPr txBox="1"/>
      </xdr:nvSpPr>
      <xdr:spPr>
        <a:xfrm>
          <a:off x="1987526" y="14207245"/>
          <a:ext cx="519910" cy="29206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BR1*</a:t>
          </a:r>
        </a:p>
      </xdr:txBody>
    </xdr:sp>
    <xdr:clientData/>
  </xdr:twoCellAnchor>
  <xdr:twoCellAnchor>
    <xdr:from>
      <xdr:col>2</xdr:col>
      <xdr:colOff>719281</xdr:colOff>
      <xdr:row>70</xdr:row>
      <xdr:rowOff>82358</xdr:rowOff>
    </xdr:from>
    <xdr:to>
      <xdr:col>3</xdr:col>
      <xdr:colOff>706580</xdr:colOff>
      <xdr:row>70</xdr:row>
      <xdr:rowOff>82358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2C55D863-C1D8-824B-BD74-7B1CC9769F51}"/>
            </a:ext>
          </a:extLst>
        </xdr:cNvPr>
        <xdr:cNvCxnSpPr/>
      </xdr:nvCxnSpPr>
      <xdr:spPr>
        <a:xfrm>
          <a:off x="2889826" y="14167813"/>
          <a:ext cx="810875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55034</xdr:colOff>
      <xdr:row>68</xdr:row>
      <xdr:rowOff>105450</xdr:rowOff>
    </xdr:from>
    <xdr:to>
      <xdr:col>3</xdr:col>
      <xdr:colOff>473363</xdr:colOff>
      <xdr:row>69</xdr:row>
      <xdr:rowOff>191271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72A668E3-01CA-9242-AABB-BAF184DDE53E}"/>
            </a:ext>
          </a:extLst>
        </xdr:cNvPr>
        <xdr:cNvSpPr txBox="1"/>
      </xdr:nvSpPr>
      <xdr:spPr>
        <a:xfrm>
          <a:off x="3049155" y="13790662"/>
          <a:ext cx="418329" cy="2859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4</xdr:col>
      <xdr:colOff>255925</xdr:colOff>
      <xdr:row>70</xdr:row>
      <xdr:rowOff>80819</xdr:rowOff>
    </xdr:from>
    <xdr:to>
      <xdr:col>5</xdr:col>
      <xdr:colOff>243224</xdr:colOff>
      <xdr:row>70</xdr:row>
      <xdr:rowOff>80819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A3818D99-8B97-334C-91BE-2F498D441232}"/>
            </a:ext>
          </a:extLst>
        </xdr:cNvPr>
        <xdr:cNvCxnSpPr/>
      </xdr:nvCxnSpPr>
      <xdr:spPr>
        <a:xfrm>
          <a:off x="4073622" y="14166274"/>
          <a:ext cx="810875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446041</xdr:colOff>
      <xdr:row>68</xdr:row>
      <xdr:rowOff>142396</xdr:rowOff>
    </xdr:from>
    <xdr:to>
      <xdr:col>5</xdr:col>
      <xdr:colOff>40794</xdr:colOff>
      <xdr:row>70</xdr:row>
      <xdr:rowOff>28095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5444FEBB-38BA-B04E-AFE8-E5A6E3ED8B3A}"/>
            </a:ext>
          </a:extLst>
        </xdr:cNvPr>
        <xdr:cNvSpPr txBox="1"/>
      </xdr:nvSpPr>
      <xdr:spPr>
        <a:xfrm>
          <a:off x="4263738" y="13827608"/>
          <a:ext cx="418329" cy="2859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0</xdr:col>
      <xdr:colOff>591128</xdr:colOff>
      <xdr:row>71</xdr:row>
      <xdr:rowOff>11547</xdr:rowOff>
    </xdr:from>
    <xdr:to>
      <xdr:col>1</xdr:col>
      <xdr:colOff>38486</xdr:colOff>
      <xdr:row>72</xdr:row>
      <xdr:rowOff>97368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B98A0F64-C62D-1346-BCAD-BFC71BD49174}"/>
            </a:ext>
          </a:extLst>
        </xdr:cNvPr>
        <xdr:cNvSpPr txBox="1"/>
      </xdr:nvSpPr>
      <xdr:spPr>
        <a:xfrm>
          <a:off x="591128" y="14297123"/>
          <a:ext cx="794328" cy="2859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0</xdr:col>
      <xdr:colOff>891309</xdr:colOff>
      <xdr:row>75</xdr:row>
      <xdr:rowOff>187038</xdr:rowOff>
    </xdr:from>
    <xdr:to>
      <xdr:col>1</xdr:col>
      <xdr:colOff>27708</xdr:colOff>
      <xdr:row>77</xdr:row>
      <xdr:rowOff>72738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91CB094A-54BD-0F41-90E6-F50C0FDF015A}"/>
            </a:ext>
          </a:extLst>
        </xdr:cNvPr>
        <xdr:cNvSpPr txBox="1"/>
      </xdr:nvSpPr>
      <xdr:spPr>
        <a:xfrm>
          <a:off x="891309" y="15273099"/>
          <a:ext cx="483369" cy="2859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1</xdr:col>
      <xdr:colOff>320707</xdr:colOff>
      <xdr:row>35</xdr:row>
      <xdr:rowOff>111740</xdr:rowOff>
    </xdr:from>
    <xdr:to>
      <xdr:col>1</xdr:col>
      <xdr:colOff>451731</xdr:colOff>
      <xdr:row>36</xdr:row>
      <xdr:rowOff>61905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A4DA278-2E1C-A448-95BE-1E0B1996D823}"/>
            </a:ext>
          </a:extLst>
        </xdr:cNvPr>
        <xdr:cNvSpPr txBox="1"/>
      </xdr:nvSpPr>
      <xdr:spPr>
        <a:xfrm>
          <a:off x="1666690" y="7482082"/>
          <a:ext cx="131024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1</xdr:col>
      <xdr:colOff>538538</xdr:colOff>
      <xdr:row>35</xdr:row>
      <xdr:rowOff>113993</xdr:rowOff>
    </xdr:from>
    <xdr:to>
      <xdr:col>1</xdr:col>
      <xdr:colOff>784279</xdr:colOff>
      <xdr:row>36</xdr:row>
      <xdr:rowOff>64158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C2C87560-26C2-8940-A510-745BDB486527}"/>
            </a:ext>
          </a:extLst>
        </xdr:cNvPr>
        <xdr:cNvSpPr txBox="1"/>
      </xdr:nvSpPr>
      <xdr:spPr>
        <a:xfrm>
          <a:off x="1885720" y="7390181"/>
          <a:ext cx="245741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2</xdr:col>
      <xdr:colOff>14479</xdr:colOff>
      <xdr:row>35</xdr:row>
      <xdr:rowOff>109989</xdr:rowOff>
    </xdr:from>
    <xdr:to>
      <xdr:col>2</xdr:col>
      <xdr:colOff>263219</xdr:colOff>
      <xdr:row>36</xdr:row>
      <xdr:rowOff>60154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0593ADF6-CA1F-8D47-B617-E60E4920AFD1}"/>
            </a:ext>
          </a:extLst>
        </xdr:cNvPr>
        <xdr:cNvSpPr txBox="1"/>
      </xdr:nvSpPr>
      <xdr:spPr>
        <a:xfrm>
          <a:off x="2189617" y="7386177"/>
          <a:ext cx="248740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2</xdr:col>
      <xdr:colOff>586138</xdr:colOff>
      <xdr:row>35</xdr:row>
      <xdr:rowOff>104723</xdr:rowOff>
    </xdr:from>
    <xdr:to>
      <xdr:col>2</xdr:col>
      <xdr:colOff>717162</xdr:colOff>
      <xdr:row>36</xdr:row>
      <xdr:rowOff>54888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7C57653A-8366-7047-8219-370096C6B738}"/>
            </a:ext>
          </a:extLst>
        </xdr:cNvPr>
        <xdr:cNvSpPr txBox="1"/>
      </xdr:nvSpPr>
      <xdr:spPr>
        <a:xfrm>
          <a:off x="2761276" y="7380911"/>
          <a:ext cx="131024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2</xdr:col>
      <xdr:colOff>803969</xdr:colOff>
      <xdr:row>35</xdr:row>
      <xdr:rowOff>106976</xdr:rowOff>
    </xdr:from>
    <xdr:to>
      <xdr:col>3</xdr:col>
      <xdr:colOff>221754</xdr:colOff>
      <xdr:row>36</xdr:row>
      <xdr:rowOff>57141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462411CE-BE02-F54F-BF9B-916DD1D13824}"/>
            </a:ext>
          </a:extLst>
        </xdr:cNvPr>
        <xdr:cNvSpPr txBox="1"/>
      </xdr:nvSpPr>
      <xdr:spPr>
        <a:xfrm>
          <a:off x="2979107" y="7383164"/>
          <a:ext cx="245741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3</xdr:col>
      <xdr:colOff>279910</xdr:colOff>
      <xdr:row>35</xdr:row>
      <xdr:rowOff>102972</xdr:rowOff>
    </xdr:from>
    <xdr:to>
      <xdr:col>3</xdr:col>
      <xdr:colOff>528650</xdr:colOff>
      <xdr:row>36</xdr:row>
      <xdr:rowOff>53137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0ABE67E9-98D1-F04C-818A-029314E42D1B}"/>
            </a:ext>
          </a:extLst>
        </xdr:cNvPr>
        <xdr:cNvSpPr txBox="1"/>
      </xdr:nvSpPr>
      <xdr:spPr>
        <a:xfrm>
          <a:off x="3283004" y="7379160"/>
          <a:ext cx="248740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4</xdr:col>
      <xdr:colOff>29863</xdr:colOff>
      <xdr:row>35</xdr:row>
      <xdr:rowOff>130825</xdr:rowOff>
    </xdr:from>
    <xdr:to>
      <xdr:col>4</xdr:col>
      <xdr:colOff>160887</xdr:colOff>
      <xdr:row>36</xdr:row>
      <xdr:rowOff>80990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429EA34C-A9FD-A640-B30B-924628821FBD}"/>
            </a:ext>
          </a:extLst>
        </xdr:cNvPr>
        <xdr:cNvSpPr txBox="1"/>
      </xdr:nvSpPr>
      <xdr:spPr>
        <a:xfrm>
          <a:off x="3860913" y="7407013"/>
          <a:ext cx="131024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4</xdr:col>
      <xdr:colOff>247694</xdr:colOff>
      <xdr:row>35</xdr:row>
      <xdr:rowOff>133078</xdr:rowOff>
    </xdr:from>
    <xdr:to>
      <xdr:col>4</xdr:col>
      <xdr:colOff>493435</xdr:colOff>
      <xdr:row>36</xdr:row>
      <xdr:rowOff>83243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5A036B24-C1A7-6647-BBE1-7EFC764327FE}"/>
            </a:ext>
          </a:extLst>
        </xdr:cNvPr>
        <xdr:cNvSpPr txBox="1"/>
      </xdr:nvSpPr>
      <xdr:spPr>
        <a:xfrm>
          <a:off x="4078744" y="7409266"/>
          <a:ext cx="245741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4</xdr:col>
      <xdr:colOff>551591</xdr:colOff>
      <xdr:row>35</xdr:row>
      <xdr:rowOff>129074</xdr:rowOff>
    </xdr:from>
    <xdr:to>
      <xdr:col>4</xdr:col>
      <xdr:colOff>800331</xdr:colOff>
      <xdr:row>36</xdr:row>
      <xdr:rowOff>79239</xdr:rowOff>
    </xdr:to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9C3B6487-30D7-784C-8866-022C28581114}"/>
            </a:ext>
          </a:extLst>
        </xdr:cNvPr>
        <xdr:cNvSpPr txBox="1"/>
      </xdr:nvSpPr>
      <xdr:spPr>
        <a:xfrm>
          <a:off x="4382641" y="7405262"/>
          <a:ext cx="248740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0</xdr:col>
      <xdr:colOff>446085</xdr:colOff>
      <xdr:row>50</xdr:row>
      <xdr:rowOff>158751</xdr:rowOff>
    </xdr:from>
    <xdr:to>
      <xdr:col>5</xdr:col>
      <xdr:colOff>621771</xdr:colOff>
      <xdr:row>65</xdr:row>
      <xdr:rowOff>38945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21E21DDB-D170-6044-AEB2-E659D8C0AA84}"/>
            </a:ext>
          </a:extLst>
        </xdr:cNvPr>
        <xdr:cNvGrpSpPr/>
      </xdr:nvGrpSpPr>
      <xdr:grpSpPr>
        <a:xfrm>
          <a:off x="446085" y="10481311"/>
          <a:ext cx="4818806" cy="2928194"/>
          <a:chOff x="1589663" y="5152871"/>
          <a:chExt cx="4805894" cy="2856757"/>
        </a:xfrm>
      </xdr:grpSpPr>
      <xdr:sp macro="" textlink="">
        <xdr:nvSpPr>
          <xdr:cNvPr id="5" name="Rectangle 4">
            <a:extLst>
              <a:ext uri="{FF2B5EF4-FFF2-40B4-BE49-F238E27FC236}">
                <a16:creationId xmlns:a16="http://schemas.microsoft.com/office/drawing/2014/main" id="{26E538CA-8299-3B47-93BC-0F5C7160FF40}"/>
              </a:ext>
            </a:extLst>
          </xdr:cNvPr>
          <xdr:cNvSpPr/>
        </xdr:nvSpPr>
        <xdr:spPr>
          <a:xfrm>
            <a:off x="1589663" y="5152871"/>
            <a:ext cx="4805894" cy="2856757"/>
          </a:xfrm>
          <a:prstGeom prst="rect">
            <a:avLst/>
          </a:prstGeom>
          <a:solidFill>
            <a:schemeClr val="tx1">
              <a:lumMod val="75000"/>
              <a:lumOff val="25000"/>
            </a:schemeClr>
          </a:solidFill>
        </xdr:spPr>
        <xdr:style>
          <a:lnRef idx="2">
            <a:schemeClr val="dk1">
              <a:shade val="50000"/>
            </a:schemeClr>
          </a:lnRef>
          <a:fillRef idx="1">
            <a:schemeClr val="dk1"/>
          </a:fillRef>
          <a:effectRef idx="0">
            <a:schemeClr val="dk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grpSp>
        <xdr:nvGrpSpPr>
          <xdr:cNvPr id="6" name="Group 5">
            <a:extLst>
              <a:ext uri="{FF2B5EF4-FFF2-40B4-BE49-F238E27FC236}">
                <a16:creationId xmlns:a16="http://schemas.microsoft.com/office/drawing/2014/main" id="{5D30FB06-A413-A942-8BDB-8DFEFF148DCA}"/>
              </a:ext>
            </a:extLst>
          </xdr:cNvPr>
          <xdr:cNvGrpSpPr/>
        </xdr:nvGrpSpPr>
        <xdr:grpSpPr>
          <a:xfrm rot="21317961" flipH="1">
            <a:off x="1616483" y="5157690"/>
            <a:ext cx="4661142" cy="2705186"/>
            <a:chOff x="3756512" y="5009490"/>
            <a:chExt cx="4881081" cy="2985680"/>
          </a:xfrm>
        </xdr:grpSpPr>
        <xdr:pic>
          <xdr:nvPicPr>
            <xdr:cNvPr id="7" name="Picture 6" descr="A picture containing text&#10;&#10;Description automatically generated">
              <a:extLst>
                <a:ext uri="{FF2B5EF4-FFF2-40B4-BE49-F238E27FC236}">
                  <a16:creationId xmlns:a16="http://schemas.microsoft.com/office/drawing/2014/main" id="{0E6D2F7E-DC0F-3647-80EA-5AF11BD17302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>
              <a:alphaModFix amt="85000"/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brightnessContrast bright="16000" contrast="-23000"/>
                      </a14:imgEffect>
                    </a14:imgLayer>
                  </a14:imgProps>
                </a:ext>
              </a:extLst>
            </a:blip>
            <a:srcRect l="36307" r="19806"/>
            <a:stretch/>
          </xdr:blipFill>
          <xdr:spPr>
            <a:xfrm>
              <a:off x="6503997" y="5009490"/>
              <a:ext cx="1733368" cy="2985680"/>
            </a:xfrm>
            <a:prstGeom prst="rect">
              <a:avLst/>
            </a:prstGeom>
          </xdr:spPr>
        </xdr:pic>
        <xdr:pic>
          <xdr:nvPicPr>
            <xdr:cNvPr id="8" name="Picture 7" descr="A picture containing text&#10;&#10;Description automatically generated">
              <a:extLst>
                <a:ext uri="{FF2B5EF4-FFF2-40B4-BE49-F238E27FC236}">
                  <a16:creationId xmlns:a16="http://schemas.microsoft.com/office/drawing/2014/main" id="{0677662F-A9D8-3B49-B78B-284CD6E14689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>
              <a:extLst>
                <a:ext uri="{BEBA8EAE-BF5A-486C-A8C5-ECC9F3942E4B}">
                  <a14:imgProps xmlns:a14="http://schemas.microsoft.com/office/drawing/2010/main">
                    <a14:imgLayer r:embed="rId8">
                      <a14:imgEffect>
                        <a14:saturation sat="0"/>
                      </a14:imgEffect>
                      <a14:imgEffect>
                        <a14:brightnessContrast bright="-2000" contrast="-5000"/>
                      </a14:imgEffect>
                    </a14:imgLayer>
                  </a14:imgProps>
                </a:ext>
              </a:extLst>
            </a:blip>
            <a:srcRect t="26111"/>
            <a:stretch/>
          </xdr:blipFill>
          <xdr:spPr>
            <a:xfrm flipH="1">
              <a:off x="5598208" y="5119521"/>
              <a:ext cx="958454" cy="1280764"/>
            </a:xfrm>
            <a:prstGeom prst="rect">
              <a:avLst/>
            </a:prstGeom>
          </xdr:spPr>
        </xdr:pic>
        <xdr:pic>
          <xdr:nvPicPr>
            <xdr:cNvPr id="17" name="Picture 16" descr="A close up of a white surface&#10;&#10;Description automatically generated with low confidence">
              <a:extLst>
                <a:ext uri="{FF2B5EF4-FFF2-40B4-BE49-F238E27FC236}">
                  <a16:creationId xmlns:a16="http://schemas.microsoft.com/office/drawing/2014/main" id="{97DE3984-7808-4E4D-8B4B-98098A39D19F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9"/>
            <a:srcRect t="15" b="40064"/>
            <a:stretch/>
          </xdr:blipFill>
          <xdr:spPr>
            <a:xfrm>
              <a:off x="4310286" y="5461695"/>
              <a:ext cx="1300776" cy="1013278"/>
            </a:xfrm>
            <a:prstGeom prst="rect">
              <a:avLst/>
            </a:prstGeom>
          </xdr:spPr>
        </xdr:pic>
        <xdr:pic>
          <xdr:nvPicPr>
            <xdr:cNvPr id="19" name="Picture 18" descr="A picture containing text, game&#10;&#10;Description automatically generated">
              <a:extLst>
                <a:ext uri="{FF2B5EF4-FFF2-40B4-BE49-F238E27FC236}">
                  <a16:creationId xmlns:a16="http://schemas.microsoft.com/office/drawing/2014/main" id="{71887F7D-C2F6-C148-AEEF-9BF42AD1527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0"/>
            <a:stretch>
              <a:fillRect/>
            </a:stretch>
          </xdr:blipFill>
          <xdr:spPr>
            <a:xfrm>
              <a:off x="6503993" y="6306070"/>
              <a:ext cx="2133600" cy="1689100"/>
            </a:xfrm>
            <a:prstGeom prst="rect">
              <a:avLst/>
            </a:prstGeom>
          </xdr:spPr>
        </xdr:pic>
        <xdr:pic>
          <xdr:nvPicPr>
            <xdr:cNvPr id="38" name="Picture 37" descr="A picture containing text, tiled&#10;&#10;Description automatically generated">
              <a:extLst>
                <a:ext uri="{FF2B5EF4-FFF2-40B4-BE49-F238E27FC236}">
                  <a16:creationId xmlns:a16="http://schemas.microsoft.com/office/drawing/2014/main" id="{44B0063F-C19E-034D-B0E6-4F8AD49A3E42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1"/>
            <a:srcRect t="612" r="5134"/>
            <a:stretch/>
          </xdr:blipFill>
          <xdr:spPr>
            <a:xfrm>
              <a:off x="5598208" y="6364635"/>
              <a:ext cx="905790" cy="1591308"/>
            </a:xfrm>
            <a:prstGeom prst="rect">
              <a:avLst/>
            </a:prstGeom>
          </xdr:spPr>
        </xdr:pic>
        <xdr:pic>
          <xdr:nvPicPr>
            <xdr:cNvPr id="39" name="Picture 38" descr="A picture containing text&#10;&#10;Description automatically generated">
              <a:extLst>
                <a:ext uri="{FF2B5EF4-FFF2-40B4-BE49-F238E27FC236}">
                  <a16:creationId xmlns:a16="http://schemas.microsoft.com/office/drawing/2014/main" id="{BFAC6F05-C075-284D-BA06-1401B27DA3E5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2"/>
            <a:srcRect t="8986"/>
            <a:stretch/>
          </xdr:blipFill>
          <xdr:spPr>
            <a:xfrm flipH="1">
              <a:off x="3756512" y="6458851"/>
              <a:ext cx="1854547" cy="1479053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1</xdr:col>
      <xdr:colOff>309852</xdr:colOff>
      <xdr:row>53</xdr:row>
      <xdr:rowOff>50150</xdr:rowOff>
    </xdr:from>
    <xdr:to>
      <xdr:col>1</xdr:col>
      <xdr:colOff>440876</xdr:colOff>
      <xdr:row>54</xdr:row>
      <xdr:rowOff>315</xdr:rowOff>
    </xdr:to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A4694BF3-E37D-3145-B8E7-9A47CB189723}"/>
            </a:ext>
          </a:extLst>
        </xdr:cNvPr>
        <xdr:cNvSpPr txBox="1"/>
      </xdr:nvSpPr>
      <xdr:spPr>
        <a:xfrm>
          <a:off x="1655835" y="10845150"/>
          <a:ext cx="131024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1</xdr:col>
      <xdr:colOff>527683</xdr:colOff>
      <xdr:row>53</xdr:row>
      <xdr:rowOff>52403</xdr:rowOff>
    </xdr:from>
    <xdr:to>
      <xdr:col>1</xdr:col>
      <xdr:colOff>773424</xdr:colOff>
      <xdr:row>54</xdr:row>
      <xdr:rowOff>2568</xdr:rowOff>
    </xdr:to>
    <xdr:sp macro="" textlink="">
      <xdr:nvSpPr>
        <xdr:cNvPr id="41" name="TextBox 40">
          <a:extLst>
            <a:ext uri="{FF2B5EF4-FFF2-40B4-BE49-F238E27FC236}">
              <a16:creationId xmlns:a16="http://schemas.microsoft.com/office/drawing/2014/main" id="{2D327EEA-92AA-414E-8020-6AB18053733A}"/>
            </a:ext>
          </a:extLst>
        </xdr:cNvPr>
        <xdr:cNvSpPr txBox="1"/>
      </xdr:nvSpPr>
      <xdr:spPr>
        <a:xfrm>
          <a:off x="1873666" y="10847403"/>
          <a:ext cx="245741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2</xdr:col>
      <xdr:colOff>3624</xdr:colOff>
      <xdr:row>53</xdr:row>
      <xdr:rowOff>48399</xdr:rowOff>
    </xdr:from>
    <xdr:to>
      <xdr:col>2</xdr:col>
      <xdr:colOff>252364</xdr:colOff>
      <xdr:row>53</xdr:row>
      <xdr:rowOff>199376</xdr:rowOff>
    </xdr:to>
    <xdr:sp macro="" textlink="">
      <xdr:nvSpPr>
        <xdr:cNvPr id="42" name="TextBox 41">
          <a:extLst>
            <a:ext uri="{FF2B5EF4-FFF2-40B4-BE49-F238E27FC236}">
              <a16:creationId xmlns:a16="http://schemas.microsoft.com/office/drawing/2014/main" id="{FB84AB87-2012-C548-BBA5-B678767428CF}"/>
            </a:ext>
          </a:extLst>
        </xdr:cNvPr>
        <xdr:cNvSpPr txBox="1"/>
      </xdr:nvSpPr>
      <xdr:spPr>
        <a:xfrm>
          <a:off x="2174564" y="10843399"/>
          <a:ext cx="248740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2</xdr:col>
      <xdr:colOff>336480</xdr:colOff>
      <xdr:row>53</xdr:row>
      <xdr:rowOff>37706</xdr:rowOff>
    </xdr:from>
    <xdr:to>
      <xdr:col>2</xdr:col>
      <xdr:colOff>467504</xdr:colOff>
      <xdr:row>53</xdr:row>
      <xdr:rowOff>188683</xdr:rowOff>
    </xdr:to>
    <xdr:sp macro="" textlink="">
      <xdr:nvSpPr>
        <xdr:cNvPr id="43" name="TextBox 42">
          <a:extLst>
            <a:ext uri="{FF2B5EF4-FFF2-40B4-BE49-F238E27FC236}">
              <a16:creationId xmlns:a16="http://schemas.microsoft.com/office/drawing/2014/main" id="{F287B922-D70D-8742-B63E-7D9E322E3664}"/>
            </a:ext>
          </a:extLst>
        </xdr:cNvPr>
        <xdr:cNvSpPr txBox="1"/>
      </xdr:nvSpPr>
      <xdr:spPr>
        <a:xfrm>
          <a:off x="2507420" y="10832706"/>
          <a:ext cx="131024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2</xdr:col>
      <xdr:colOff>554311</xdr:colOff>
      <xdr:row>53</xdr:row>
      <xdr:rowOff>39959</xdr:rowOff>
    </xdr:from>
    <xdr:to>
      <xdr:col>2</xdr:col>
      <xdr:colOff>797053</xdr:colOff>
      <xdr:row>53</xdr:row>
      <xdr:rowOff>190936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07068BA8-1160-AA4A-8068-976FF918D7A4}"/>
            </a:ext>
          </a:extLst>
        </xdr:cNvPr>
        <xdr:cNvSpPr txBox="1"/>
      </xdr:nvSpPr>
      <xdr:spPr>
        <a:xfrm>
          <a:off x="2725251" y="10834959"/>
          <a:ext cx="242742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3</xdr:col>
      <xdr:colOff>30252</xdr:colOff>
      <xdr:row>53</xdr:row>
      <xdr:rowOff>35955</xdr:rowOff>
    </xdr:from>
    <xdr:to>
      <xdr:col>3</xdr:col>
      <xdr:colOff>278992</xdr:colOff>
      <xdr:row>53</xdr:row>
      <xdr:rowOff>186932</xdr:rowOff>
    </xdr:to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B6A53B1F-9E27-7E41-BEB3-AB4D06E62C65}"/>
            </a:ext>
          </a:extLst>
        </xdr:cNvPr>
        <xdr:cNvSpPr txBox="1"/>
      </xdr:nvSpPr>
      <xdr:spPr>
        <a:xfrm>
          <a:off x="3026149" y="10830955"/>
          <a:ext cx="248740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3</xdr:col>
      <xdr:colOff>377214</xdr:colOff>
      <xdr:row>53</xdr:row>
      <xdr:rowOff>9534</xdr:rowOff>
    </xdr:from>
    <xdr:to>
      <xdr:col>3</xdr:col>
      <xdr:colOff>508238</xdr:colOff>
      <xdr:row>53</xdr:row>
      <xdr:rowOff>160511</xdr:rowOff>
    </xdr:to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442DD86E-B60F-B14E-885B-2215B4A6D1A8}"/>
            </a:ext>
          </a:extLst>
        </xdr:cNvPr>
        <xdr:cNvSpPr txBox="1"/>
      </xdr:nvSpPr>
      <xdr:spPr>
        <a:xfrm>
          <a:off x="3373111" y="10804534"/>
          <a:ext cx="131024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3</xdr:col>
      <xdr:colOff>595045</xdr:colOff>
      <xdr:row>53</xdr:row>
      <xdr:rowOff>11787</xdr:rowOff>
    </xdr:from>
    <xdr:to>
      <xdr:col>4</xdr:col>
      <xdr:colOff>15828</xdr:colOff>
      <xdr:row>53</xdr:row>
      <xdr:rowOff>162764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9853BC75-43C0-C44B-AF7B-99D6C2B69BBD}"/>
            </a:ext>
          </a:extLst>
        </xdr:cNvPr>
        <xdr:cNvSpPr txBox="1"/>
      </xdr:nvSpPr>
      <xdr:spPr>
        <a:xfrm>
          <a:off x="3590942" y="10806787"/>
          <a:ext cx="245741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4</xdr:col>
      <xdr:colOff>73984</xdr:colOff>
      <xdr:row>53</xdr:row>
      <xdr:rowOff>7783</xdr:rowOff>
    </xdr:from>
    <xdr:to>
      <xdr:col>4</xdr:col>
      <xdr:colOff>322724</xdr:colOff>
      <xdr:row>53</xdr:row>
      <xdr:rowOff>158760</xdr:rowOff>
    </xdr:to>
    <xdr:sp macro="" textlink="">
      <xdr:nvSpPr>
        <xdr:cNvPr id="48" name="TextBox 47">
          <a:extLst>
            <a:ext uri="{FF2B5EF4-FFF2-40B4-BE49-F238E27FC236}">
              <a16:creationId xmlns:a16="http://schemas.microsoft.com/office/drawing/2014/main" id="{C0DD0B15-1244-C04B-A5AB-7362E03DD440}"/>
            </a:ext>
          </a:extLst>
        </xdr:cNvPr>
        <xdr:cNvSpPr txBox="1"/>
      </xdr:nvSpPr>
      <xdr:spPr>
        <a:xfrm>
          <a:off x="3894839" y="10802783"/>
          <a:ext cx="248740" cy="1509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1</xdr:col>
      <xdr:colOff>239305</xdr:colOff>
      <xdr:row>52</xdr:row>
      <xdr:rowOff>199808</xdr:rowOff>
    </xdr:from>
    <xdr:to>
      <xdr:col>2</xdr:col>
      <xdr:colOff>226605</xdr:colOff>
      <xdr:row>52</xdr:row>
      <xdr:rowOff>199808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E192CCBF-6541-E648-9780-4EBB5D62FCCE}"/>
            </a:ext>
          </a:extLst>
        </xdr:cNvPr>
        <xdr:cNvCxnSpPr/>
      </xdr:nvCxnSpPr>
      <xdr:spPr>
        <a:xfrm>
          <a:off x="1585288" y="10793996"/>
          <a:ext cx="812257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376691</xdr:colOff>
      <xdr:row>51</xdr:row>
      <xdr:rowOff>84820</xdr:rowOff>
    </xdr:from>
    <xdr:to>
      <xdr:col>2</xdr:col>
      <xdr:colOff>52145</xdr:colOff>
      <xdr:row>52</xdr:row>
      <xdr:rowOff>166773</xdr:rowOff>
    </xdr:to>
    <xdr:sp macro="" textlink="">
      <xdr:nvSpPr>
        <xdr:cNvPr id="50" name="TextBox 49">
          <a:extLst>
            <a:ext uri="{FF2B5EF4-FFF2-40B4-BE49-F238E27FC236}">
              <a16:creationId xmlns:a16="http://schemas.microsoft.com/office/drawing/2014/main" id="{4AD78D48-4F0A-2E45-9658-9F1B1F95E744}"/>
            </a:ext>
          </a:extLst>
        </xdr:cNvPr>
        <xdr:cNvSpPr txBox="1"/>
      </xdr:nvSpPr>
      <xdr:spPr>
        <a:xfrm>
          <a:off x="1722674" y="10478196"/>
          <a:ext cx="500411" cy="28276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BR1*</a:t>
          </a:r>
        </a:p>
      </xdr:txBody>
    </xdr:sp>
    <xdr:clientData/>
  </xdr:twoCellAnchor>
  <xdr:twoCellAnchor>
    <xdr:from>
      <xdr:col>2</xdr:col>
      <xdr:colOff>306079</xdr:colOff>
      <xdr:row>52</xdr:row>
      <xdr:rowOff>194431</xdr:rowOff>
    </xdr:from>
    <xdr:to>
      <xdr:col>3</xdr:col>
      <xdr:colOff>293378</xdr:colOff>
      <xdr:row>52</xdr:row>
      <xdr:rowOff>194431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30CAF921-6F18-1F4E-B2D0-507F57192FB7}"/>
            </a:ext>
          </a:extLst>
        </xdr:cNvPr>
        <xdr:cNvCxnSpPr/>
      </xdr:nvCxnSpPr>
      <xdr:spPr>
        <a:xfrm>
          <a:off x="2477019" y="10788619"/>
          <a:ext cx="812256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524941</xdr:colOff>
      <xdr:row>51</xdr:row>
      <xdr:rowOff>72426</xdr:rowOff>
    </xdr:from>
    <xdr:to>
      <xdr:col>3</xdr:col>
      <xdr:colOff>119694</xdr:colOff>
      <xdr:row>52</xdr:row>
      <xdr:rowOff>154379</xdr:rowOff>
    </xdr:to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2BDF17C0-1A01-DA4C-A54C-5E2FF88C2667}"/>
            </a:ext>
          </a:extLst>
        </xdr:cNvPr>
        <xdr:cNvSpPr txBox="1"/>
      </xdr:nvSpPr>
      <xdr:spPr>
        <a:xfrm>
          <a:off x="2695881" y="10465802"/>
          <a:ext cx="419710" cy="28276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3</xdr:col>
      <xdr:colOff>403666</xdr:colOff>
      <xdr:row>52</xdr:row>
      <xdr:rowOff>179108</xdr:rowOff>
    </xdr:from>
    <xdr:to>
      <xdr:col>4</xdr:col>
      <xdr:colOff>390965</xdr:colOff>
      <xdr:row>52</xdr:row>
      <xdr:rowOff>179108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9168DB04-7F7D-8F4E-BB44-9B03A3B26C16}"/>
            </a:ext>
          </a:extLst>
        </xdr:cNvPr>
        <xdr:cNvCxnSpPr/>
      </xdr:nvCxnSpPr>
      <xdr:spPr>
        <a:xfrm>
          <a:off x="3399563" y="10773296"/>
          <a:ext cx="812257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647682</xdr:colOff>
      <xdr:row>51</xdr:row>
      <xdr:rowOff>57103</xdr:rowOff>
    </xdr:from>
    <xdr:to>
      <xdr:col>4</xdr:col>
      <xdr:colOff>241053</xdr:colOff>
      <xdr:row>52</xdr:row>
      <xdr:rowOff>139056</xdr:rowOff>
    </xdr:to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5F49480F-474E-9348-82ED-B9B3BE1BBB6A}"/>
            </a:ext>
          </a:extLst>
        </xdr:cNvPr>
        <xdr:cNvSpPr txBox="1"/>
      </xdr:nvSpPr>
      <xdr:spPr>
        <a:xfrm>
          <a:off x="3643579" y="10450479"/>
          <a:ext cx="418329" cy="28276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0</xdr:col>
      <xdr:colOff>608356</xdr:colOff>
      <xdr:row>53</xdr:row>
      <xdr:rowOff>160277</xdr:rowOff>
    </xdr:from>
    <xdr:to>
      <xdr:col>1</xdr:col>
      <xdr:colOff>139828</xdr:colOff>
      <xdr:row>55</xdr:row>
      <xdr:rowOff>45285</xdr:rowOff>
    </xdr:to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ED53B216-3FCF-944E-A542-FF1363AD4BFE}"/>
            </a:ext>
          </a:extLst>
        </xdr:cNvPr>
        <xdr:cNvSpPr txBox="1"/>
      </xdr:nvSpPr>
      <xdr:spPr>
        <a:xfrm>
          <a:off x="608356" y="10955277"/>
          <a:ext cx="877455" cy="2866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PspCas13b</a:t>
          </a:r>
        </a:p>
      </xdr:txBody>
    </xdr:sp>
    <xdr:clientData/>
  </xdr:twoCellAnchor>
  <xdr:twoCellAnchor>
    <xdr:from>
      <xdr:col>0</xdr:col>
      <xdr:colOff>1092674</xdr:colOff>
      <xdr:row>57</xdr:row>
      <xdr:rowOff>167914</xdr:rowOff>
    </xdr:from>
    <xdr:to>
      <xdr:col>1</xdr:col>
      <xdr:colOff>230060</xdr:colOff>
      <xdr:row>59</xdr:row>
      <xdr:rowOff>53613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D0A9C438-C732-004B-AE42-99E192CB880B}"/>
            </a:ext>
          </a:extLst>
        </xdr:cNvPr>
        <xdr:cNvSpPr txBox="1"/>
      </xdr:nvSpPr>
      <xdr:spPr>
        <a:xfrm>
          <a:off x="1092674" y="11766162"/>
          <a:ext cx="483369" cy="28732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513214</xdr:colOff>
      <xdr:row>31</xdr:row>
      <xdr:rowOff>85480</xdr:rowOff>
    </xdr:from>
    <xdr:to>
      <xdr:col>7</xdr:col>
      <xdr:colOff>688123</xdr:colOff>
      <xdr:row>36</xdr:row>
      <xdr:rowOff>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DA4C6E4-8745-1318-4302-0E6DA3BE9A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035327" y="6533860"/>
          <a:ext cx="3519838" cy="937116"/>
        </a:xfrm>
        <a:prstGeom prst="rect">
          <a:avLst/>
        </a:prstGeom>
      </xdr:spPr>
    </xdr:pic>
    <xdr:clientData/>
  </xdr:twoCellAnchor>
  <xdr:twoCellAnchor editAs="oneCell">
    <xdr:from>
      <xdr:col>3</xdr:col>
      <xdr:colOff>433909</xdr:colOff>
      <xdr:row>1</xdr:row>
      <xdr:rowOff>100623</xdr:rowOff>
    </xdr:from>
    <xdr:to>
      <xdr:col>7</xdr:col>
      <xdr:colOff>653311</xdr:colOff>
      <xdr:row>6</xdr:row>
      <xdr:rowOff>126023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C6DF979-7A3B-E724-CF0D-286B95A977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56022" y="377877"/>
          <a:ext cx="3564331" cy="1053921"/>
        </a:xfrm>
        <a:prstGeom prst="rect">
          <a:avLst/>
        </a:prstGeom>
      </xdr:spPr>
    </xdr:pic>
    <xdr:clientData/>
  </xdr:twoCellAnchor>
  <xdr:twoCellAnchor editAs="oneCell">
    <xdr:from>
      <xdr:col>3</xdr:col>
      <xdr:colOff>330844</xdr:colOff>
      <xdr:row>16</xdr:row>
      <xdr:rowOff>126512</xdr:rowOff>
    </xdr:from>
    <xdr:to>
      <xdr:col>7</xdr:col>
      <xdr:colOff>710592</xdr:colOff>
      <xdr:row>20</xdr:row>
      <xdr:rowOff>75713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14E41D9-1163-ABCE-05C3-717148E14B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843532" y="3472211"/>
          <a:ext cx="3711791" cy="768556"/>
        </a:xfrm>
        <a:prstGeom prst="rect">
          <a:avLst/>
        </a:prstGeom>
      </xdr:spPr>
    </xdr:pic>
    <xdr:clientData/>
  </xdr:twoCellAnchor>
  <xdr:twoCellAnchor editAs="oneCell">
    <xdr:from>
      <xdr:col>3</xdr:col>
      <xdr:colOff>462240</xdr:colOff>
      <xdr:row>35</xdr:row>
      <xdr:rowOff>104531</xdr:rowOff>
    </xdr:from>
    <xdr:to>
      <xdr:col>7</xdr:col>
      <xdr:colOff>765788</xdr:colOff>
      <xdr:row>39</xdr:row>
      <xdr:rowOff>12212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D8925DB-EB50-33DD-9E91-B75A90B464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84353" y="7375728"/>
          <a:ext cx="3648477" cy="730498"/>
        </a:xfrm>
        <a:prstGeom prst="rect">
          <a:avLst/>
        </a:prstGeom>
      </xdr:spPr>
    </xdr:pic>
    <xdr:clientData/>
  </xdr:twoCellAnchor>
  <xdr:twoCellAnchor editAs="oneCell">
    <xdr:from>
      <xdr:col>3</xdr:col>
      <xdr:colOff>584603</xdr:colOff>
      <xdr:row>38</xdr:row>
      <xdr:rowOff>197338</xdr:rowOff>
    </xdr:from>
    <xdr:to>
      <xdr:col>7</xdr:col>
      <xdr:colOff>518902</xdr:colOff>
      <xdr:row>44</xdr:row>
      <xdr:rowOff>171938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A8A4F73-CC7B-8A30-BD2A-02BB696B879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106716" y="8085648"/>
          <a:ext cx="3279228" cy="1208825"/>
        </a:xfrm>
        <a:prstGeom prst="rect">
          <a:avLst/>
        </a:prstGeom>
      </xdr:spPr>
    </xdr:pic>
    <xdr:clientData/>
  </xdr:twoCellAnchor>
  <xdr:twoCellAnchor editAs="oneCell">
    <xdr:from>
      <xdr:col>3</xdr:col>
      <xdr:colOff>433421</xdr:colOff>
      <xdr:row>20</xdr:row>
      <xdr:rowOff>24422</xdr:rowOff>
    </xdr:from>
    <xdr:to>
      <xdr:col>7</xdr:col>
      <xdr:colOff>593893</xdr:colOff>
      <xdr:row>24</xdr:row>
      <xdr:rowOff>36634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9C5C68BE-EBFE-7990-4C12-820A6179A8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55534" y="4210056"/>
          <a:ext cx="3505401" cy="835029"/>
        </a:xfrm>
        <a:prstGeom prst="rect">
          <a:avLst/>
        </a:prstGeom>
      </xdr:spPr>
    </xdr:pic>
    <xdr:clientData/>
  </xdr:twoCellAnchor>
  <xdr:twoCellAnchor editAs="oneCell">
    <xdr:from>
      <xdr:col>3</xdr:col>
      <xdr:colOff>457846</xdr:colOff>
      <xdr:row>24</xdr:row>
      <xdr:rowOff>2</xdr:rowOff>
    </xdr:from>
    <xdr:to>
      <xdr:col>7</xdr:col>
      <xdr:colOff>592173</xdr:colOff>
      <xdr:row>30</xdr:row>
      <xdr:rowOff>85483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B7F726B-2ED9-BE7D-A37D-B4726FE531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79959" y="5008453"/>
          <a:ext cx="3479256" cy="1319706"/>
        </a:xfrm>
        <a:prstGeom prst="rect">
          <a:avLst/>
        </a:prstGeom>
      </xdr:spPr>
    </xdr:pic>
    <xdr:clientData/>
  </xdr:twoCellAnchor>
  <xdr:twoCellAnchor editAs="oneCell">
    <xdr:from>
      <xdr:col>3</xdr:col>
      <xdr:colOff>470056</xdr:colOff>
      <xdr:row>6</xdr:row>
      <xdr:rowOff>48846</xdr:rowOff>
    </xdr:from>
    <xdr:to>
      <xdr:col>7</xdr:col>
      <xdr:colOff>567748</xdr:colOff>
      <xdr:row>9</xdr:row>
      <xdr:rowOff>183172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137EC6D-1FE7-A6F6-10EE-FDFBFAAE87B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992169" y="1354621"/>
          <a:ext cx="3442621" cy="751438"/>
        </a:xfrm>
        <a:prstGeom prst="rect">
          <a:avLst/>
        </a:prstGeom>
      </xdr:spPr>
    </xdr:pic>
    <xdr:clientData/>
  </xdr:twoCellAnchor>
  <xdr:twoCellAnchor editAs="oneCell">
    <xdr:from>
      <xdr:col>3</xdr:col>
      <xdr:colOff>572392</xdr:colOff>
      <xdr:row>9</xdr:row>
      <xdr:rowOff>109902</xdr:rowOff>
    </xdr:from>
    <xdr:to>
      <xdr:col>7</xdr:col>
      <xdr:colOff>648070</xdr:colOff>
      <xdr:row>15</xdr:row>
      <xdr:rowOff>146538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CA9BE9BA-9DBE-68AC-8FD3-84E3AFABB4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094505" y="2032789"/>
          <a:ext cx="3420607" cy="1270862"/>
        </a:xfrm>
        <a:prstGeom prst="rect">
          <a:avLst/>
        </a:prstGeom>
      </xdr:spPr>
    </xdr:pic>
    <xdr:clientData/>
  </xdr:twoCellAnchor>
  <xdr:twoCellAnchor>
    <xdr:from>
      <xdr:col>1</xdr:col>
      <xdr:colOff>842602</xdr:colOff>
      <xdr:row>7</xdr:row>
      <xdr:rowOff>73269</xdr:rowOff>
    </xdr:from>
    <xdr:to>
      <xdr:col>2</xdr:col>
      <xdr:colOff>402987</xdr:colOff>
      <xdr:row>8</xdr:row>
      <xdr:rowOff>195384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A973975E-AED9-2C45-91CD-56841F494D2E}"/>
            </a:ext>
          </a:extLst>
        </xdr:cNvPr>
        <xdr:cNvSpPr txBox="1"/>
      </xdr:nvSpPr>
      <xdr:spPr>
        <a:xfrm>
          <a:off x="1672987" y="1599711"/>
          <a:ext cx="415192" cy="32971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</a:t>
          </a:r>
        </a:p>
      </xdr:txBody>
    </xdr:sp>
    <xdr:clientData/>
  </xdr:twoCellAnchor>
  <xdr:twoCellAnchor>
    <xdr:from>
      <xdr:col>1</xdr:col>
      <xdr:colOff>851395</xdr:colOff>
      <xdr:row>37</xdr:row>
      <xdr:rowOff>170960</xdr:rowOff>
    </xdr:from>
    <xdr:to>
      <xdr:col>2</xdr:col>
      <xdr:colOff>476255</xdr:colOff>
      <xdr:row>39</xdr:row>
      <xdr:rowOff>73269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B475F518-0BBB-1C4C-A882-5B96BD7E2FB7}"/>
            </a:ext>
          </a:extLst>
        </xdr:cNvPr>
        <xdr:cNvSpPr txBox="1"/>
      </xdr:nvSpPr>
      <xdr:spPr>
        <a:xfrm>
          <a:off x="1681780" y="7925287"/>
          <a:ext cx="479667" cy="31750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BR3*</a:t>
          </a:r>
        </a:p>
      </xdr:txBody>
    </xdr:sp>
    <xdr:clientData/>
  </xdr:twoCellAnchor>
  <xdr:twoCellAnchor>
    <xdr:from>
      <xdr:col>2</xdr:col>
      <xdr:colOff>549524</xdr:colOff>
      <xdr:row>17</xdr:row>
      <xdr:rowOff>97693</xdr:rowOff>
    </xdr:from>
    <xdr:to>
      <xdr:col>2</xdr:col>
      <xdr:colOff>561736</xdr:colOff>
      <xdr:row>29</xdr:row>
      <xdr:rowOff>85482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D5E84531-37B8-8C47-9D0D-D81DDA56F8EF}"/>
            </a:ext>
          </a:extLst>
        </xdr:cNvPr>
        <xdr:cNvCxnSpPr/>
      </xdr:nvCxnSpPr>
      <xdr:spPr>
        <a:xfrm flipH="1">
          <a:off x="2234716" y="3700097"/>
          <a:ext cx="12212" cy="2478943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826972</xdr:colOff>
      <xdr:row>22</xdr:row>
      <xdr:rowOff>73270</xdr:rowOff>
    </xdr:from>
    <xdr:to>
      <xdr:col>2</xdr:col>
      <xdr:colOff>402987</xdr:colOff>
      <xdr:row>23</xdr:row>
      <xdr:rowOff>158751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2E107525-6BBC-A344-9B13-1979EB22A9F3}"/>
            </a:ext>
          </a:extLst>
        </xdr:cNvPr>
        <xdr:cNvSpPr txBox="1"/>
      </xdr:nvSpPr>
      <xdr:spPr>
        <a:xfrm>
          <a:off x="1657357" y="4713655"/>
          <a:ext cx="430822" cy="29307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2</xdr:col>
      <xdr:colOff>555385</xdr:colOff>
      <xdr:row>2</xdr:row>
      <xdr:rowOff>189035</xdr:rowOff>
    </xdr:from>
    <xdr:to>
      <xdr:col>2</xdr:col>
      <xdr:colOff>567597</xdr:colOff>
      <xdr:row>14</xdr:row>
      <xdr:rowOff>176825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5315C127-3ED2-864E-AF1D-394800ED397D}"/>
            </a:ext>
          </a:extLst>
        </xdr:cNvPr>
        <xdr:cNvCxnSpPr/>
      </xdr:nvCxnSpPr>
      <xdr:spPr>
        <a:xfrm flipH="1">
          <a:off x="2240577" y="677497"/>
          <a:ext cx="12212" cy="2478943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573458</xdr:colOff>
      <xdr:row>32</xdr:row>
      <xdr:rowOff>170474</xdr:rowOff>
    </xdr:from>
    <xdr:to>
      <xdr:col>2</xdr:col>
      <xdr:colOff>585670</xdr:colOff>
      <xdr:row>44</xdr:row>
      <xdr:rowOff>158263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8B6EB3D9-02C0-C445-AAB8-40D48A117AAA}"/>
            </a:ext>
          </a:extLst>
        </xdr:cNvPr>
        <xdr:cNvCxnSpPr/>
      </xdr:nvCxnSpPr>
      <xdr:spPr>
        <a:xfrm flipH="1">
          <a:off x="2258650" y="6886820"/>
          <a:ext cx="12212" cy="2478943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592172</xdr:colOff>
      <xdr:row>4</xdr:row>
      <xdr:rowOff>12211</xdr:rowOff>
    </xdr:from>
    <xdr:to>
      <xdr:col>3</xdr:col>
      <xdr:colOff>531114</xdr:colOff>
      <xdr:row>5</xdr:row>
      <xdr:rowOff>122115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8C8251B1-01B7-EE4D-A098-63D95357E74D}"/>
            </a:ext>
          </a:extLst>
        </xdr:cNvPr>
        <xdr:cNvSpPr txBox="1"/>
      </xdr:nvSpPr>
      <xdr:spPr>
        <a:xfrm>
          <a:off x="2264637" y="906577"/>
          <a:ext cx="788590" cy="31560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2</xdr:col>
      <xdr:colOff>818957</xdr:colOff>
      <xdr:row>8</xdr:row>
      <xdr:rowOff>41561</xdr:rowOff>
    </xdr:from>
    <xdr:to>
      <xdr:col>3</xdr:col>
      <xdr:colOff>452678</xdr:colOff>
      <xdr:row>9</xdr:row>
      <xdr:rowOff>132141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BBEEEF41-0DB3-9245-91C2-A7561216DD1E}"/>
            </a:ext>
          </a:extLst>
        </xdr:cNvPr>
        <xdr:cNvSpPr txBox="1"/>
      </xdr:nvSpPr>
      <xdr:spPr>
        <a:xfrm>
          <a:off x="2491422" y="1758744"/>
          <a:ext cx="483369" cy="29628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2</xdr:col>
      <xdr:colOff>824818</xdr:colOff>
      <xdr:row>10</xdr:row>
      <xdr:rowOff>181749</xdr:rowOff>
    </xdr:from>
    <xdr:to>
      <xdr:col>3</xdr:col>
      <xdr:colOff>531113</xdr:colOff>
      <xdr:row>12</xdr:row>
      <xdr:rowOff>64734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3DF9A368-20DB-2E47-8322-3446C6EB9736}"/>
            </a:ext>
          </a:extLst>
        </xdr:cNvPr>
        <xdr:cNvSpPr txBox="1"/>
      </xdr:nvSpPr>
      <xdr:spPr>
        <a:xfrm>
          <a:off x="2497283" y="2310341"/>
          <a:ext cx="555943" cy="29439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  <xdr:twoCellAnchor>
    <xdr:from>
      <xdr:col>2</xdr:col>
      <xdr:colOff>549187</xdr:colOff>
      <xdr:row>17</xdr:row>
      <xdr:rowOff>201246</xdr:rowOff>
    </xdr:from>
    <xdr:to>
      <xdr:col>3</xdr:col>
      <xdr:colOff>488129</xdr:colOff>
      <xdr:row>19</xdr:row>
      <xdr:rowOff>103554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319CAC5F-C550-B14E-9366-8455BE79DF50}"/>
            </a:ext>
          </a:extLst>
        </xdr:cNvPr>
        <xdr:cNvSpPr txBox="1"/>
      </xdr:nvSpPr>
      <xdr:spPr>
        <a:xfrm>
          <a:off x="2221652" y="3769767"/>
          <a:ext cx="788590" cy="31371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2</xdr:col>
      <xdr:colOff>775972</xdr:colOff>
      <xdr:row>22</xdr:row>
      <xdr:rowOff>22999</xdr:rowOff>
    </xdr:from>
    <xdr:to>
      <xdr:col>3</xdr:col>
      <xdr:colOff>409693</xdr:colOff>
      <xdr:row>23</xdr:row>
      <xdr:rowOff>113580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710C7C83-BD44-FB40-9EE1-155A95F1E7EA}"/>
            </a:ext>
          </a:extLst>
        </xdr:cNvPr>
        <xdr:cNvSpPr txBox="1"/>
      </xdr:nvSpPr>
      <xdr:spPr>
        <a:xfrm>
          <a:off x="2448437" y="4620041"/>
          <a:ext cx="483369" cy="2962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2</xdr:col>
      <xdr:colOff>781833</xdr:colOff>
      <xdr:row>24</xdr:row>
      <xdr:rowOff>163188</xdr:rowOff>
    </xdr:from>
    <xdr:to>
      <xdr:col>3</xdr:col>
      <xdr:colOff>531113</xdr:colOff>
      <xdr:row>26</xdr:row>
      <xdr:rowOff>46173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9A9E7C4B-C180-CD40-8424-5644E899DFE5}"/>
            </a:ext>
          </a:extLst>
        </xdr:cNvPr>
        <xdr:cNvSpPr txBox="1"/>
      </xdr:nvSpPr>
      <xdr:spPr>
        <a:xfrm>
          <a:off x="2454298" y="5171639"/>
          <a:ext cx="598928" cy="29439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  <xdr:twoCellAnchor>
    <xdr:from>
      <xdr:col>2</xdr:col>
      <xdr:colOff>684215</xdr:colOff>
      <xdr:row>33</xdr:row>
      <xdr:rowOff>1404</xdr:rowOff>
    </xdr:from>
    <xdr:to>
      <xdr:col>3</xdr:col>
      <xdr:colOff>620749</xdr:colOff>
      <xdr:row>34</xdr:row>
      <xdr:rowOff>109416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6FAFF50D-A3E0-9543-91B7-AA65922FEFE2}"/>
            </a:ext>
          </a:extLst>
        </xdr:cNvPr>
        <xdr:cNvSpPr txBox="1"/>
      </xdr:nvSpPr>
      <xdr:spPr>
        <a:xfrm>
          <a:off x="2356680" y="6861193"/>
          <a:ext cx="786182" cy="31371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3</xdr:col>
      <xdr:colOff>66512</xdr:colOff>
      <xdr:row>37</xdr:row>
      <xdr:rowOff>28861</xdr:rowOff>
    </xdr:from>
    <xdr:to>
      <xdr:col>3</xdr:col>
      <xdr:colOff>549881</xdr:colOff>
      <xdr:row>38</xdr:row>
      <xdr:rowOff>119442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AC903B08-9A88-304C-8B81-968F509869FA}"/>
            </a:ext>
          </a:extLst>
        </xdr:cNvPr>
        <xdr:cNvSpPr txBox="1"/>
      </xdr:nvSpPr>
      <xdr:spPr>
        <a:xfrm>
          <a:off x="2588625" y="7711467"/>
          <a:ext cx="483369" cy="29628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3</xdr:col>
      <xdr:colOff>72373</xdr:colOff>
      <xdr:row>39</xdr:row>
      <xdr:rowOff>169050</xdr:rowOff>
    </xdr:from>
    <xdr:to>
      <xdr:col>3</xdr:col>
      <xdr:colOff>584603</xdr:colOff>
      <xdr:row>41</xdr:row>
      <xdr:rowOff>52034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12C20A63-D69F-7646-A8F6-21E1D7726005}"/>
            </a:ext>
          </a:extLst>
        </xdr:cNvPr>
        <xdr:cNvSpPr txBox="1"/>
      </xdr:nvSpPr>
      <xdr:spPr>
        <a:xfrm>
          <a:off x="2594486" y="8263064"/>
          <a:ext cx="512230" cy="29439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  <xdr:twoCellAnchor>
    <xdr:from>
      <xdr:col>4</xdr:col>
      <xdr:colOff>149143</xdr:colOff>
      <xdr:row>3</xdr:row>
      <xdr:rowOff>85174</xdr:rowOff>
    </xdr:from>
    <xdr:to>
      <xdr:col>4</xdr:col>
      <xdr:colOff>784820</xdr:colOff>
      <xdr:row>3</xdr:row>
      <xdr:rowOff>87300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C02F206B-424A-AF48-BEB5-2E0433B8B7F5}"/>
            </a:ext>
          </a:extLst>
        </xdr:cNvPr>
        <xdr:cNvCxnSpPr/>
      </xdr:nvCxnSpPr>
      <xdr:spPr>
        <a:xfrm>
          <a:off x="3494073" y="773836"/>
          <a:ext cx="635677" cy="2126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164153</xdr:colOff>
      <xdr:row>2</xdr:row>
      <xdr:rowOff>5490</xdr:rowOff>
    </xdr:from>
    <xdr:to>
      <xdr:col>4</xdr:col>
      <xdr:colOff>849374</xdr:colOff>
      <xdr:row>3</xdr:row>
      <xdr:rowOff>19242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DBF834D7-D051-C14D-A628-41046D6CFF4C}"/>
            </a:ext>
          </a:extLst>
        </xdr:cNvPr>
        <xdr:cNvSpPr txBox="1"/>
      </xdr:nvSpPr>
      <xdr:spPr>
        <a:xfrm>
          <a:off x="3509083" y="488448"/>
          <a:ext cx="685221" cy="21945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280ng/mL</a:t>
          </a:r>
        </a:p>
      </xdr:txBody>
    </xdr:sp>
    <xdr:clientData/>
  </xdr:twoCellAnchor>
  <xdr:twoCellAnchor>
    <xdr:from>
      <xdr:col>4</xdr:col>
      <xdr:colOff>824070</xdr:colOff>
      <xdr:row>3</xdr:row>
      <xdr:rowOff>93256</xdr:rowOff>
    </xdr:from>
    <xdr:to>
      <xdr:col>5</xdr:col>
      <xdr:colOff>610100</xdr:colOff>
      <xdr:row>3</xdr:row>
      <xdr:rowOff>95382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CB738C16-4049-4149-B1F4-821A0BDA8EA8}"/>
            </a:ext>
          </a:extLst>
        </xdr:cNvPr>
        <xdr:cNvCxnSpPr/>
      </xdr:nvCxnSpPr>
      <xdr:spPr>
        <a:xfrm>
          <a:off x="4169000" y="781918"/>
          <a:ext cx="635677" cy="2126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839080</xdr:colOff>
      <xdr:row>2</xdr:row>
      <xdr:rowOff>13572</xdr:rowOff>
    </xdr:from>
    <xdr:to>
      <xdr:col>5</xdr:col>
      <xdr:colOff>577000</xdr:colOff>
      <xdr:row>3</xdr:row>
      <xdr:rowOff>48106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3F236EC7-65D6-5441-84B6-D031C874834A}"/>
            </a:ext>
          </a:extLst>
        </xdr:cNvPr>
        <xdr:cNvSpPr txBox="1"/>
      </xdr:nvSpPr>
      <xdr:spPr>
        <a:xfrm>
          <a:off x="4184010" y="496530"/>
          <a:ext cx="587567" cy="2402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70ng/mL</a:t>
          </a:r>
        </a:p>
      </xdr:txBody>
    </xdr:sp>
    <xdr:clientData/>
  </xdr:twoCellAnchor>
  <xdr:twoCellAnchor>
    <xdr:from>
      <xdr:col>5</xdr:col>
      <xdr:colOff>608172</xdr:colOff>
      <xdr:row>3</xdr:row>
      <xdr:rowOff>76970</xdr:rowOff>
    </xdr:from>
    <xdr:to>
      <xdr:col>6</xdr:col>
      <xdr:colOff>336469</xdr:colOff>
      <xdr:row>3</xdr:row>
      <xdr:rowOff>83635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FEEFADAE-E412-804F-B3BF-3E26945BD88C}"/>
            </a:ext>
          </a:extLst>
        </xdr:cNvPr>
        <xdr:cNvCxnSpPr/>
      </xdr:nvCxnSpPr>
      <xdr:spPr>
        <a:xfrm flipV="1">
          <a:off x="4802749" y="765632"/>
          <a:ext cx="577945" cy="666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623182</xdr:colOff>
      <xdr:row>1</xdr:row>
      <xdr:rowOff>177133</xdr:rowOff>
    </xdr:from>
    <xdr:to>
      <xdr:col>6</xdr:col>
      <xdr:colOff>365333</xdr:colOff>
      <xdr:row>3</xdr:row>
      <xdr:rowOff>19242</xdr:rowOff>
    </xdr:to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15791557-C7FE-CB4B-B29D-5FF23A34B3A7}"/>
            </a:ext>
          </a:extLst>
        </xdr:cNvPr>
        <xdr:cNvSpPr txBox="1"/>
      </xdr:nvSpPr>
      <xdr:spPr>
        <a:xfrm>
          <a:off x="4817759" y="454387"/>
          <a:ext cx="591799" cy="253517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40ng/mL</a:t>
          </a:r>
        </a:p>
      </xdr:txBody>
    </xdr:sp>
    <xdr:clientData/>
  </xdr:twoCellAnchor>
  <xdr:twoCellAnchor>
    <xdr:from>
      <xdr:col>6</xdr:col>
      <xdr:colOff>372742</xdr:colOff>
      <xdr:row>3</xdr:row>
      <xdr:rowOff>56188</xdr:rowOff>
    </xdr:from>
    <xdr:to>
      <xdr:col>7</xdr:col>
      <xdr:colOff>123263</xdr:colOff>
      <xdr:row>3</xdr:row>
      <xdr:rowOff>62853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4F7D78E1-CCCE-5142-853F-007CBEFBDB89}"/>
            </a:ext>
          </a:extLst>
        </xdr:cNvPr>
        <xdr:cNvCxnSpPr/>
      </xdr:nvCxnSpPr>
      <xdr:spPr>
        <a:xfrm flipV="1">
          <a:off x="5416967" y="744850"/>
          <a:ext cx="573338" cy="666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387752</xdr:colOff>
      <xdr:row>1</xdr:row>
      <xdr:rowOff>156351</xdr:rowOff>
    </xdr:from>
    <xdr:to>
      <xdr:col>7</xdr:col>
      <xdr:colOff>152127</xdr:colOff>
      <xdr:row>2</xdr:row>
      <xdr:rowOff>200505</xdr:rowOff>
    </xdr:to>
    <xdr:sp macro="" textlink="">
      <xdr:nvSpPr>
        <xdr:cNvPr id="49" name="TextBox 48">
          <a:extLst>
            <a:ext uri="{FF2B5EF4-FFF2-40B4-BE49-F238E27FC236}">
              <a16:creationId xmlns:a16="http://schemas.microsoft.com/office/drawing/2014/main" id="{BD082825-A036-9E48-9D77-9AF26747BBE2}"/>
            </a:ext>
          </a:extLst>
        </xdr:cNvPr>
        <xdr:cNvSpPr txBox="1"/>
      </xdr:nvSpPr>
      <xdr:spPr>
        <a:xfrm>
          <a:off x="5431977" y="433605"/>
          <a:ext cx="587192" cy="24985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20ng/mL</a:t>
          </a:r>
        </a:p>
      </xdr:txBody>
    </xdr:sp>
    <xdr:clientData/>
  </xdr:twoCellAnchor>
  <xdr:twoCellAnchor>
    <xdr:from>
      <xdr:col>4</xdr:col>
      <xdr:colOff>137638</xdr:colOff>
      <xdr:row>3</xdr:row>
      <xdr:rowOff>137636</xdr:rowOff>
    </xdr:from>
    <xdr:to>
      <xdr:col>4</xdr:col>
      <xdr:colOff>268662</xdr:colOff>
      <xdr:row>4</xdr:row>
      <xdr:rowOff>93843</xdr:rowOff>
    </xdr:to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C8CF7305-0A3B-6852-F693-932FF2CFB60A}"/>
            </a:ext>
          </a:extLst>
        </xdr:cNvPr>
        <xdr:cNvSpPr txBox="1"/>
      </xdr:nvSpPr>
      <xdr:spPr>
        <a:xfrm>
          <a:off x="3490938" y="819557"/>
          <a:ext cx="131024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4</xdr:col>
      <xdr:colOff>308806</xdr:colOff>
      <xdr:row>3</xdr:row>
      <xdr:rowOff>139889</xdr:rowOff>
    </xdr:from>
    <xdr:to>
      <xdr:col>4</xdr:col>
      <xdr:colOff>554547</xdr:colOff>
      <xdr:row>4</xdr:row>
      <xdr:rowOff>96096</xdr:rowOff>
    </xdr:to>
    <xdr:sp macro="" textlink="">
      <xdr:nvSpPr>
        <xdr:cNvPr id="53" name="TextBox 52">
          <a:extLst>
            <a:ext uri="{FF2B5EF4-FFF2-40B4-BE49-F238E27FC236}">
              <a16:creationId xmlns:a16="http://schemas.microsoft.com/office/drawing/2014/main" id="{5E7CB693-46EF-6A4C-B33C-0FC648BF1331}"/>
            </a:ext>
          </a:extLst>
        </xdr:cNvPr>
        <xdr:cNvSpPr txBox="1"/>
      </xdr:nvSpPr>
      <xdr:spPr>
        <a:xfrm>
          <a:off x="3662106" y="821810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4</xdr:col>
      <xdr:colOff>561305</xdr:colOff>
      <xdr:row>3</xdr:row>
      <xdr:rowOff>135885</xdr:rowOff>
    </xdr:from>
    <xdr:to>
      <xdr:col>4</xdr:col>
      <xdr:colOff>807046</xdr:colOff>
      <xdr:row>4</xdr:row>
      <xdr:rowOff>92092</xdr:rowOff>
    </xdr:to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7986057C-457F-5B44-BFE7-26A6E2959149}"/>
            </a:ext>
          </a:extLst>
        </xdr:cNvPr>
        <xdr:cNvSpPr txBox="1"/>
      </xdr:nvSpPr>
      <xdr:spPr>
        <a:xfrm>
          <a:off x="3914605" y="817806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4</xdr:col>
      <xdr:colOff>828068</xdr:colOff>
      <xdr:row>3</xdr:row>
      <xdr:rowOff>127376</xdr:rowOff>
    </xdr:from>
    <xdr:to>
      <xdr:col>5</xdr:col>
      <xdr:colOff>108254</xdr:colOff>
      <xdr:row>4</xdr:row>
      <xdr:rowOff>83583</xdr:rowOff>
    </xdr:to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88D9BB41-B9A1-304C-8CC6-53BFBE2508EE}"/>
            </a:ext>
          </a:extLst>
        </xdr:cNvPr>
        <xdr:cNvSpPr txBox="1"/>
      </xdr:nvSpPr>
      <xdr:spPr>
        <a:xfrm>
          <a:off x="4181368" y="809297"/>
          <a:ext cx="131024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5</xdr:col>
      <xdr:colOff>110862</xdr:colOff>
      <xdr:row>3</xdr:row>
      <xdr:rowOff>129629</xdr:rowOff>
    </xdr:from>
    <xdr:to>
      <xdr:col>5</xdr:col>
      <xdr:colOff>356603</xdr:colOff>
      <xdr:row>4</xdr:row>
      <xdr:rowOff>85836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3C6090A2-8307-374A-81C6-B0801CC338F2}"/>
            </a:ext>
          </a:extLst>
        </xdr:cNvPr>
        <xdr:cNvSpPr txBox="1"/>
      </xdr:nvSpPr>
      <xdr:spPr>
        <a:xfrm>
          <a:off x="4315000" y="811550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5</xdr:col>
      <xdr:colOff>344593</xdr:colOff>
      <xdr:row>3</xdr:row>
      <xdr:rowOff>125625</xdr:rowOff>
    </xdr:from>
    <xdr:to>
      <xdr:col>5</xdr:col>
      <xdr:colOff>590334</xdr:colOff>
      <xdr:row>4</xdr:row>
      <xdr:rowOff>81832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E30C5CFA-366F-4340-ABC8-2171FEC10400}"/>
            </a:ext>
          </a:extLst>
        </xdr:cNvPr>
        <xdr:cNvSpPr txBox="1"/>
      </xdr:nvSpPr>
      <xdr:spPr>
        <a:xfrm>
          <a:off x="4548731" y="807546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5</xdr:col>
      <xdr:colOff>567561</xdr:colOff>
      <xdr:row>3</xdr:row>
      <xdr:rowOff>110860</xdr:rowOff>
    </xdr:from>
    <xdr:to>
      <xdr:col>5</xdr:col>
      <xdr:colOff>698585</xdr:colOff>
      <xdr:row>4</xdr:row>
      <xdr:rowOff>67067</xdr:rowOff>
    </xdr:to>
    <xdr:sp macro="" textlink="">
      <xdr:nvSpPr>
        <xdr:cNvPr id="58" name="TextBox 57">
          <a:extLst>
            <a:ext uri="{FF2B5EF4-FFF2-40B4-BE49-F238E27FC236}">
              <a16:creationId xmlns:a16="http://schemas.microsoft.com/office/drawing/2014/main" id="{7C6FBFD0-FDB8-6646-9C05-C18C82DE3CBA}"/>
            </a:ext>
          </a:extLst>
        </xdr:cNvPr>
        <xdr:cNvSpPr txBox="1"/>
      </xdr:nvSpPr>
      <xdr:spPr>
        <a:xfrm>
          <a:off x="4771699" y="792781"/>
          <a:ext cx="131024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5</xdr:col>
      <xdr:colOff>701193</xdr:colOff>
      <xdr:row>3</xdr:row>
      <xdr:rowOff>113113</xdr:rowOff>
    </xdr:from>
    <xdr:to>
      <xdr:col>6</xdr:col>
      <xdr:colOff>96097</xdr:colOff>
      <xdr:row>4</xdr:row>
      <xdr:rowOff>69320</xdr:rowOff>
    </xdr:to>
    <xdr:sp macro="" textlink="">
      <xdr:nvSpPr>
        <xdr:cNvPr id="59" name="TextBox 58">
          <a:extLst>
            <a:ext uri="{FF2B5EF4-FFF2-40B4-BE49-F238E27FC236}">
              <a16:creationId xmlns:a16="http://schemas.microsoft.com/office/drawing/2014/main" id="{54E985AA-1F3D-2341-AAFB-9CDF5C74BFC1}"/>
            </a:ext>
          </a:extLst>
        </xdr:cNvPr>
        <xdr:cNvSpPr txBox="1"/>
      </xdr:nvSpPr>
      <xdr:spPr>
        <a:xfrm>
          <a:off x="4905331" y="795034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6</xdr:col>
      <xdr:colOff>84087</xdr:colOff>
      <xdr:row>3</xdr:row>
      <xdr:rowOff>109109</xdr:rowOff>
    </xdr:from>
    <xdr:to>
      <xdr:col>6</xdr:col>
      <xdr:colOff>329828</xdr:colOff>
      <xdr:row>4</xdr:row>
      <xdr:rowOff>65316</xdr:rowOff>
    </xdr:to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F0B8598F-FB96-AB48-A72B-8710D75FF8FF}"/>
            </a:ext>
          </a:extLst>
        </xdr:cNvPr>
        <xdr:cNvSpPr txBox="1"/>
      </xdr:nvSpPr>
      <xdr:spPr>
        <a:xfrm>
          <a:off x="5139062" y="791030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6</xdr:col>
      <xdr:colOff>319568</xdr:colOff>
      <xdr:row>3</xdr:row>
      <xdr:rowOff>100600</xdr:rowOff>
    </xdr:from>
    <xdr:to>
      <xdr:col>6</xdr:col>
      <xdr:colOff>450592</xdr:colOff>
      <xdr:row>4</xdr:row>
      <xdr:rowOff>56807</xdr:rowOff>
    </xdr:to>
    <xdr:sp macro="" textlink="">
      <xdr:nvSpPr>
        <xdr:cNvPr id="61" name="TextBox 60">
          <a:extLst>
            <a:ext uri="{FF2B5EF4-FFF2-40B4-BE49-F238E27FC236}">
              <a16:creationId xmlns:a16="http://schemas.microsoft.com/office/drawing/2014/main" id="{CF168EFC-21F9-A44A-A8FE-ADBF442B8926}"/>
            </a:ext>
          </a:extLst>
        </xdr:cNvPr>
        <xdr:cNvSpPr txBox="1"/>
      </xdr:nvSpPr>
      <xdr:spPr>
        <a:xfrm>
          <a:off x="5374543" y="782521"/>
          <a:ext cx="131024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6</xdr:col>
      <xdr:colOff>453200</xdr:colOff>
      <xdr:row>3</xdr:row>
      <xdr:rowOff>102853</xdr:rowOff>
    </xdr:from>
    <xdr:to>
      <xdr:col>6</xdr:col>
      <xdr:colOff>698941</xdr:colOff>
      <xdr:row>4</xdr:row>
      <xdr:rowOff>59060</xdr:rowOff>
    </xdr:to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14667054-B0A7-CE43-8B39-1D5A21B5AB94}"/>
            </a:ext>
          </a:extLst>
        </xdr:cNvPr>
        <xdr:cNvSpPr txBox="1"/>
      </xdr:nvSpPr>
      <xdr:spPr>
        <a:xfrm>
          <a:off x="5508175" y="784774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6</xdr:col>
      <xdr:colOff>686931</xdr:colOff>
      <xdr:row>3</xdr:row>
      <xdr:rowOff>98849</xdr:rowOff>
    </xdr:from>
    <xdr:to>
      <xdr:col>7</xdr:col>
      <xdr:colOff>106859</xdr:colOff>
      <xdr:row>4</xdr:row>
      <xdr:rowOff>55056</xdr:rowOff>
    </xdr:to>
    <xdr:sp macro="" textlink="">
      <xdr:nvSpPr>
        <xdr:cNvPr id="63" name="TextBox 62">
          <a:extLst>
            <a:ext uri="{FF2B5EF4-FFF2-40B4-BE49-F238E27FC236}">
              <a16:creationId xmlns:a16="http://schemas.microsoft.com/office/drawing/2014/main" id="{79159148-CC36-124C-B3F0-CB2C9824BA3C}"/>
            </a:ext>
          </a:extLst>
        </xdr:cNvPr>
        <xdr:cNvSpPr txBox="1"/>
      </xdr:nvSpPr>
      <xdr:spPr>
        <a:xfrm>
          <a:off x="5741906" y="780770"/>
          <a:ext cx="245741" cy="15640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215900</xdr:colOff>
      <xdr:row>23</xdr:row>
      <xdr:rowOff>190499</xdr:rowOff>
    </xdr:from>
    <xdr:to>
      <xdr:col>12</xdr:col>
      <xdr:colOff>254000</xdr:colOff>
      <xdr:row>36</xdr:row>
      <xdr:rowOff>34924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616DCA2-AEF2-05E3-CEDF-6822F84AB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5900" y="4940299"/>
          <a:ext cx="9944100" cy="248602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20987</xdr:colOff>
      <xdr:row>199</xdr:row>
      <xdr:rowOff>169153</xdr:rowOff>
    </xdr:from>
    <xdr:to>
      <xdr:col>11</xdr:col>
      <xdr:colOff>70200</xdr:colOff>
      <xdr:row>207</xdr:row>
      <xdr:rowOff>51594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D29B5CB-3DCF-070B-A34C-EEED80E853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21848" y="40693698"/>
          <a:ext cx="4181271" cy="1486651"/>
        </a:xfrm>
        <a:prstGeom prst="rect">
          <a:avLst/>
        </a:prstGeom>
      </xdr:spPr>
    </xdr:pic>
    <xdr:clientData/>
  </xdr:twoCellAnchor>
  <xdr:twoCellAnchor editAs="oneCell">
    <xdr:from>
      <xdr:col>11</xdr:col>
      <xdr:colOff>800099</xdr:colOff>
      <xdr:row>199</xdr:row>
      <xdr:rowOff>12700</xdr:rowOff>
    </xdr:from>
    <xdr:to>
      <xdr:col>17</xdr:col>
      <xdr:colOff>33420</xdr:colOff>
      <xdr:row>208</xdr:row>
      <xdr:rowOff>53426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B7FDEB8A-BF40-A6F7-8C10-7A46496AE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015801" y="40530156"/>
          <a:ext cx="4179637" cy="1845462"/>
        </a:xfrm>
        <a:prstGeom prst="rect">
          <a:avLst/>
        </a:prstGeom>
      </xdr:spPr>
    </xdr:pic>
    <xdr:clientData/>
  </xdr:twoCellAnchor>
  <xdr:twoCellAnchor editAs="oneCell">
    <xdr:from>
      <xdr:col>0</xdr:col>
      <xdr:colOff>584200</xdr:colOff>
      <xdr:row>198</xdr:row>
      <xdr:rowOff>101601</xdr:rowOff>
    </xdr:from>
    <xdr:to>
      <xdr:col>4</xdr:col>
      <xdr:colOff>381000</xdr:colOff>
      <xdr:row>207</xdr:row>
      <xdr:rowOff>11244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701111E-82CB-37AE-F422-67A5A6AE5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84200" y="40932101"/>
          <a:ext cx="4241800" cy="1738443"/>
        </a:xfrm>
        <a:prstGeom prst="rect">
          <a:avLst/>
        </a:prstGeom>
      </xdr:spPr>
    </xdr:pic>
    <xdr:clientData/>
  </xdr:twoCellAnchor>
  <xdr:twoCellAnchor editAs="oneCell">
    <xdr:from>
      <xdr:col>0</xdr:col>
      <xdr:colOff>584201</xdr:colOff>
      <xdr:row>193</xdr:row>
      <xdr:rowOff>50800</xdr:rowOff>
    </xdr:from>
    <xdr:to>
      <xdr:col>4</xdr:col>
      <xdr:colOff>538031</xdr:colOff>
      <xdr:row>198</xdr:row>
      <xdr:rowOff>165928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6B994AD-C00E-B9FB-63B6-0323FC379B8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-1" b="1563"/>
        <a:stretch>
          <a:fillRect/>
        </a:stretch>
      </xdr:blipFill>
      <xdr:spPr>
        <a:xfrm>
          <a:off x="584201" y="39865300"/>
          <a:ext cx="4398830" cy="1131127"/>
        </a:xfrm>
        <a:prstGeom prst="rect">
          <a:avLst/>
        </a:prstGeom>
      </xdr:spPr>
    </xdr:pic>
    <xdr:clientData/>
  </xdr:twoCellAnchor>
  <xdr:twoCellAnchor editAs="oneCell">
    <xdr:from>
      <xdr:col>5</xdr:col>
      <xdr:colOff>785487</xdr:colOff>
      <xdr:row>193</xdr:row>
      <xdr:rowOff>16867</xdr:rowOff>
    </xdr:from>
    <xdr:to>
      <xdr:col>11</xdr:col>
      <xdr:colOff>268639</xdr:colOff>
      <xdr:row>200</xdr:row>
      <xdr:rowOff>56039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7F129F9-AAF3-CA3E-1479-B9406AA98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059937" y="39338255"/>
          <a:ext cx="4441621" cy="1442856"/>
        </a:xfrm>
        <a:prstGeom prst="rect">
          <a:avLst/>
        </a:prstGeom>
      </xdr:spPr>
    </xdr:pic>
    <xdr:clientData/>
  </xdr:twoCellAnchor>
  <xdr:twoCellAnchor editAs="oneCell">
    <xdr:from>
      <xdr:col>11</xdr:col>
      <xdr:colOff>764187</xdr:colOff>
      <xdr:row>193</xdr:row>
      <xdr:rowOff>76092</xdr:rowOff>
    </xdr:from>
    <xdr:to>
      <xdr:col>17</xdr:col>
      <xdr:colOff>176219</xdr:colOff>
      <xdr:row>199</xdr:row>
      <xdr:rowOff>103302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BCEC33-6D8E-AB38-6B63-6AD5713EC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0997106" y="39397480"/>
          <a:ext cx="4370501" cy="1230367"/>
        </a:xfrm>
        <a:prstGeom prst="rect">
          <a:avLst/>
        </a:prstGeom>
      </xdr:spPr>
    </xdr:pic>
    <xdr:clientData/>
  </xdr:twoCellAnchor>
  <xdr:twoCellAnchor>
    <xdr:from>
      <xdr:col>0</xdr:col>
      <xdr:colOff>1357258</xdr:colOff>
      <xdr:row>195</xdr:row>
      <xdr:rowOff>25400</xdr:rowOff>
    </xdr:from>
    <xdr:to>
      <xdr:col>4</xdr:col>
      <xdr:colOff>76200</xdr:colOff>
      <xdr:row>195</xdr:row>
      <xdr:rowOff>46473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0BD7AB20-3D3D-9449-8ADB-F3EE671C99AA}"/>
            </a:ext>
          </a:extLst>
        </xdr:cNvPr>
        <xdr:cNvCxnSpPr/>
      </xdr:nvCxnSpPr>
      <xdr:spPr>
        <a:xfrm flipV="1">
          <a:off x="1357258" y="40246300"/>
          <a:ext cx="3163942" cy="21073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745344</xdr:colOff>
      <xdr:row>193</xdr:row>
      <xdr:rowOff>63500</xdr:rowOff>
    </xdr:from>
    <xdr:to>
      <xdr:col>2</xdr:col>
      <xdr:colOff>418258</xdr:colOff>
      <xdr:row>194</xdr:row>
      <xdr:rowOff>153138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6D9C5C53-1776-6B4A-ACAB-6F033A206866}"/>
            </a:ext>
          </a:extLst>
        </xdr:cNvPr>
        <xdr:cNvSpPr txBox="1"/>
      </xdr:nvSpPr>
      <xdr:spPr>
        <a:xfrm>
          <a:off x="2612244" y="39878000"/>
          <a:ext cx="498414" cy="2928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BR1*</a:t>
          </a:r>
        </a:p>
      </xdr:txBody>
    </xdr:sp>
    <xdr:clientData/>
  </xdr:twoCellAnchor>
  <xdr:twoCellAnchor>
    <xdr:from>
      <xdr:col>0</xdr:col>
      <xdr:colOff>139700</xdr:colOff>
      <xdr:row>196</xdr:row>
      <xdr:rowOff>106696</xdr:rowOff>
    </xdr:from>
    <xdr:to>
      <xdr:col>0</xdr:col>
      <xdr:colOff>1017155</xdr:colOff>
      <xdr:row>197</xdr:row>
      <xdr:rowOff>192516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EDCF73C7-3601-0C4A-805E-F2FD81F1D9B2}"/>
            </a:ext>
          </a:extLst>
        </xdr:cNvPr>
        <xdr:cNvSpPr txBox="1"/>
      </xdr:nvSpPr>
      <xdr:spPr>
        <a:xfrm>
          <a:off x="139700" y="40530796"/>
          <a:ext cx="877455" cy="2890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0</xdr:col>
      <xdr:colOff>519161</xdr:colOff>
      <xdr:row>201</xdr:row>
      <xdr:rowOff>37809</xdr:rowOff>
    </xdr:from>
    <xdr:to>
      <xdr:col>0</xdr:col>
      <xdr:colOff>1002530</xdr:colOff>
      <xdr:row>202</xdr:row>
      <xdr:rowOff>126708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0B964947-47D6-9643-9428-842E2F8840E3}"/>
            </a:ext>
          </a:extLst>
        </xdr:cNvPr>
        <xdr:cNvSpPr txBox="1"/>
      </xdr:nvSpPr>
      <xdr:spPr>
        <a:xfrm>
          <a:off x="519161" y="41477909"/>
          <a:ext cx="483369" cy="29209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0</xdr:col>
      <xdr:colOff>1524493</xdr:colOff>
      <xdr:row>195</xdr:row>
      <xdr:rowOff>158687</xdr:rowOff>
    </xdr:from>
    <xdr:to>
      <xdr:col>0</xdr:col>
      <xdr:colOff>1682750</xdr:colOff>
      <xdr:row>196</xdr:row>
      <xdr:rowOff>108852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E164AAE9-38BB-A148-BE0C-08CB20A21A5A}"/>
            </a:ext>
          </a:extLst>
        </xdr:cNvPr>
        <xdr:cNvSpPr txBox="1"/>
      </xdr:nvSpPr>
      <xdr:spPr>
        <a:xfrm>
          <a:off x="1524493" y="40219250"/>
          <a:ext cx="158257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0</xdr:col>
      <xdr:colOff>1841501</xdr:colOff>
      <xdr:row>195</xdr:row>
      <xdr:rowOff>56164</xdr:rowOff>
    </xdr:from>
    <xdr:to>
      <xdr:col>1</xdr:col>
      <xdr:colOff>321468</xdr:colOff>
      <xdr:row>196</xdr:row>
      <xdr:rowOff>158749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C7227B81-EB1A-4242-A93A-013546A4B953}"/>
            </a:ext>
          </a:extLst>
        </xdr:cNvPr>
        <xdr:cNvSpPr txBox="1"/>
      </xdr:nvSpPr>
      <xdr:spPr>
        <a:xfrm>
          <a:off x="1841501" y="40116727"/>
          <a:ext cx="345280" cy="3049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/>
        <a:lstStyle/>
        <a:p>
          <a:pPr algn="ctr"/>
          <a:r>
            <a:rPr lang="en-GB" sz="900"/>
            <a:t>perfect</a:t>
          </a:r>
          <a:r>
            <a:rPr lang="en-GB" sz="900" baseline="0"/>
            <a:t> match</a:t>
          </a:r>
          <a:endParaRPr lang="en-GB" sz="900"/>
        </a:p>
      </xdr:txBody>
    </xdr:sp>
    <xdr:clientData/>
  </xdr:twoCellAnchor>
  <xdr:twoCellAnchor>
    <xdr:from>
      <xdr:col>1</xdr:col>
      <xdr:colOff>344187</xdr:colOff>
      <xdr:row>195</xdr:row>
      <xdr:rowOff>176779</xdr:rowOff>
    </xdr:from>
    <xdr:to>
      <xdr:col>1</xdr:col>
      <xdr:colOff>718343</xdr:colOff>
      <xdr:row>196</xdr:row>
      <xdr:rowOff>126944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B47D1839-9039-8541-8962-1E0297584695}"/>
            </a:ext>
          </a:extLst>
        </xdr:cNvPr>
        <xdr:cNvSpPr txBox="1"/>
      </xdr:nvSpPr>
      <xdr:spPr>
        <a:xfrm>
          <a:off x="2209500" y="40237342"/>
          <a:ext cx="374156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MM6+1</a:t>
          </a:r>
        </a:p>
      </xdr:txBody>
    </xdr:sp>
    <xdr:clientData/>
  </xdr:twoCellAnchor>
  <xdr:twoCellAnchor>
    <xdr:from>
      <xdr:col>1</xdr:col>
      <xdr:colOff>710900</xdr:colOff>
      <xdr:row>195</xdr:row>
      <xdr:rowOff>174398</xdr:rowOff>
    </xdr:from>
    <xdr:to>
      <xdr:col>2</xdr:col>
      <xdr:colOff>259556</xdr:colOff>
      <xdr:row>196</xdr:row>
      <xdr:rowOff>124563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196BB150-6630-9942-A661-3E8FA4210C86}"/>
            </a:ext>
          </a:extLst>
        </xdr:cNvPr>
        <xdr:cNvSpPr txBox="1"/>
      </xdr:nvSpPr>
      <xdr:spPr>
        <a:xfrm>
          <a:off x="2576213" y="40234961"/>
          <a:ext cx="374156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</a:t>
          </a:r>
        </a:p>
      </xdr:txBody>
    </xdr:sp>
    <xdr:clientData/>
  </xdr:twoCellAnchor>
  <xdr:twoCellAnchor>
    <xdr:from>
      <xdr:col>2</xdr:col>
      <xdr:colOff>252112</xdr:colOff>
      <xdr:row>195</xdr:row>
      <xdr:rowOff>168048</xdr:rowOff>
    </xdr:from>
    <xdr:to>
      <xdr:col>2</xdr:col>
      <xdr:colOff>626268</xdr:colOff>
      <xdr:row>196</xdr:row>
      <xdr:rowOff>118213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AAB4A5F1-F70F-D242-A0C9-A9DA2DF342FE}"/>
            </a:ext>
          </a:extLst>
        </xdr:cNvPr>
        <xdr:cNvSpPr txBox="1"/>
      </xdr:nvSpPr>
      <xdr:spPr>
        <a:xfrm>
          <a:off x="2942925" y="40228611"/>
          <a:ext cx="374156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MM6+7</a:t>
          </a:r>
        </a:p>
      </xdr:txBody>
    </xdr:sp>
    <xdr:clientData/>
  </xdr:twoCellAnchor>
  <xdr:twoCellAnchor>
    <xdr:from>
      <xdr:col>2</xdr:col>
      <xdr:colOff>606918</xdr:colOff>
      <xdr:row>195</xdr:row>
      <xdr:rowOff>165666</xdr:rowOff>
    </xdr:from>
    <xdr:to>
      <xdr:col>3</xdr:col>
      <xdr:colOff>52387</xdr:colOff>
      <xdr:row>196</xdr:row>
      <xdr:rowOff>115831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BC423939-77AB-C94B-8088-5B261A203944}"/>
            </a:ext>
          </a:extLst>
        </xdr:cNvPr>
        <xdr:cNvSpPr txBox="1"/>
      </xdr:nvSpPr>
      <xdr:spPr>
        <a:xfrm>
          <a:off x="3297731" y="40226229"/>
          <a:ext cx="374156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MM6+8</a:t>
          </a:r>
        </a:p>
      </xdr:txBody>
    </xdr:sp>
    <xdr:clientData/>
  </xdr:twoCellAnchor>
  <xdr:twoCellAnchor>
    <xdr:from>
      <xdr:col>3</xdr:col>
      <xdr:colOff>76692</xdr:colOff>
      <xdr:row>195</xdr:row>
      <xdr:rowOff>159316</xdr:rowOff>
    </xdr:from>
    <xdr:to>
      <xdr:col>3</xdr:col>
      <xdr:colOff>476249</xdr:colOff>
      <xdr:row>196</xdr:row>
      <xdr:rowOff>109481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E22FD796-CBBD-3A45-B122-4F33E2B8A0A5}"/>
            </a:ext>
          </a:extLst>
        </xdr:cNvPr>
        <xdr:cNvSpPr txBox="1"/>
      </xdr:nvSpPr>
      <xdr:spPr>
        <a:xfrm>
          <a:off x="3696192" y="40219879"/>
          <a:ext cx="399557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MM6+22</a:t>
          </a:r>
        </a:p>
      </xdr:txBody>
    </xdr:sp>
    <xdr:clientData/>
  </xdr:twoCellAnchor>
  <xdr:twoCellAnchor>
    <xdr:from>
      <xdr:col>3</xdr:col>
      <xdr:colOff>479124</xdr:colOff>
      <xdr:row>195</xdr:row>
      <xdr:rowOff>160903</xdr:rowOff>
    </xdr:from>
    <xdr:to>
      <xdr:col>4</xdr:col>
      <xdr:colOff>53181</xdr:colOff>
      <xdr:row>196</xdr:row>
      <xdr:rowOff>111068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3B571880-5D38-A04F-B4EC-C1404C45C3E5}"/>
            </a:ext>
          </a:extLst>
        </xdr:cNvPr>
        <xdr:cNvSpPr txBox="1"/>
      </xdr:nvSpPr>
      <xdr:spPr>
        <a:xfrm>
          <a:off x="4098624" y="40221466"/>
          <a:ext cx="399557" cy="1525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MM6+23</a:t>
          </a:r>
        </a:p>
      </xdr:txBody>
    </xdr:sp>
    <xdr:clientData/>
  </xdr:twoCellAnchor>
  <xdr:twoCellAnchor>
    <xdr:from>
      <xdr:col>6</xdr:col>
      <xdr:colOff>713084</xdr:colOff>
      <xdr:row>195</xdr:row>
      <xdr:rowOff>150897</xdr:rowOff>
    </xdr:from>
    <xdr:to>
      <xdr:col>10</xdr:col>
      <xdr:colOff>575026</xdr:colOff>
      <xdr:row>195</xdr:row>
      <xdr:rowOff>171970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AC596E87-E5DA-B543-83FB-6CE67D6C498C}"/>
            </a:ext>
          </a:extLst>
        </xdr:cNvPr>
        <xdr:cNvCxnSpPr/>
      </xdr:nvCxnSpPr>
      <xdr:spPr>
        <a:xfrm flipV="1">
          <a:off x="6813945" y="39873337"/>
          <a:ext cx="3167588" cy="21073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315483</xdr:colOff>
      <xdr:row>193</xdr:row>
      <xdr:rowOff>188996</xdr:rowOff>
    </xdr:from>
    <xdr:to>
      <xdr:col>8</xdr:col>
      <xdr:colOff>814809</xdr:colOff>
      <xdr:row>195</xdr:row>
      <xdr:rowOff>78107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52436E4E-F485-0A42-AD7A-706A5EC64D2E}"/>
            </a:ext>
          </a:extLst>
        </xdr:cNvPr>
        <xdr:cNvSpPr txBox="1"/>
      </xdr:nvSpPr>
      <xdr:spPr>
        <a:xfrm>
          <a:off x="8069167" y="39510384"/>
          <a:ext cx="499326" cy="29016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5</xdr:col>
      <xdr:colOff>321026</xdr:colOff>
      <xdr:row>197</xdr:row>
      <xdr:rowOff>31666</xdr:rowOff>
    </xdr:from>
    <xdr:to>
      <xdr:col>6</xdr:col>
      <xdr:colOff>372981</xdr:colOff>
      <xdr:row>198</xdr:row>
      <xdr:rowOff>117486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5A23A5B9-E194-2041-BB6B-D80927305339}"/>
            </a:ext>
          </a:extLst>
        </xdr:cNvPr>
        <xdr:cNvSpPr txBox="1"/>
      </xdr:nvSpPr>
      <xdr:spPr>
        <a:xfrm>
          <a:off x="5595476" y="40155159"/>
          <a:ext cx="878366" cy="2863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5</xdr:col>
      <xdr:colOff>689347</xdr:colOff>
      <xdr:row>202</xdr:row>
      <xdr:rowOff>174445</xdr:rowOff>
    </xdr:from>
    <xdr:to>
      <xdr:col>6</xdr:col>
      <xdr:colOff>347216</xdr:colOff>
      <xdr:row>204</xdr:row>
      <xdr:rowOff>44562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61ABAF0F-F127-764F-8642-89C4286F3F25}"/>
            </a:ext>
          </a:extLst>
        </xdr:cNvPr>
        <xdr:cNvSpPr txBox="1"/>
      </xdr:nvSpPr>
      <xdr:spPr>
        <a:xfrm>
          <a:off x="5958733" y="41371463"/>
          <a:ext cx="482255" cy="27116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7</xdr:col>
      <xdr:colOff>54819</xdr:colOff>
      <xdr:row>196</xdr:row>
      <xdr:rowOff>83657</xdr:rowOff>
    </xdr:from>
    <xdr:to>
      <xdr:col>7</xdr:col>
      <xdr:colOff>213076</xdr:colOff>
      <xdr:row>197</xdr:row>
      <xdr:rowOff>33822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4C219D47-B17A-2E43-8FFE-870BA50ED737}"/>
            </a:ext>
          </a:extLst>
        </xdr:cNvPr>
        <xdr:cNvSpPr txBox="1"/>
      </xdr:nvSpPr>
      <xdr:spPr>
        <a:xfrm>
          <a:off x="6982092" y="40006624"/>
          <a:ext cx="158257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7</xdr:col>
      <xdr:colOff>371827</xdr:colOff>
      <xdr:row>195</xdr:row>
      <xdr:rowOff>181661</xdr:rowOff>
    </xdr:from>
    <xdr:to>
      <xdr:col>7</xdr:col>
      <xdr:colOff>717107</xdr:colOff>
      <xdr:row>197</xdr:row>
      <xdr:rowOff>83719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BD45F3E6-99FE-3546-AF54-3B7ACD7589BF}"/>
            </a:ext>
          </a:extLst>
        </xdr:cNvPr>
        <xdr:cNvSpPr txBox="1"/>
      </xdr:nvSpPr>
      <xdr:spPr>
        <a:xfrm>
          <a:off x="7299100" y="39904101"/>
          <a:ext cx="345280" cy="30311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/>
        <a:lstStyle/>
        <a:p>
          <a:pPr algn="ctr"/>
          <a:r>
            <a:rPr lang="en-GB" sz="900"/>
            <a:t>perfect</a:t>
          </a:r>
          <a:r>
            <a:rPr lang="en-GB" sz="900" baseline="0"/>
            <a:t> match</a:t>
          </a:r>
          <a:endParaRPr lang="en-GB" sz="900"/>
        </a:p>
      </xdr:txBody>
    </xdr:sp>
    <xdr:clientData/>
  </xdr:twoCellAnchor>
  <xdr:twoCellAnchor>
    <xdr:from>
      <xdr:col>7</xdr:col>
      <xdr:colOff>739826</xdr:colOff>
      <xdr:row>196</xdr:row>
      <xdr:rowOff>101749</xdr:rowOff>
    </xdr:from>
    <xdr:to>
      <xdr:col>8</xdr:col>
      <xdr:colOff>288482</xdr:colOff>
      <xdr:row>197</xdr:row>
      <xdr:rowOff>51914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BE780352-EA1F-C740-8E8F-66487AD3826B}"/>
            </a:ext>
          </a:extLst>
        </xdr:cNvPr>
        <xdr:cNvSpPr txBox="1"/>
      </xdr:nvSpPr>
      <xdr:spPr>
        <a:xfrm>
          <a:off x="7667099" y="40024716"/>
          <a:ext cx="375067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MM6+1</a:t>
          </a:r>
        </a:p>
      </xdr:txBody>
    </xdr:sp>
    <xdr:clientData/>
  </xdr:twoCellAnchor>
  <xdr:twoCellAnchor>
    <xdr:from>
      <xdr:col>8</xdr:col>
      <xdr:colOff>281039</xdr:colOff>
      <xdr:row>196</xdr:row>
      <xdr:rowOff>99368</xdr:rowOff>
    </xdr:from>
    <xdr:to>
      <xdr:col>8</xdr:col>
      <xdr:colOff>655195</xdr:colOff>
      <xdr:row>197</xdr:row>
      <xdr:rowOff>49533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B237D49E-31A2-8E44-AD34-7B954879EF1D}"/>
            </a:ext>
          </a:extLst>
        </xdr:cNvPr>
        <xdr:cNvSpPr txBox="1"/>
      </xdr:nvSpPr>
      <xdr:spPr>
        <a:xfrm>
          <a:off x="8034723" y="40022335"/>
          <a:ext cx="374156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</a:t>
          </a:r>
        </a:p>
      </xdr:txBody>
    </xdr:sp>
    <xdr:clientData/>
  </xdr:twoCellAnchor>
  <xdr:twoCellAnchor>
    <xdr:from>
      <xdr:col>8</xdr:col>
      <xdr:colOff>647751</xdr:colOff>
      <xdr:row>196</xdr:row>
      <xdr:rowOff>93018</xdr:rowOff>
    </xdr:from>
    <xdr:to>
      <xdr:col>9</xdr:col>
      <xdr:colOff>196407</xdr:colOff>
      <xdr:row>197</xdr:row>
      <xdr:rowOff>43183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2BEF44B4-332E-744B-A2E8-E7074E0A3685}"/>
            </a:ext>
          </a:extLst>
        </xdr:cNvPr>
        <xdr:cNvSpPr txBox="1"/>
      </xdr:nvSpPr>
      <xdr:spPr>
        <a:xfrm>
          <a:off x="8401435" y="40015985"/>
          <a:ext cx="375068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MM6+7</a:t>
          </a:r>
        </a:p>
      </xdr:txBody>
    </xdr:sp>
    <xdr:clientData/>
  </xdr:twoCellAnchor>
  <xdr:twoCellAnchor>
    <xdr:from>
      <xdr:col>9</xdr:col>
      <xdr:colOff>177057</xdr:colOff>
      <xdr:row>196</xdr:row>
      <xdr:rowOff>90636</xdr:rowOff>
    </xdr:from>
    <xdr:to>
      <xdr:col>9</xdr:col>
      <xdr:colOff>551213</xdr:colOff>
      <xdr:row>197</xdr:row>
      <xdr:rowOff>40801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1D32C5D0-86DB-7843-86DA-0C8EB78C47C3}"/>
            </a:ext>
          </a:extLst>
        </xdr:cNvPr>
        <xdr:cNvSpPr txBox="1"/>
      </xdr:nvSpPr>
      <xdr:spPr>
        <a:xfrm>
          <a:off x="8757153" y="40013603"/>
          <a:ext cx="374156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MM6+8</a:t>
          </a:r>
        </a:p>
      </xdr:txBody>
    </xdr:sp>
    <xdr:clientData/>
  </xdr:twoCellAnchor>
  <xdr:twoCellAnchor>
    <xdr:from>
      <xdr:col>9</xdr:col>
      <xdr:colOff>575518</xdr:colOff>
      <xdr:row>196</xdr:row>
      <xdr:rowOff>84286</xdr:rowOff>
    </xdr:from>
    <xdr:to>
      <xdr:col>10</xdr:col>
      <xdr:colOff>149575</xdr:colOff>
      <xdr:row>197</xdr:row>
      <xdr:rowOff>34451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564387B1-D74E-E742-B0D5-A23E4FE6A898}"/>
            </a:ext>
          </a:extLst>
        </xdr:cNvPr>
        <xdr:cNvSpPr txBox="1"/>
      </xdr:nvSpPr>
      <xdr:spPr>
        <a:xfrm>
          <a:off x="9155614" y="40007253"/>
          <a:ext cx="400468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MM6+22</a:t>
          </a:r>
        </a:p>
      </xdr:txBody>
    </xdr:sp>
    <xdr:clientData/>
  </xdr:twoCellAnchor>
  <xdr:twoCellAnchor>
    <xdr:from>
      <xdr:col>10</xdr:col>
      <xdr:colOff>152450</xdr:colOff>
      <xdr:row>196</xdr:row>
      <xdr:rowOff>85873</xdr:rowOff>
    </xdr:from>
    <xdr:to>
      <xdr:col>10</xdr:col>
      <xdr:colOff>552007</xdr:colOff>
      <xdr:row>197</xdr:row>
      <xdr:rowOff>36038</xdr:rowOff>
    </xdr:to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444F7DA3-9455-4345-90A5-5A711CA8AED0}"/>
            </a:ext>
          </a:extLst>
        </xdr:cNvPr>
        <xdr:cNvSpPr txBox="1"/>
      </xdr:nvSpPr>
      <xdr:spPr>
        <a:xfrm>
          <a:off x="9558957" y="40008840"/>
          <a:ext cx="399557" cy="15069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MM6+23</a:t>
          </a:r>
        </a:p>
      </xdr:txBody>
    </xdr:sp>
    <xdr:clientData/>
  </xdr:twoCellAnchor>
  <xdr:twoCellAnchor>
    <xdr:from>
      <xdr:col>12</xdr:col>
      <xdr:colOff>415452</xdr:colOff>
      <xdr:row>194</xdr:row>
      <xdr:rowOff>186731</xdr:rowOff>
    </xdr:from>
    <xdr:to>
      <xdr:col>16</xdr:col>
      <xdr:colOff>276786</xdr:colOff>
      <xdr:row>195</xdr:row>
      <xdr:rowOff>7278</xdr:rowOff>
    </xdr:to>
    <xdr:cxnSp macro="">
      <xdr:nvCxnSpPr>
        <xdr:cNvPr id="34" name="Straight Connector 33">
          <a:extLst>
            <a:ext uri="{FF2B5EF4-FFF2-40B4-BE49-F238E27FC236}">
              <a16:creationId xmlns:a16="http://schemas.microsoft.com/office/drawing/2014/main" id="{FD13495E-99B3-6541-9C71-0FC6589733DD}"/>
            </a:ext>
          </a:extLst>
        </xdr:cNvPr>
        <xdr:cNvCxnSpPr/>
      </xdr:nvCxnSpPr>
      <xdr:spPr>
        <a:xfrm flipV="1">
          <a:off x="11474782" y="39708645"/>
          <a:ext cx="3166980" cy="21073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16217</xdr:colOff>
      <xdr:row>193</xdr:row>
      <xdr:rowOff>24305</xdr:rowOff>
    </xdr:from>
    <xdr:to>
      <xdr:col>14</xdr:col>
      <xdr:colOff>515543</xdr:colOff>
      <xdr:row>194</xdr:row>
      <xdr:rowOff>113943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99CBD13F-DED4-9845-B2F4-F886D05A46DA}"/>
            </a:ext>
          </a:extLst>
        </xdr:cNvPr>
        <xdr:cNvSpPr txBox="1"/>
      </xdr:nvSpPr>
      <xdr:spPr>
        <a:xfrm>
          <a:off x="12728370" y="39345693"/>
          <a:ext cx="499326" cy="290164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11</xdr:col>
      <xdr:colOff>261292</xdr:colOff>
      <xdr:row>196</xdr:row>
      <xdr:rowOff>79654</xdr:rowOff>
    </xdr:from>
    <xdr:to>
      <xdr:col>12</xdr:col>
      <xdr:colOff>224832</xdr:colOff>
      <xdr:row>197</xdr:row>
      <xdr:rowOff>165474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5409038F-D151-844A-8D88-9516C53C65A6}"/>
            </a:ext>
          </a:extLst>
        </xdr:cNvPr>
        <xdr:cNvSpPr txBox="1"/>
      </xdr:nvSpPr>
      <xdr:spPr>
        <a:xfrm>
          <a:off x="10494211" y="40002621"/>
          <a:ext cx="789951" cy="2863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11</xdr:col>
      <xdr:colOff>537452</xdr:colOff>
      <xdr:row>201</xdr:row>
      <xdr:rowOff>59380</xdr:rowOff>
    </xdr:from>
    <xdr:to>
      <xdr:col>12</xdr:col>
      <xdr:colOff>194410</xdr:colOff>
      <xdr:row>202</xdr:row>
      <xdr:rowOff>148279</xdr:rowOff>
    </xdr:to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3AE61BAB-22E4-F046-AA49-48F3DD6C6E05}"/>
            </a:ext>
          </a:extLst>
        </xdr:cNvPr>
        <xdr:cNvSpPr txBox="1"/>
      </xdr:nvSpPr>
      <xdr:spPr>
        <a:xfrm>
          <a:off x="10770371" y="40984978"/>
          <a:ext cx="483369" cy="2894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12</xdr:col>
      <xdr:colOff>582687</xdr:colOff>
      <xdr:row>195</xdr:row>
      <xdr:rowOff>119492</xdr:rowOff>
    </xdr:from>
    <xdr:to>
      <xdr:col>12</xdr:col>
      <xdr:colOff>740944</xdr:colOff>
      <xdr:row>196</xdr:row>
      <xdr:rowOff>69657</xdr:rowOff>
    </xdr:to>
    <xdr:sp macro="" textlink="">
      <xdr:nvSpPr>
        <xdr:cNvPr id="38" name="TextBox 37">
          <a:extLst>
            <a:ext uri="{FF2B5EF4-FFF2-40B4-BE49-F238E27FC236}">
              <a16:creationId xmlns:a16="http://schemas.microsoft.com/office/drawing/2014/main" id="{C5EFAFE9-DAC4-CD43-BF82-F18DCF5534BC}"/>
            </a:ext>
          </a:extLst>
        </xdr:cNvPr>
        <xdr:cNvSpPr txBox="1"/>
      </xdr:nvSpPr>
      <xdr:spPr>
        <a:xfrm>
          <a:off x="11642017" y="39841932"/>
          <a:ext cx="158257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13</xdr:col>
      <xdr:colOff>73283</xdr:colOff>
      <xdr:row>195</xdr:row>
      <xdr:rowOff>16969</xdr:rowOff>
    </xdr:from>
    <xdr:to>
      <xdr:col>13</xdr:col>
      <xdr:colOff>418752</xdr:colOff>
      <xdr:row>196</xdr:row>
      <xdr:rowOff>119554</xdr:rowOff>
    </xdr:to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C360A01A-98BA-D947-A307-01774729AC65}"/>
            </a:ext>
          </a:extLst>
        </xdr:cNvPr>
        <xdr:cNvSpPr txBox="1"/>
      </xdr:nvSpPr>
      <xdr:spPr>
        <a:xfrm>
          <a:off x="11959025" y="39739409"/>
          <a:ext cx="345469" cy="30311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ctr"/>
        <a:lstStyle/>
        <a:p>
          <a:pPr algn="ctr"/>
          <a:r>
            <a:rPr lang="en-GB" sz="900"/>
            <a:t>perfect</a:t>
          </a:r>
          <a:r>
            <a:rPr lang="en-GB" sz="900" baseline="0"/>
            <a:t> match</a:t>
          </a:r>
          <a:endParaRPr lang="en-GB" sz="900"/>
        </a:p>
      </xdr:txBody>
    </xdr:sp>
    <xdr:clientData/>
  </xdr:twoCellAnchor>
  <xdr:twoCellAnchor>
    <xdr:from>
      <xdr:col>13</xdr:col>
      <xdr:colOff>441471</xdr:colOff>
      <xdr:row>195</xdr:row>
      <xdr:rowOff>137584</xdr:rowOff>
    </xdr:from>
    <xdr:to>
      <xdr:col>13</xdr:col>
      <xdr:colOff>815627</xdr:colOff>
      <xdr:row>196</xdr:row>
      <xdr:rowOff>87749</xdr:rowOff>
    </xdr:to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41C47622-866C-6548-9F61-8B5A2AC5FD6E}"/>
            </a:ext>
          </a:extLst>
        </xdr:cNvPr>
        <xdr:cNvSpPr txBox="1"/>
      </xdr:nvSpPr>
      <xdr:spPr>
        <a:xfrm>
          <a:off x="12327213" y="39860024"/>
          <a:ext cx="374156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MM6+1</a:t>
          </a:r>
        </a:p>
      </xdr:txBody>
    </xdr:sp>
    <xdr:clientData/>
  </xdr:twoCellAnchor>
  <xdr:twoCellAnchor>
    <xdr:from>
      <xdr:col>13</xdr:col>
      <xdr:colOff>808184</xdr:colOff>
      <xdr:row>195</xdr:row>
      <xdr:rowOff>135203</xdr:rowOff>
    </xdr:from>
    <xdr:to>
      <xdr:col>14</xdr:col>
      <xdr:colOff>356841</xdr:colOff>
      <xdr:row>196</xdr:row>
      <xdr:rowOff>85368</xdr:rowOff>
    </xdr:to>
    <xdr:sp macro="" textlink="">
      <xdr:nvSpPr>
        <xdr:cNvPr id="41" name="TextBox 40">
          <a:extLst>
            <a:ext uri="{FF2B5EF4-FFF2-40B4-BE49-F238E27FC236}">
              <a16:creationId xmlns:a16="http://schemas.microsoft.com/office/drawing/2014/main" id="{962633BA-626D-2E4B-BF49-3626C4513C58}"/>
            </a:ext>
          </a:extLst>
        </xdr:cNvPr>
        <xdr:cNvSpPr txBox="1"/>
      </xdr:nvSpPr>
      <xdr:spPr>
        <a:xfrm>
          <a:off x="12693926" y="39857643"/>
          <a:ext cx="375068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</a:t>
          </a:r>
        </a:p>
      </xdr:txBody>
    </xdr:sp>
    <xdr:clientData/>
  </xdr:twoCellAnchor>
  <xdr:twoCellAnchor>
    <xdr:from>
      <xdr:col>14</xdr:col>
      <xdr:colOff>349397</xdr:colOff>
      <xdr:row>195</xdr:row>
      <xdr:rowOff>128853</xdr:rowOff>
    </xdr:from>
    <xdr:to>
      <xdr:col>14</xdr:col>
      <xdr:colOff>723553</xdr:colOff>
      <xdr:row>196</xdr:row>
      <xdr:rowOff>79018</xdr:rowOff>
    </xdr:to>
    <xdr:sp macro="" textlink="">
      <xdr:nvSpPr>
        <xdr:cNvPr id="42" name="TextBox 41">
          <a:extLst>
            <a:ext uri="{FF2B5EF4-FFF2-40B4-BE49-F238E27FC236}">
              <a16:creationId xmlns:a16="http://schemas.microsoft.com/office/drawing/2014/main" id="{0285313F-5327-4446-8FF3-4F853D2F1153}"/>
            </a:ext>
          </a:extLst>
        </xdr:cNvPr>
        <xdr:cNvSpPr txBox="1"/>
      </xdr:nvSpPr>
      <xdr:spPr>
        <a:xfrm>
          <a:off x="13061550" y="39851293"/>
          <a:ext cx="374156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MM6+7</a:t>
          </a:r>
        </a:p>
      </xdr:txBody>
    </xdr:sp>
    <xdr:clientData/>
  </xdr:twoCellAnchor>
  <xdr:twoCellAnchor>
    <xdr:from>
      <xdr:col>14</xdr:col>
      <xdr:colOff>704203</xdr:colOff>
      <xdr:row>195</xdr:row>
      <xdr:rowOff>126471</xdr:rowOff>
    </xdr:from>
    <xdr:to>
      <xdr:col>15</xdr:col>
      <xdr:colOff>252973</xdr:colOff>
      <xdr:row>196</xdr:row>
      <xdr:rowOff>76636</xdr:rowOff>
    </xdr:to>
    <xdr:sp macro="" textlink="">
      <xdr:nvSpPr>
        <xdr:cNvPr id="43" name="TextBox 42">
          <a:extLst>
            <a:ext uri="{FF2B5EF4-FFF2-40B4-BE49-F238E27FC236}">
              <a16:creationId xmlns:a16="http://schemas.microsoft.com/office/drawing/2014/main" id="{2323A9D8-F42B-9248-9F28-71961BB7317D}"/>
            </a:ext>
          </a:extLst>
        </xdr:cNvPr>
        <xdr:cNvSpPr txBox="1"/>
      </xdr:nvSpPr>
      <xdr:spPr>
        <a:xfrm>
          <a:off x="13416356" y="39848911"/>
          <a:ext cx="375182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MM6+8</a:t>
          </a:r>
        </a:p>
      </xdr:txBody>
    </xdr:sp>
    <xdr:clientData/>
  </xdr:twoCellAnchor>
  <xdr:twoCellAnchor>
    <xdr:from>
      <xdr:col>15</xdr:col>
      <xdr:colOff>277278</xdr:colOff>
      <xdr:row>195</xdr:row>
      <xdr:rowOff>120121</xdr:rowOff>
    </xdr:from>
    <xdr:to>
      <xdr:col>15</xdr:col>
      <xdr:colOff>676835</xdr:colOff>
      <xdr:row>196</xdr:row>
      <xdr:rowOff>70286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0F104AF1-F6D7-4D48-B944-711E34133837}"/>
            </a:ext>
          </a:extLst>
        </xdr:cNvPr>
        <xdr:cNvSpPr txBox="1"/>
      </xdr:nvSpPr>
      <xdr:spPr>
        <a:xfrm>
          <a:off x="13815843" y="39842561"/>
          <a:ext cx="399557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MM6+22</a:t>
          </a:r>
        </a:p>
      </xdr:txBody>
    </xdr:sp>
    <xdr:clientData/>
  </xdr:twoCellAnchor>
  <xdr:twoCellAnchor>
    <xdr:from>
      <xdr:col>15</xdr:col>
      <xdr:colOff>679710</xdr:colOff>
      <xdr:row>195</xdr:row>
      <xdr:rowOff>121708</xdr:rowOff>
    </xdr:from>
    <xdr:to>
      <xdr:col>16</xdr:col>
      <xdr:colOff>253767</xdr:colOff>
      <xdr:row>196</xdr:row>
      <xdr:rowOff>71873</xdr:rowOff>
    </xdr:to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AB9DDE41-C33A-114F-9FD3-5CB74BA07091}"/>
            </a:ext>
          </a:extLst>
        </xdr:cNvPr>
        <xdr:cNvSpPr txBox="1"/>
      </xdr:nvSpPr>
      <xdr:spPr>
        <a:xfrm>
          <a:off x="14218275" y="39844148"/>
          <a:ext cx="400468" cy="15069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MM6+23</a:t>
          </a: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626208</xdr:colOff>
      <xdr:row>2</xdr:row>
      <xdr:rowOff>192012</xdr:rowOff>
    </xdr:from>
    <xdr:to>
      <xdr:col>3</xdr:col>
      <xdr:colOff>659422</xdr:colOff>
      <xdr:row>8</xdr:row>
      <xdr:rowOff>38101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BD6B9E-A34F-B93D-2685-898E70C260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56593" y="680474"/>
          <a:ext cx="1693983" cy="1091665"/>
        </a:xfrm>
        <a:prstGeom prst="rect">
          <a:avLst/>
        </a:prstGeom>
      </xdr:spPr>
    </xdr:pic>
    <xdr:clientData/>
  </xdr:twoCellAnchor>
  <xdr:twoCellAnchor editAs="oneCell">
    <xdr:from>
      <xdr:col>3</xdr:col>
      <xdr:colOff>774700</xdr:colOff>
      <xdr:row>2</xdr:row>
      <xdr:rowOff>190500</xdr:rowOff>
    </xdr:from>
    <xdr:to>
      <xdr:col>9</xdr:col>
      <xdr:colOff>462280</xdr:colOff>
      <xdr:row>8</xdr:row>
      <xdr:rowOff>76201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CBF18525-225D-2647-2A2D-0CE7B86A9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265854" y="605692"/>
          <a:ext cx="4669888" cy="1131277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439614</xdr:colOff>
      <xdr:row>9</xdr:row>
      <xdr:rowOff>12212</xdr:rowOff>
    </xdr:from>
    <xdr:to>
      <xdr:col>3</xdr:col>
      <xdr:colOff>757115</xdr:colOff>
      <xdr:row>16</xdr:row>
      <xdr:rowOff>1954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5E3296B3-3A2C-ACF5-678C-AB223FED8A2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269999" y="1953847"/>
          <a:ext cx="1978270" cy="1442915"/>
        </a:xfrm>
        <a:prstGeom prst="rect">
          <a:avLst/>
        </a:prstGeom>
      </xdr:spPr>
    </xdr:pic>
    <xdr:clientData/>
  </xdr:twoCellAnchor>
  <xdr:twoCellAnchor editAs="oneCell">
    <xdr:from>
      <xdr:col>3</xdr:col>
      <xdr:colOff>800101</xdr:colOff>
      <xdr:row>9</xdr:row>
      <xdr:rowOff>5374</xdr:rowOff>
    </xdr:from>
    <xdr:to>
      <xdr:col>9</xdr:col>
      <xdr:colOff>481741</xdr:colOff>
      <xdr:row>16</xdr:row>
      <xdr:rowOff>97693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79BEB26-AFFC-2C37-430B-BE3EAB7CC5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291255" y="1873739"/>
          <a:ext cx="4663948" cy="1545492"/>
        </a:xfrm>
        <a:prstGeom prst="rect">
          <a:avLst/>
        </a:prstGeom>
      </xdr:spPr>
    </xdr:pic>
    <xdr:clientData/>
  </xdr:twoCellAnchor>
  <xdr:twoCellAnchor>
    <xdr:from>
      <xdr:col>2</xdr:col>
      <xdr:colOff>320687</xdr:colOff>
      <xdr:row>3</xdr:row>
      <xdr:rowOff>170961</xdr:rowOff>
    </xdr:from>
    <xdr:to>
      <xdr:col>3</xdr:col>
      <xdr:colOff>537307</xdr:colOff>
      <xdr:row>3</xdr:row>
      <xdr:rowOff>187779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34D8CAFA-A2C7-A743-AB9A-8A9F8E4F26D1}"/>
            </a:ext>
          </a:extLst>
        </xdr:cNvPr>
        <xdr:cNvCxnSpPr/>
      </xdr:nvCxnSpPr>
      <xdr:spPr>
        <a:xfrm flipV="1">
          <a:off x="1981456" y="867019"/>
          <a:ext cx="1047005" cy="16818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573711</xdr:colOff>
      <xdr:row>2</xdr:row>
      <xdr:rowOff>22987</xdr:rowOff>
    </xdr:from>
    <xdr:to>
      <xdr:col>3</xdr:col>
      <xdr:colOff>163037</xdr:colOff>
      <xdr:row>3</xdr:row>
      <xdr:rowOff>107450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920FDF6D-F08E-0E4E-8D91-76EA9AD40667}"/>
            </a:ext>
          </a:extLst>
        </xdr:cNvPr>
        <xdr:cNvSpPr txBox="1"/>
      </xdr:nvSpPr>
      <xdr:spPr>
        <a:xfrm>
          <a:off x="2234480" y="511449"/>
          <a:ext cx="419711" cy="29205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</a:t>
          </a:r>
        </a:p>
      </xdr:txBody>
    </xdr:sp>
    <xdr:clientData/>
  </xdr:twoCellAnchor>
  <xdr:twoCellAnchor>
    <xdr:from>
      <xdr:col>4</xdr:col>
      <xdr:colOff>790711</xdr:colOff>
      <xdr:row>3</xdr:row>
      <xdr:rowOff>158749</xdr:rowOff>
    </xdr:from>
    <xdr:to>
      <xdr:col>6</xdr:col>
      <xdr:colOff>146538</xdr:colOff>
      <xdr:row>3</xdr:row>
      <xdr:rowOff>174028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6D07A261-CE9D-794D-B64D-7B6B6607B4A5}"/>
            </a:ext>
          </a:extLst>
        </xdr:cNvPr>
        <xdr:cNvCxnSpPr/>
      </xdr:nvCxnSpPr>
      <xdr:spPr>
        <a:xfrm flipV="1">
          <a:off x="4112249" y="854807"/>
          <a:ext cx="1016597" cy="15279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219197</xdr:colOff>
      <xdr:row>1</xdr:row>
      <xdr:rowOff>204622</xdr:rowOff>
    </xdr:from>
    <xdr:to>
      <xdr:col>5</xdr:col>
      <xdr:colOff>720480</xdr:colOff>
      <xdr:row>3</xdr:row>
      <xdr:rowOff>73271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74B17E0A-72F3-9846-8AF3-EF278B24D7B0}"/>
            </a:ext>
          </a:extLst>
        </xdr:cNvPr>
        <xdr:cNvSpPr txBox="1"/>
      </xdr:nvSpPr>
      <xdr:spPr>
        <a:xfrm>
          <a:off x="4371120" y="485487"/>
          <a:ext cx="501283" cy="28384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BR2*</a:t>
          </a:r>
        </a:p>
      </xdr:txBody>
    </xdr:sp>
    <xdr:clientData/>
  </xdr:twoCellAnchor>
  <xdr:twoCellAnchor>
    <xdr:from>
      <xdr:col>6</xdr:col>
      <xdr:colOff>671397</xdr:colOff>
      <xdr:row>3</xdr:row>
      <xdr:rowOff>170961</xdr:rowOff>
    </xdr:from>
    <xdr:to>
      <xdr:col>8</xdr:col>
      <xdr:colOff>24423</xdr:colOff>
      <xdr:row>3</xdr:row>
      <xdr:rowOff>177005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EF5E4A81-3F95-AA49-9DEF-0AA85863513C}"/>
            </a:ext>
          </a:extLst>
        </xdr:cNvPr>
        <xdr:cNvCxnSpPr/>
      </xdr:nvCxnSpPr>
      <xdr:spPr>
        <a:xfrm flipV="1">
          <a:off x="5653705" y="867019"/>
          <a:ext cx="1013795" cy="6044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119841</xdr:colOff>
      <xdr:row>1</xdr:row>
      <xdr:rowOff>183174</xdr:rowOff>
    </xdr:from>
    <xdr:to>
      <xdr:col>7</xdr:col>
      <xdr:colOff>538170</xdr:colOff>
      <xdr:row>3</xdr:row>
      <xdr:rowOff>60041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59391B52-C991-0742-A865-44FD855C930E}"/>
            </a:ext>
          </a:extLst>
        </xdr:cNvPr>
        <xdr:cNvSpPr txBox="1"/>
      </xdr:nvSpPr>
      <xdr:spPr>
        <a:xfrm>
          <a:off x="5932533" y="464039"/>
          <a:ext cx="418329" cy="29206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0</xdr:col>
      <xdr:colOff>683846</xdr:colOff>
      <xdr:row>5</xdr:row>
      <xdr:rowOff>28073</xdr:rowOff>
    </xdr:from>
    <xdr:to>
      <xdr:col>1</xdr:col>
      <xdr:colOff>730916</xdr:colOff>
      <xdr:row>6</xdr:row>
      <xdr:rowOff>112537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B2F7649D-8381-2146-BD12-9ED31987AD87}"/>
            </a:ext>
          </a:extLst>
        </xdr:cNvPr>
        <xdr:cNvSpPr txBox="1"/>
      </xdr:nvSpPr>
      <xdr:spPr>
        <a:xfrm>
          <a:off x="683846" y="1066054"/>
          <a:ext cx="877455" cy="29206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LwaCas13a</a:t>
          </a:r>
        </a:p>
      </xdr:txBody>
    </xdr:sp>
    <xdr:clientData/>
  </xdr:twoCellAnchor>
  <xdr:twoCellAnchor>
    <xdr:from>
      <xdr:col>1</xdr:col>
      <xdr:colOff>207522</xdr:colOff>
      <xdr:row>10</xdr:row>
      <xdr:rowOff>142902</xdr:rowOff>
    </xdr:from>
    <xdr:to>
      <xdr:col>1</xdr:col>
      <xdr:colOff>690891</xdr:colOff>
      <xdr:row>12</xdr:row>
      <xdr:rowOff>25888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153CE749-EEBF-3F45-BE10-45B55A6E7106}"/>
            </a:ext>
          </a:extLst>
        </xdr:cNvPr>
        <xdr:cNvSpPr txBox="1"/>
      </xdr:nvSpPr>
      <xdr:spPr>
        <a:xfrm>
          <a:off x="1037907" y="2218864"/>
          <a:ext cx="483369" cy="29817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 editAs="oneCell">
    <xdr:from>
      <xdr:col>1</xdr:col>
      <xdr:colOff>256442</xdr:colOff>
      <xdr:row>16</xdr:row>
      <xdr:rowOff>134327</xdr:rowOff>
    </xdr:from>
    <xdr:to>
      <xdr:col>3</xdr:col>
      <xdr:colOff>769327</xdr:colOff>
      <xdr:row>23</xdr:row>
      <xdr:rowOff>165115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771F8484-AB48-03E8-98CB-608C0C03B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086827" y="3529135"/>
          <a:ext cx="2173654" cy="1483961"/>
        </a:xfrm>
        <a:prstGeom prst="rect">
          <a:avLst/>
        </a:prstGeom>
      </xdr:spPr>
    </xdr:pic>
    <xdr:clientData/>
  </xdr:twoCellAnchor>
  <xdr:twoCellAnchor editAs="oneCell">
    <xdr:from>
      <xdr:col>3</xdr:col>
      <xdr:colOff>732692</xdr:colOff>
      <xdr:row>16</xdr:row>
      <xdr:rowOff>24421</xdr:rowOff>
    </xdr:from>
    <xdr:to>
      <xdr:col>9</xdr:col>
      <xdr:colOff>386011</xdr:colOff>
      <xdr:row>22</xdr:row>
      <xdr:rowOff>195383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29918DD3-643D-7D48-AA24-098B00524E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3223846" y="3419229"/>
          <a:ext cx="4635627" cy="1416539"/>
        </a:xfrm>
        <a:prstGeom prst="rect">
          <a:avLst/>
        </a:prstGeom>
      </xdr:spPr>
    </xdr:pic>
    <xdr:clientData/>
  </xdr:twoCellAnchor>
  <xdr:twoCellAnchor>
    <xdr:from>
      <xdr:col>0</xdr:col>
      <xdr:colOff>811750</xdr:colOff>
      <xdr:row>19</xdr:row>
      <xdr:rowOff>14437</xdr:rowOff>
    </xdr:from>
    <xdr:to>
      <xdr:col>1</xdr:col>
      <xdr:colOff>464734</xdr:colOff>
      <xdr:row>20</xdr:row>
      <xdr:rowOff>105019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BC0FE74F-842D-E544-8401-9E90711FCB0F}"/>
            </a:ext>
          </a:extLst>
        </xdr:cNvPr>
        <xdr:cNvSpPr txBox="1"/>
      </xdr:nvSpPr>
      <xdr:spPr>
        <a:xfrm>
          <a:off x="811750" y="3958764"/>
          <a:ext cx="483369" cy="29817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TAT</a:t>
          </a:r>
        </a:p>
      </xdr:txBody>
    </xdr:sp>
    <xdr:clientData/>
  </xdr:twoCellAnchor>
  <xdr:twoCellAnchor>
    <xdr:from>
      <xdr:col>2</xdr:col>
      <xdr:colOff>336081</xdr:colOff>
      <xdr:row>4</xdr:row>
      <xdr:rowOff>49560</xdr:rowOff>
    </xdr:from>
    <xdr:to>
      <xdr:col>2</xdr:col>
      <xdr:colOff>467105</xdr:colOff>
      <xdr:row>4</xdr:row>
      <xdr:rowOff>195732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C049BE9B-DF28-7040-AF45-4F533CEF31B4}"/>
            </a:ext>
          </a:extLst>
        </xdr:cNvPr>
        <xdr:cNvSpPr txBox="1"/>
      </xdr:nvSpPr>
      <xdr:spPr>
        <a:xfrm>
          <a:off x="1983233" y="927015"/>
          <a:ext cx="131024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2</xdr:col>
      <xdr:colOff>660634</xdr:colOff>
      <xdr:row>4</xdr:row>
      <xdr:rowOff>65061</xdr:rowOff>
    </xdr:from>
    <xdr:to>
      <xdr:col>3</xdr:col>
      <xdr:colOff>75990</xdr:colOff>
      <xdr:row>5</xdr:row>
      <xdr:rowOff>11111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E49B1961-E043-614F-AE8B-7935309127B9}"/>
            </a:ext>
          </a:extLst>
        </xdr:cNvPr>
        <xdr:cNvSpPr txBox="1"/>
      </xdr:nvSpPr>
      <xdr:spPr>
        <a:xfrm>
          <a:off x="2321403" y="968715"/>
          <a:ext cx="245741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3</xdr:col>
      <xdr:colOff>244050</xdr:colOff>
      <xdr:row>4</xdr:row>
      <xdr:rowOff>36634</xdr:rowOff>
    </xdr:from>
    <xdr:to>
      <xdr:col>3</xdr:col>
      <xdr:colOff>492790</xdr:colOff>
      <xdr:row>4</xdr:row>
      <xdr:rowOff>190280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8BC94818-6958-314F-9735-468751A59949}"/>
            </a:ext>
          </a:extLst>
        </xdr:cNvPr>
        <xdr:cNvSpPr txBox="1"/>
      </xdr:nvSpPr>
      <xdr:spPr>
        <a:xfrm>
          <a:off x="2735204" y="940288"/>
          <a:ext cx="248740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5</xdr:col>
      <xdr:colOff>12809</xdr:colOff>
      <xdr:row>4</xdr:row>
      <xdr:rowOff>910</xdr:rowOff>
    </xdr:from>
    <xdr:to>
      <xdr:col>5</xdr:col>
      <xdr:colOff>143833</xdr:colOff>
      <xdr:row>4</xdr:row>
      <xdr:rowOff>147082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26473D31-4D59-0F40-9703-03287681BAE5}"/>
            </a:ext>
          </a:extLst>
        </xdr:cNvPr>
        <xdr:cNvSpPr txBox="1"/>
      </xdr:nvSpPr>
      <xdr:spPr>
        <a:xfrm>
          <a:off x="4130688" y="878365"/>
          <a:ext cx="131024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5</xdr:col>
      <xdr:colOff>337362</xdr:colOff>
      <xdr:row>4</xdr:row>
      <xdr:rowOff>16411</xdr:rowOff>
    </xdr:from>
    <xdr:to>
      <xdr:col>5</xdr:col>
      <xdr:colOff>576293</xdr:colOff>
      <xdr:row>4</xdr:row>
      <xdr:rowOff>162582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8F5FD55D-8EF0-E044-B9C5-B0BFDAC367D0}"/>
            </a:ext>
          </a:extLst>
        </xdr:cNvPr>
        <xdr:cNvSpPr txBox="1"/>
      </xdr:nvSpPr>
      <xdr:spPr>
        <a:xfrm>
          <a:off x="4455241" y="893866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5</xdr:col>
      <xdr:colOff>744353</xdr:colOff>
      <xdr:row>3</xdr:row>
      <xdr:rowOff>188106</xdr:rowOff>
    </xdr:from>
    <xdr:to>
      <xdr:col>6</xdr:col>
      <xdr:colOff>169517</xdr:colOff>
      <xdr:row>4</xdr:row>
      <xdr:rowOff>141630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6553CA31-6698-E04C-B3DB-177CB209BD93}"/>
            </a:ext>
          </a:extLst>
        </xdr:cNvPr>
        <xdr:cNvSpPr txBox="1"/>
      </xdr:nvSpPr>
      <xdr:spPr>
        <a:xfrm>
          <a:off x="4862232" y="865439"/>
          <a:ext cx="248740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6</xdr:col>
      <xdr:colOff>719391</xdr:colOff>
      <xdr:row>4</xdr:row>
      <xdr:rowOff>14764</xdr:rowOff>
    </xdr:from>
    <xdr:to>
      <xdr:col>7</xdr:col>
      <xdr:colOff>26840</xdr:colOff>
      <xdr:row>4</xdr:row>
      <xdr:rowOff>160936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EFF98612-071C-5840-9ADE-1A5EA6EE8DB1}"/>
            </a:ext>
          </a:extLst>
        </xdr:cNvPr>
        <xdr:cNvSpPr txBox="1"/>
      </xdr:nvSpPr>
      <xdr:spPr>
        <a:xfrm>
          <a:off x="5660846" y="892219"/>
          <a:ext cx="131024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7</xdr:col>
      <xdr:colOff>220369</xdr:colOff>
      <xdr:row>4</xdr:row>
      <xdr:rowOff>30265</xdr:rowOff>
    </xdr:from>
    <xdr:to>
      <xdr:col>7</xdr:col>
      <xdr:colOff>459300</xdr:colOff>
      <xdr:row>4</xdr:row>
      <xdr:rowOff>176436</xdr:rowOff>
    </xdr:to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2542A019-F201-DD49-9F9A-C8229881C8B9}"/>
            </a:ext>
          </a:extLst>
        </xdr:cNvPr>
        <xdr:cNvSpPr txBox="1"/>
      </xdr:nvSpPr>
      <xdr:spPr>
        <a:xfrm>
          <a:off x="5985399" y="907720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7</xdr:col>
      <xdr:colOff>627360</xdr:colOff>
      <xdr:row>4</xdr:row>
      <xdr:rowOff>1838</xdr:rowOff>
    </xdr:from>
    <xdr:to>
      <xdr:col>8</xdr:col>
      <xdr:colOff>52524</xdr:colOff>
      <xdr:row>4</xdr:row>
      <xdr:rowOff>155484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92CBBC3C-3D10-064E-88B2-36670371FE4D}"/>
            </a:ext>
          </a:extLst>
        </xdr:cNvPr>
        <xdr:cNvSpPr txBox="1"/>
      </xdr:nvSpPr>
      <xdr:spPr>
        <a:xfrm>
          <a:off x="6392390" y="879293"/>
          <a:ext cx="248740" cy="15364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22</xdr:col>
      <xdr:colOff>764309</xdr:colOff>
      <xdr:row>2</xdr:row>
      <xdr:rowOff>0</xdr:rowOff>
    </xdr:from>
    <xdr:to>
      <xdr:col>31</xdr:col>
      <xdr:colOff>673100</xdr:colOff>
      <xdr:row>10</xdr:row>
      <xdr:rowOff>139700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4094C05-72C1-A8C5-AA61-C807E57561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8951667" y="491226"/>
          <a:ext cx="7349075" cy="1781116"/>
        </a:xfrm>
        <a:prstGeom prst="rect">
          <a:avLst/>
        </a:prstGeom>
      </xdr:spPr>
    </xdr:pic>
    <xdr:clientData/>
  </xdr:twoCellAnchor>
  <xdr:twoCellAnchor editAs="oneCell">
    <xdr:from>
      <xdr:col>22</xdr:col>
      <xdr:colOff>757012</xdr:colOff>
      <xdr:row>10</xdr:row>
      <xdr:rowOff>38101</xdr:rowOff>
    </xdr:from>
    <xdr:to>
      <xdr:col>31</xdr:col>
      <xdr:colOff>342900</xdr:colOff>
      <xdr:row>27</xdr:row>
      <xdr:rowOff>200637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67C9020-37B5-2E63-6AD8-2170D959B3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8918012" y="2171701"/>
          <a:ext cx="7015388" cy="3604236"/>
        </a:xfrm>
        <a:prstGeom prst="rect">
          <a:avLst/>
        </a:prstGeom>
      </xdr:spPr>
    </xdr:pic>
    <xdr:clientData/>
  </xdr:twoCellAnchor>
  <xdr:twoCellAnchor>
    <xdr:from>
      <xdr:col>24</xdr:col>
      <xdr:colOff>248395</xdr:colOff>
      <xdr:row>5</xdr:row>
      <xdr:rowOff>2653</xdr:rowOff>
    </xdr:from>
    <xdr:to>
      <xdr:col>25</xdr:col>
      <xdr:colOff>174113</xdr:colOff>
      <xdr:row>5</xdr:row>
      <xdr:rowOff>10242</xdr:rowOff>
    </xdr:to>
    <xdr:cxnSp macro="">
      <xdr:nvCxnSpPr>
        <xdr:cNvPr id="4" name="Straight Connector 3">
          <a:extLst>
            <a:ext uri="{FF2B5EF4-FFF2-40B4-BE49-F238E27FC236}">
              <a16:creationId xmlns:a16="http://schemas.microsoft.com/office/drawing/2014/main" id="{CA0433D6-C595-A44E-B3A3-2718A4443AF5}"/>
            </a:ext>
          </a:extLst>
        </xdr:cNvPr>
        <xdr:cNvCxnSpPr/>
      </xdr:nvCxnSpPr>
      <xdr:spPr>
        <a:xfrm>
          <a:off x="20035814" y="1124145"/>
          <a:ext cx="750194" cy="7589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24</xdr:col>
      <xdr:colOff>476996</xdr:colOff>
      <xdr:row>3</xdr:row>
      <xdr:rowOff>48875</xdr:rowOff>
    </xdr:from>
    <xdr:to>
      <xdr:col>25</xdr:col>
      <xdr:colOff>220405</xdr:colOff>
      <xdr:row>4</xdr:row>
      <xdr:rowOff>150475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83764B4-725F-7D40-8DD7-D97674831137}"/>
            </a:ext>
          </a:extLst>
        </xdr:cNvPr>
        <xdr:cNvSpPr txBox="1"/>
      </xdr:nvSpPr>
      <xdr:spPr>
        <a:xfrm>
          <a:off x="20288996" y="760075"/>
          <a:ext cx="568909" cy="304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BR1*</a:t>
          </a:r>
        </a:p>
      </xdr:txBody>
    </xdr:sp>
    <xdr:clientData/>
  </xdr:twoCellAnchor>
  <xdr:twoCellAnchor>
    <xdr:from>
      <xdr:col>25</xdr:col>
      <xdr:colOff>378952</xdr:colOff>
      <xdr:row>5</xdr:row>
      <xdr:rowOff>0</xdr:rowOff>
    </xdr:from>
    <xdr:to>
      <xdr:col>26</xdr:col>
      <xdr:colOff>204839</xdr:colOff>
      <xdr:row>5</xdr:row>
      <xdr:rowOff>0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D9493C44-38F6-BC40-86B9-44F03F3A5361}"/>
            </a:ext>
          </a:extLst>
        </xdr:cNvPr>
        <xdr:cNvCxnSpPr/>
      </xdr:nvCxnSpPr>
      <xdr:spPr>
        <a:xfrm>
          <a:off x="20990847" y="1121492"/>
          <a:ext cx="650363" cy="0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25</xdr:col>
      <xdr:colOff>472834</xdr:colOff>
      <xdr:row>3</xdr:row>
      <xdr:rowOff>37094</xdr:rowOff>
    </xdr:from>
    <xdr:to>
      <xdr:col>26</xdr:col>
      <xdr:colOff>124496</xdr:colOff>
      <xdr:row>4</xdr:row>
      <xdr:rowOff>138694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93C699E0-AB27-0D4A-893B-6BC2BBC966F1}"/>
            </a:ext>
          </a:extLst>
        </xdr:cNvPr>
        <xdr:cNvSpPr txBox="1"/>
      </xdr:nvSpPr>
      <xdr:spPr>
        <a:xfrm>
          <a:off x="21084729" y="748909"/>
          <a:ext cx="476138" cy="3064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26</xdr:col>
      <xdr:colOff>337464</xdr:colOff>
      <xdr:row>4</xdr:row>
      <xdr:rowOff>199718</xdr:rowOff>
    </xdr:from>
    <xdr:to>
      <xdr:col>27</xdr:col>
      <xdr:colOff>317500</xdr:colOff>
      <xdr:row>4</xdr:row>
      <xdr:rowOff>200199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B0C8DF98-2506-344E-8E22-E68BE7ACB117}"/>
            </a:ext>
          </a:extLst>
        </xdr:cNvPr>
        <xdr:cNvCxnSpPr/>
      </xdr:nvCxnSpPr>
      <xdr:spPr>
        <a:xfrm flipV="1">
          <a:off x="21773835" y="1116371"/>
          <a:ext cx="804512" cy="481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26</xdr:col>
      <xdr:colOff>551060</xdr:colOff>
      <xdr:row>3</xdr:row>
      <xdr:rowOff>38100</xdr:rowOff>
    </xdr:from>
    <xdr:to>
      <xdr:col>27</xdr:col>
      <xdr:colOff>202175</xdr:colOff>
      <xdr:row>4</xdr:row>
      <xdr:rowOff>139700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9FD71620-595A-2F47-B4CC-0EFE4A9BE64A}"/>
            </a:ext>
          </a:extLst>
        </xdr:cNvPr>
        <xdr:cNvSpPr txBox="1"/>
      </xdr:nvSpPr>
      <xdr:spPr>
        <a:xfrm>
          <a:off x="21987431" y="749915"/>
          <a:ext cx="475591" cy="3064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22</xdr:col>
      <xdr:colOff>635480</xdr:colOff>
      <xdr:row>6</xdr:row>
      <xdr:rowOff>14341</xdr:rowOff>
    </xdr:from>
    <xdr:to>
      <xdr:col>23</xdr:col>
      <xdr:colOff>646980</xdr:colOff>
      <xdr:row>7</xdr:row>
      <xdr:rowOff>115941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FA39EE03-0067-514E-9DE7-AA3AD015D720}"/>
            </a:ext>
          </a:extLst>
        </xdr:cNvPr>
        <xdr:cNvSpPr txBox="1"/>
      </xdr:nvSpPr>
      <xdr:spPr>
        <a:xfrm>
          <a:off x="18822838" y="1332266"/>
          <a:ext cx="838199" cy="30527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24</xdr:col>
      <xdr:colOff>330329</xdr:colOff>
      <xdr:row>5</xdr:row>
      <xdr:rowOff>51426</xdr:rowOff>
    </xdr:from>
    <xdr:to>
      <xdr:col>24</xdr:col>
      <xdr:colOff>501854</xdr:colOff>
      <xdr:row>5</xdr:row>
      <xdr:rowOff>197598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9767A440-F180-6846-AFA0-987C5F9415C0}"/>
            </a:ext>
          </a:extLst>
        </xdr:cNvPr>
        <xdr:cNvSpPr txBox="1"/>
      </xdr:nvSpPr>
      <xdr:spPr>
        <a:xfrm>
          <a:off x="20117748" y="1172918"/>
          <a:ext cx="171525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pPr algn="ctr"/>
          <a:r>
            <a:rPr lang="en-GB" sz="900"/>
            <a:t>NT</a:t>
          </a:r>
        </a:p>
      </xdr:txBody>
    </xdr:sp>
    <xdr:clientData/>
  </xdr:twoCellAnchor>
  <xdr:twoCellAnchor>
    <xdr:from>
      <xdr:col>24</xdr:col>
      <xdr:colOff>716335</xdr:colOff>
      <xdr:row>5</xdr:row>
      <xdr:rowOff>41322</xdr:rowOff>
    </xdr:from>
    <xdr:to>
      <xdr:col>25</xdr:col>
      <xdr:colOff>130790</xdr:colOff>
      <xdr:row>5</xdr:row>
      <xdr:rowOff>187493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0BA73A12-AA72-0A46-9278-69E7AABBF4C8}"/>
            </a:ext>
          </a:extLst>
        </xdr:cNvPr>
        <xdr:cNvSpPr txBox="1"/>
      </xdr:nvSpPr>
      <xdr:spPr>
        <a:xfrm>
          <a:off x="20503754" y="1162814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</a:t>
          </a:r>
        </a:p>
      </xdr:txBody>
    </xdr:sp>
    <xdr:clientData/>
  </xdr:twoCellAnchor>
  <xdr:twoCellAnchor>
    <xdr:from>
      <xdr:col>25</xdr:col>
      <xdr:colOff>380309</xdr:colOff>
      <xdr:row>5</xdr:row>
      <xdr:rowOff>80922</xdr:rowOff>
    </xdr:from>
    <xdr:to>
      <xdr:col>25</xdr:col>
      <xdr:colOff>551834</xdr:colOff>
      <xdr:row>6</xdr:row>
      <xdr:rowOff>22255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87CF4584-8E7E-1840-A450-BFFE11D1DED2}"/>
            </a:ext>
          </a:extLst>
        </xdr:cNvPr>
        <xdr:cNvSpPr txBox="1"/>
      </xdr:nvSpPr>
      <xdr:spPr>
        <a:xfrm>
          <a:off x="20992204" y="1202414"/>
          <a:ext cx="171525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pPr algn="ctr"/>
          <a:r>
            <a:rPr lang="en-GB" sz="900"/>
            <a:t>NT</a:t>
          </a:r>
        </a:p>
      </xdr:txBody>
    </xdr:sp>
    <xdr:clientData/>
  </xdr:twoCellAnchor>
  <xdr:twoCellAnchor>
    <xdr:from>
      <xdr:col>25</xdr:col>
      <xdr:colOff>766315</xdr:colOff>
      <xdr:row>5</xdr:row>
      <xdr:rowOff>70818</xdr:rowOff>
    </xdr:from>
    <xdr:to>
      <xdr:col>26</xdr:col>
      <xdr:colOff>180770</xdr:colOff>
      <xdr:row>6</xdr:row>
      <xdr:rowOff>12150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63FD07FB-4172-C64F-94A2-CE7E5E316878}"/>
            </a:ext>
          </a:extLst>
        </xdr:cNvPr>
        <xdr:cNvSpPr txBox="1"/>
      </xdr:nvSpPr>
      <xdr:spPr>
        <a:xfrm>
          <a:off x="21378210" y="1192310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</a:t>
          </a:r>
        </a:p>
      </xdr:txBody>
    </xdr:sp>
    <xdr:clientData/>
  </xdr:twoCellAnchor>
  <xdr:twoCellAnchor>
    <xdr:from>
      <xdr:col>26</xdr:col>
      <xdr:colOff>445653</xdr:colOff>
      <xdr:row>5</xdr:row>
      <xdr:rowOff>89934</xdr:rowOff>
    </xdr:from>
    <xdr:to>
      <xdr:col>26</xdr:col>
      <xdr:colOff>617178</xdr:colOff>
      <xdr:row>6</xdr:row>
      <xdr:rowOff>31267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1BF6287A-BB85-8040-BC3C-B0371FA5BF8F}"/>
            </a:ext>
          </a:extLst>
        </xdr:cNvPr>
        <xdr:cNvSpPr txBox="1"/>
      </xdr:nvSpPr>
      <xdr:spPr>
        <a:xfrm>
          <a:off x="21882024" y="1211426"/>
          <a:ext cx="171525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pPr algn="ctr"/>
          <a:r>
            <a:rPr lang="en-GB" sz="900"/>
            <a:t>NT</a:t>
          </a:r>
        </a:p>
      </xdr:txBody>
    </xdr:sp>
    <xdr:clientData/>
  </xdr:twoCellAnchor>
  <xdr:twoCellAnchor>
    <xdr:from>
      <xdr:col>27</xdr:col>
      <xdr:colOff>7183</xdr:colOff>
      <xdr:row>5</xdr:row>
      <xdr:rowOff>79830</xdr:rowOff>
    </xdr:from>
    <xdr:to>
      <xdr:col>27</xdr:col>
      <xdr:colOff>246114</xdr:colOff>
      <xdr:row>6</xdr:row>
      <xdr:rowOff>21162</xdr:rowOff>
    </xdr:to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57B4CA17-F853-1F41-A4B0-49BC43AA7AAB}"/>
            </a:ext>
          </a:extLst>
        </xdr:cNvPr>
        <xdr:cNvSpPr txBox="1"/>
      </xdr:nvSpPr>
      <xdr:spPr>
        <a:xfrm>
          <a:off x="22268030" y="1201322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</a:t>
          </a:r>
        </a:p>
      </xdr:txBody>
    </xdr:sp>
    <xdr:clientData/>
  </xdr:twoCellAnchor>
  <xdr:twoCellAnchor>
    <xdr:from>
      <xdr:col>27</xdr:col>
      <xdr:colOff>562206</xdr:colOff>
      <xdr:row>5</xdr:row>
      <xdr:rowOff>104067</xdr:rowOff>
    </xdr:from>
    <xdr:to>
      <xdr:col>27</xdr:col>
      <xdr:colOff>733731</xdr:colOff>
      <xdr:row>6</xdr:row>
      <xdr:rowOff>45400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ECF1F969-282F-E946-B1FA-AEF28E24F639}"/>
            </a:ext>
          </a:extLst>
        </xdr:cNvPr>
        <xdr:cNvSpPr txBox="1"/>
      </xdr:nvSpPr>
      <xdr:spPr>
        <a:xfrm>
          <a:off x="22823053" y="1225559"/>
          <a:ext cx="171525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pPr algn="ctr"/>
          <a:r>
            <a:rPr lang="en-GB" sz="900"/>
            <a:t>NT</a:t>
          </a:r>
        </a:p>
      </xdr:txBody>
    </xdr:sp>
    <xdr:clientData/>
  </xdr:twoCellAnchor>
  <xdr:twoCellAnchor>
    <xdr:from>
      <xdr:col>28</xdr:col>
      <xdr:colOff>123736</xdr:colOff>
      <xdr:row>5</xdr:row>
      <xdr:rowOff>93963</xdr:rowOff>
    </xdr:from>
    <xdr:to>
      <xdr:col>28</xdr:col>
      <xdr:colOff>362667</xdr:colOff>
      <xdr:row>6</xdr:row>
      <xdr:rowOff>35295</xdr:rowOff>
    </xdr:to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C4917738-007E-E449-AD39-920077964922}"/>
            </a:ext>
          </a:extLst>
        </xdr:cNvPr>
        <xdr:cNvSpPr txBox="1"/>
      </xdr:nvSpPr>
      <xdr:spPr>
        <a:xfrm>
          <a:off x="23209059" y="1215455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</a:t>
          </a:r>
        </a:p>
      </xdr:txBody>
    </xdr:sp>
    <xdr:clientData/>
  </xdr:twoCellAnchor>
  <xdr:twoCellAnchor>
    <xdr:from>
      <xdr:col>28</xdr:col>
      <xdr:colOff>689001</xdr:colOff>
      <xdr:row>5</xdr:row>
      <xdr:rowOff>118201</xdr:rowOff>
    </xdr:from>
    <xdr:to>
      <xdr:col>29</xdr:col>
      <xdr:colOff>36051</xdr:colOff>
      <xdr:row>6</xdr:row>
      <xdr:rowOff>59534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A7FC7FD0-F374-0245-B077-D7DBF5C1B49B}"/>
            </a:ext>
          </a:extLst>
        </xdr:cNvPr>
        <xdr:cNvSpPr txBox="1"/>
      </xdr:nvSpPr>
      <xdr:spPr>
        <a:xfrm>
          <a:off x="23774324" y="1239693"/>
          <a:ext cx="171525" cy="14617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pPr algn="ctr"/>
          <a:r>
            <a:rPr lang="en-GB" sz="900"/>
            <a:t>NT</a:t>
          </a:r>
        </a:p>
      </xdr:txBody>
    </xdr:sp>
    <xdr:clientData/>
  </xdr:twoCellAnchor>
  <xdr:twoCellAnchor>
    <xdr:from>
      <xdr:col>29</xdr:col>
      <xdr:colOff>250532</xdr:colOff>
      <xdr:row>5</xdr:row>
      <xdr:rowOff>108097</xdr:rowOff>
    </xdr:from>
    <xdr:to>
      <xdr:col>29</xdr:col>
      <xdr:colOff>489463</xdr:colOff>
      <xdr:row>6</xdr:row>
      <xdr:rowOff>49429</xdr:rowOff>
    </xdr:to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111AA320-16B5-0446-9858-4621DEA9FD9D}"/>
            </a:ext>
          </a:extLst>
        </xdr:cNvPr>
        <xdr:cNvSpPr txBox="1"/>
      </xdr:nvSpPr>
      <xdr:spPr>
        <a:xfrm>
          <a:off x="24160330" y="1229589"/>
          <a:ext cx="238931" cy="1461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</a:t>
          </a:r>
        </a:p>
      </xdr:txBody>
    </xdr:sp>
    <xdr:clientData/>
  </xdr:twoCellAnchor>
  <xdr:twoCellAnchor>
    <xdr:from>
      <xdr:col>27</xdr:col>
      <xdr:colOff>466512</xdr:colOff>
      <xdr:row>4</xdr:row>
      <xdr:rowOff>204705</xdr:rowOff>
    </xdr:from>
    <xdr:to>
      <xdr:col>28</xdr:col>
      <xdr:colOff>435282</xdr:colOff>
      <xdr:row>5</xdr:row>
      <xdr:rowOff>0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C31762F7-09A6-2D43-813D-987607C5E628}"/>
            </a:ext>
          </a:extLst>
        </xdr:cNvPr>
        <xdr:cNvCxnSpPr/>
      </xdr:nvCxnSpPr>
      <xdr:spPr>
        <a:xfrm>
          <a:off x="22727359" y="1121358"/>
          <a:ext cx="793246" cy="134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27</xdr:col>
      <xdr:colOff>628900</xdr:colOff>
      <xdr:row>3</xdr:row>
      <xdr:rowOff>57969</xdr:rowOff>
    </xdr:from>
    <xdr:to>
      <xdr:col>28</xdr:col>
      <xdr:colOff>240686</xdr:colOff>
      <xdr:row>4</xdr:row>
      <xdr:rowOff>159569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AD698C3E-1DB9-5C4B-B042-B5193C19A13E}"/>
            </a:ext>
          </a:extLst>
        </xdr:cNvPr>
        <xdr:cNvSpPr txBox="1"/>
      </xdr:nvSpPr>
      <xdr:spPr>
        <a:xfrm>
          <a:off x="22889747" y="769784"/>
          <a:ext cx="436262" cy="3064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BR4</a:t>
          </a:r>
        </a:p>
      </xdr:txBody>
    </xdr:sp>
    <xdr:clientData/>
  </xdr:twoCellAnchor>
  <xdr:twoCellAnchor>
    <xdr:from>
      <xdr:col>28</xdr:col>
      <xdr:colOff>562581</xdr:colOff>
      <xdr:row>5</xdr:row>
      <xdr:rowOff>3758</xdr:rowOff>
    </xdr:from>
    <xdr:to>
      <xdr:col>29</xdr:col>
      <xdr:colOff>531352</xdr:colOff>
      <xdr:row>5</xdr:row>
      <xdr:rowOff>3892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CDC9E5AC-21F6-0249-9DCB-A51C91323AC2}"/>
            </a:ext>
          </a:extLst>
        </xdr:cNvPr>
        <xdr:cNvCxnSpPr/>
      </xdr:nvCxnSpPr>
      <xdr:spPr>
        <a:xfrm>
          <a:off x="23647904" y="1125250"/>
          <a:ext cx="793246" cy="134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28</xdr:col>
      <xdr:colOff>724969</xdr:colOff>
      <xdr:row>3</xdr:row>
      <xdr:rowOff>61861</xdr:rowOff>
    </xdr:from>
    <xdr:to>
      <xdr:col>29</xdr:col>
      <xdr:colOff>336756</xdr:colOff>
      <xdr:row>4</xdr:row>
      <xdr:rowOff>163461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04DCFF51-624A-CF40-8C97-8B050F61B5B1}"/>
            </a:ext>
          </a:extLst>
        </xdr:cNvPr>
        <xdr:cNvSpPr txBox="1"/>
      </xdr:nvSpPr>
      <xdr:spPr>
        <a:xfrm>
          <a:off x="23810292" y="773676"/>
          <a:ext cx="436262" cy="3064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BR5</a:t>
          </a:r>
        </a:p>
      </xdr:txBody>
    </xdr:sp>
    <xdr:clientData/>
  </xdr:twoCellAnchor>
  <xdr:twoCellAnchor>
    <xdr:from>
      <xdr:col>23</xdr:col>
      <xdr:colOff>33068</xdr:colOff>
      <xdr:row>13</xdr:row>
      <xdr:rowOff>10987</xdr:rowOff>
    </xdr:from>
    <xdr:to>
      <xdr:col>23</xdr:col>
      <xdr:colOff>587075</xdr:colOff>
      <xdr:row>14</xdr:row>
      <xdr:rowOff>112587</xdr:rowOff>
    </xdr:to>
    <xdr:sp macro="" textlink="">
      <xdr:nvSpPr>
        <xdr:cNvPr id="37" name="TextBox 36">
          <a:extLst>
            <a:ext uri="{FF2B5EF4-FFF2-40B4-BE49-F238E27FC236}">
              <a16:creationId xmlns:a16="http://schemas.microsoft.com/office/drawing/2014/main" id="{4A63AEEA-57FC-D846-A53B-B46E00D78F09}"/>
            </a:ext>
          </a:extLst>
        </xdr:cNvPr>
        <xdr:cNvSpPr txBox="1"/>
      </xdr:nvSpPr>
      <xdr:spPr>
        <a:xfrm>
          <a:off x="19047125" y="2742685"/>
          <a:ext cx="554007" cy="30527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701387</xdr:colOff>
      <xdr:row>91</xdr:row>
      <xdr:rowOff>107902</xdr:rowOff>
    </xdr:from>
    <xdr:to>
      <xdr:col>6</xdr:col>
      <xdr:colOff>702034</xdr:colOff>
      <xdr:row>95</xdr:row>
      <xdr:rowOff>152781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CC15CA4-0B64-CA97-A492-EF90139B6B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22590" y="1186925"/>
          <a:ext cx="4106661" cy="846985"/>
        </a:xfrm>
        <a:prstGeom prst="rect">
          <a:avLst/>
        </a:prstGeom>
      </xdr:spPr>
    </xdr:pic>
    <xdr:clientData/>
  </xdr:twoCellAnchor>
  <xdr:twoCellAnchor editAs="oneCell">
    <xdr:from>
      <xdr:col>1</xdr:col>
      <xdr:colOff>679689</xdr:colOff>
      <xdr:row>87</xdr:row>
      <xdr:rowOff>66747</xdr:rowOff>
    </xdr:from>
    <xdr:to>
      <xdr:col>6</xdr:col>
      <xdr:colOff>616190</xdr:colOff>
      <xdr:row>91</xdr:row>
      <xdr:rowOff>155648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E93953F-6C4F-1300-5293-34AF3C2A50C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00892" y="343664"/>
          <a:ext cx="4042515" cy="891006"/>
        </a:xfrm>
        <a:prstGeom prst="rect">
          <a:avLst/>
        </a:prstGeom>
      </xdr:spPr>
    </xdr:pic>
    <xdr:clientData/>
  </xdr:twoCellAnchor>
  <xdr:twoCellAnchor editAs="oneCell">
    <xdr:from>
      <xdr:col>1</xdr:col>
      <xdr:colOff>689333</xdr:colOff>
      <xdr:row>95</xdr:row>
      <xdr:rowOff>88995</xdr:rowOff>
    </xdr:from>
    <xdr:to>
      <xdr:col>6</xdr:col>
      <xdr:colOff>601580</xdr:colOff>
      <xdr:row>100</xdr:row>
      <xdr:rowOff>162332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9C4AD16A-E927-07D0-4A06-9ED090C012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10536" y="1970123"/>
          <a:ext cx="4018261" cy="1075968"/>
        </a:xfrm>
        <a:prstGeom prst="rect">
          <a:avLst/>
        </a:prstGeom>
      </xdr:spPr>
    </xdr:pic>
    <xdr:clientData/>
  </xdr:twoCellAnchor>
  <xdr:twoCellAnchor>
    <xdr:from>
      <xdr:col>0</xdr:col>
      <xdr:colOff>257819</xdr:colOff>
      <xdr:row>92</xdr:row>
      <xdr:rowOff>81410</xdr:rowOff>
    </xdr:from>
    <xdr:to>
      <xdr:col>0</xdr:col>
      <xdr:colOff>669041</xdr:colOff>
      <xdr:row>93</xdr:row>
      <xdr:rowOff>200522</xdr:rowOff>
    </xdr:to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D5CE4A9-3C34-1A46-B926-A1BB1BC7753F}"/>
            </a:ext>
          </a:extLst>
        </xdr:cNvPr>
        <xdr:cNvSpPr txBox="1"/>
      </xdr:nvSpPr>
      <xdr:spPr>
        <a:xfrm>
          <a:off x="257819" y="1360959"/>
          <a:ext cx="411222" cy="31963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</a:t>
          </a:r>
        </a:p>
      </xdr:txBody>
    </xdr:sp>
    <xdr:clientData/>
  </xdr:twoCellAnchor>
  <xdr:twoCellAnchor>
    <xdr:from>
      <xdr:col>1</xdr:col>
      <xdr:colOff>236</xdr:colOff>
      <xdr:row>88</xdr:row>
      <xdr:rowOff>11664</xdr:rowOff>
    </xdr:from>
    <xdr:to>
      <xdr:col>1</xdr:col>
      <xdr:colOff>12448</xdr:colOff>
      <xdr:row>99</xdr:row>
      <xdr:rowOff>163946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E5CA9DA0-527A-DE42-9CB0-B1DCC4269F61}"/>
            </a:ext>
          </a:extLst>
        </xdr:cNvPr>
        <xdr:cNvCxnSpPr/>
      </xdr:nvCxnSpPr>
      <xdr:spPr>
        <a:xfrm flipH="1">
          <a:off x="821439" y="489108"/>
          <a:ext cx="12212" cy="2358071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57673</xdr:colOff>
      <xdr:row>89</xdr:row>
      <xdr:rowOff>101638</xdr:rowOff>
    </xdr:from>
    <xdr:to>
      <xdr:col>2</xdr:col>
      <xdr:colOff>21953</xdr:colOff>
      <xdr:row>91</xdr:row>
      <xdr:rowOff>2035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5D4F2681-D5DA-884E-BC54-6E3F4D4DA160}"/>
            </a:ext>
          </a:extLst>
        </xdr:cNvPr>
        <xdr:cNvSpPr txBox="1"/>
      </xdr:nvSpPr>
      <xdr:spPr>
        <a:xfrm>
          <a:off x="883689" y="793427"/>
          <a:ext cx="790297" cy="31340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1</xdr:col>
      <xdr:colOff>259511</xdr:colOff>
      <xdr:row>93</xdr:row>
      <xdr:rowOff>88000</xdr:rowOff>
    </xdr:from>
    <xdr:to>
      <xdr:col>1</xdr:col>
      <xdr:colOff>744070</xdr:colOff>
      <xdr:row>94</xdr:row>
      <xdr:rowOff>175576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F89D1B9-3556-684D-B335-8BAACC70A70A}"/>
            </a:ext>
          </a:extLst>
        </xdr:cNvPr>
        <xdr:cNvSpPr txBox="1"/>
      </xdr:nvSpPr>
      <xdr:spPr>
        <a:xfrm>
          <a:off x="1085527" y="1605805"/>
          <a:ext cx="484559" cy="2940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1</xdr:col>
      <xdr:colOff>255047</xdr:colOff>
      <xdr:row>96</xdr:row>
      <xdr:rowOff>46653</xdr:rowOff>
    </xdr:from>
    <xdr:to>
      <xdr:col>1</xdr:col>
      <xdr:colOff>816994</xdr:colOff>
      <xdr:row>97</xdr:row>
      <xdr:rowOff>130137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C137DB17-88C5-5048-A12A-201419D486BC}"/>
            </a:ext>
          </a:extLst>
        </xdr:cNvPr>
        <xdr:cNvSpPr txBox="1"/>
      </xdr:nvSpPr>
      <xdr:spPr>
        <a:xfrm>
          <a:off x="1081063" y="2183970"/>
          <a:ext cx="561947" cy="2899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  <xdr:twoCellAnchor>
    <xdr:from>
      <xdr:col>2</xdr:col>
      <xdr:colOff>436759</xdr:colOff>
      <xdr:row>87</xdr:row>
      <xdr:rowOff>28646</xdr:rowOff>
    </xdr:from>
    <xdr:to>
      <xdr:col>3</xdr:col>
      <xdr:colOff>296480</xdr:colOff>
      <xdr:row>88</xdr:row>
      <xdr:rowOff>39394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6EB4A20F-D511-BE4D-94BE-9DCD63C39E4E}"/>
            </a:ext>
          </a:extLst>
        </xdr:cNvPr>
        <xdr:cNvSpPr txBox="1"/>
      </xdr:nvSpPr>
      <xdr:spPr>
        <a:xfrm>
          <a:off x="2079165" y="305563"/>
          <a:ext cx="680924" cy="2112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140ng/mL</a:t>
          </a:r>
        </a:p>
      </xdr:txBody>
    </xdr:sp>
    <xdr:clientData/>
  </xdr:twoCellAnchor>
  <xdr:twoCellAnchor>
    <xdr:from>
      <xdr:col>2</xdr:col>
      <xdr:colOff>429342</xdr:colOff>
      <xdr:row>88</xdr:row>
      <xdr:rowOff>157788</xdr:rowOff>
    </xdr:from>
    <xdr:to>
      <xdr:col>2</xdr:col>
      <xdr:colOff>560366</xdr:colOff>
      <xdr:row>89</xdr:row>
      <xdr:rowOff>110993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22796F8-9326-4047-B8B1-D350236FBFF9}"/>
            </a:ext>
          </a:extLst>
        </xdr:cNvPr>
        <xdr:cNvSpPr txBox="1"/>
      </xdr:nvSpPr>
      <xdr:spPr>
        <a:xfrm>
          <a:off x="2071748" y="635232"/>
          <a:ext cx="131024" cy="1537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2</xdr:col>
      <xdr:colOff>600510</xdr:colOff>
      <xdr:row>88</xdr:row>
      <xdr:rowOff>160041</xdr:rowOff>
    </xdr:from>
    <xdr:to>
      <xdr:col>3</xdr:col>
      <xdr:colOff>25048</xdr:colOff>
      <xdr:row>89</xdr:row>
      <xdr:rowOff>113246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DD56EDE9-4C1F-4644-BD81-9CC9D3548B19}"/>
            </a:ext>
          </a:extLst>
        </xdr:cNvPr>
        <xdr:cNvSpPr txBox="1"/>
      </xdr:nvSpPr>
      <xdr:spPr>
        <a:xfrm>
          <a:off x="2242916" y="637485"/>
          <a:ext cx="245741" cy="1537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3</xdr:col>
      <xdr:colOff>31806</xdr:colOff>
      <xdr:row>88</xdr:row>
      <xdr:rowOff>156037</xdr:rowOff>
    </xdr:from>
    <xdr:to>
      <xdr:col>3</xdr:col>
      <xdr:colOff>273250</xdr:colOff>
      <xdr:row>89</xdr:row>
      <xdr:rowOff>109242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7DEEA6AF-8433-C94E-863F-1122497A885F}"/>
            </a:ext>
          </a:extLst>
        </xdr:cNvPr>
        <xdr:cNvSpPr txBox="1"/>
      </xdr:nvSpPr>
      <xdr:spPr>
        <a:xfrm>
          <a:off x="2495415" y="633481"/>
          <a:ext cx="241444" cy="15373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3</xdr:col>
      <xdr:colOff>355477</xdr:colOff>
      <xdr:row>88</xdr:row>
      <xdr:rowOff>139877</xdr:rowOff>
    </xdr:from>
    <xdr:to>
      <xdr:col>3</xdr:col>
      <xdr:colOff>486501</xdr:colOff>
      <xdr:row>89</xdr:row>
      <xdr:rowOff>93082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78DF1DD6-992E-C547-951F-88A9E6ED8550}"/>
            </a:ext>
          </a:extLst>
        </xdr:cNvPr>
        <xdr:cNvSpPr txBox="1"/>
      </xdr:nvSpPr>
      <xdr:spPr>
        <a:xfrm>
          <a:off x="2834272" y="629516"/>
          <a:ext cx="131024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3</xdr:col>
      <xdr:colOff>519711</xdr:colOff>
      <xdr:row>88</xdr:row>
      <xdr:rowOff>142131</xdr:rowOff>
    </xdr:from>
    <xdr:to>
      <xdr:col>3</xdr:col>
      <xdr:colOff>765452</xdr:colOff>
      <xdr:row>89</xdr:row>
      <xdr:rowOff>95336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06046451-E0EC-314B-94CB-039501965F24}"/>
            </a:ext>
          </a:extLst>
        </xdr:cNvPr>
        <xdr:cNvSpPr txBox="1"/>
      </xdr:nvSpPr>
      <xdr:spPr>
        <a:xfrm>
          <a:off x="2998506" y="631770"/>
          <a:ext cx="245741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3</xdr:col>
      <xdr:colOff>799346</xdr:colOff>
      <xdr:row>88</xdr:row>
      <xdr:rowOff>145777</xdr:rowOff>
    </xdr:from>
    <xdr:to>
      <xdr:col>4</xdr:col>
      <xdr:colOff>223884</xdr:colOff>
      <xdr:row>89</xdr:row>
      <xdr:rowOff>98982</xdr:rowOff>
    </xdr:to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BDDF1984-818A-1E45-830E-BC56C3908DBA}"/>
            </a:ext>
          </a:extLst>
        </xdr:cNvPr>
        <xdr:cNvSpPr txBox="1"/>
      </xdr:nvSpPr>
      <xdr:spPr>
        <a:xfrm>
          <a:off x="3278141" y="635416"/>
          <a:ext cx="250803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4</xdr:col>
      <xdr:colOff>308219</xdr:colOff>
      <xdr:row>88</xdr:row>
      <xdr:rowOff>123362</xdr:rowOff>
    </xdr:from>
    <xdr:to>
      <xdr:col>4</xdr:col>
      <xdr:colOff>439243</xdr:colOff>
      <xdr:row>89</xdr:row>
      <xdr:rowOff>76567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F540B55C-3C72-E34D-8607-9EC5E8160DB8}"/>
            </a:ext>
          </a:extLst>
        </xdr:cNvPr>
        <xdr:cNvSpPr txBox="1"/>
      </xdr:nvSpPr>
      <xdr:spPr>
        <a:xfrm>
          <a:off x="3613279" y="613001"/>
          <a:ext cx="131024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4</xdr:col>
      <xdr:colOff>480104</xdr:colOff>
      <xdr:row>88</xdr:row>
      <xdr:rowOff>125614</xdr:rowOff>
    </xdr:from>
    <xdr:to>
      <xdr:col>4</xdr:col>
      <xdr:colOff>721548</xdr:colOff>
      <xdr:row>89</xdr:row>
      <xdr:rowOff>78819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ACDB6A26-C745-1C4A-AB85-837D4022DA7E}"/>
            </a:ext>
          </a:extLst>
        </xdr:cNvPr>
        <xdr:cNvSpPr txBox="1"/>
      </xdr:nvSpPr>
      <xdr:spPr>
        <a:xfrm>
          <a:off x="3785164" y="615253"/>
          <a:ext cx="241444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4</xdr:col>
      <xdr:colOff>747791</xdr:colOff>
      <xdr:row>88</xdr:row>
      <xdr:rowOff>113960</xdr:rowOff>
    </xdr:from>
    <xdr:to>
      <xdr:col>5</xdr:col>
      <xdr:colOff>167267</xdr:colOff>
      <xdr:row>89</xdr:row>
      <xdr:rowOff>67165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F8256EE9-2404-0643-A3DA-FF9BDAAE8719}"/>
            </a:ext>
          </a:extLst>
        </xdr:cNvPr>
        <xdr:cNvSpPr txBox="1"/>
      </xdr:nvSpPr>
      <xdr:spPr>
        <a:xfrm>
          <a:off x="4052851" y="603599"/>
          <a:ext cx="245741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5</xdr:col>
      <xdr:colOff>241167</xdr:colOff>
      <xdr:row>88</xdr:row>
      <xdr:rowOff>120752</xdr:rowOff>
    </xdr:from>
    <xdr:to>
      <xdr:col>5</xdr:col>
      <xdr:colOff>372191</xdr:colOff>
      <xdr:row>89</xdr:row>
      <xdr:rowOff>73957</xdr:rowOff>
    </xdr:to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CF268060-640B-F449-85D0-D85ACC18A016}"/>
            </a:ext>
          </a:extLst>
        </xdr:cNvPr>
        <xdr:cNvSpPr txBox="1"/>
      </xdr:nvSpPr>
      <xdr:spPr>
        <a:xfrm>
          <a:off x="4372492" y="610391"/>
          <a:ext cx="131024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NT</a:t>
          </a:r>
        </a:p>
      </xdr:txBody>
    </xdr:sp>
    <xdr:clientData/>
  </xdr:twoCellAnchor>
  <xdr:twoCellAnchor>
    <xdr:from>
      <xdr:col>5</xdr:col>
      <xdr:colOff>428354</xdr:colOff>
      <xdr:row>88</xdr:row>
      <xdr:rowOff>107704</xdr:rowOff>
    </xdr:from>
    <xdr:to>
      <xdr:col>5</xdr:col>
      <xdr:colOff>679157</xdr:colOff>
      <xdr:row>89</xdr:row>
      <xdr:rowOff>60909</xdr:rowOff>
    </xdr:to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6ADB2430-304C-C04E-9A36-66DD6D0BD69C}"/>
            </a:ext>
          </a:extLst>
        </xdr:cNvPr>
        <xdr:cNvSpPr txBox="1"/>
      </xdr:nvSpPr>
      <xdr:spPr>
        <a:xfrm>
          <a:off x="4559679" y="597343"/>
          <a:ext cx="250803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TAR1</a:t>
          </a:r>
        </a:p>
      </xdr:txBody>
    </xdr:sp>
    <xdr:clientData/>
  </xdr:twoCellAnchor>
  <xdr:twoCellAnchor>
    <xdr:from>
      <xdr:col>5</xdr:col>
      <xdr:colOff>690098</xdr:colOff>
      <xdr:row>88</xdr:row>
      <xdr:rowOff>103699</xdr:rowOff>
    </xdr:from>
    <xdr:to>
      <xdr:col>6</xdr:col>
      <xdr:colOff>105277</xdr:colOff>
      <xdr:row>89</xdr:row>
      <xdr:rowOff>56904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8849024C-ED24-9249-B9C9-785D6F9F285C}"/>
            </a:ext>
          </a:extLst>
        </xdr:cNvPr>
        <xdr:cNvSpPr txBox="1"/>
      </xdr:nvSpPr>
      <xdr:spPr>
        <a:xfrm>
          <a:off x="4821423" y="593338"/>
          <a:ext cx="241444" cy="159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lIns="0" tIns="0" rIns="0" bIns="0" rtlCol="0" anchor="t"/>
        <a:lstStyle/>
        <a:p>
          <a:r>
            <a:rPr lang="en-GB" sz="900"/>
            <a:t>TAR2</a:t>
          </a:r>
        </a:p>
      </xdr:txBody>
    </xdr:sp>
    <xdr:clientData/>
  </xdr:twoCellAnchor>
  <xdr:twoCellAnchor>
    <xdr:from>
      <xdr:col>2</xdr:col>
      <xdr:colOff>488807</xdr:colOff>
      <xdr:row>88</xdr:row>
      <xdr:rowOff>84001</xdr:rowOff>
    </xdr:from>
    <xdr:to>
      <xdr:col>3</xdr:col>
      <xdr:colOff>303281</xdr:colOff>
      <xdr:row>88</xdr:row>
      <xdr:rowOff>86127</xdr:rowOff>
    </xdr:to>
    <xdr:cxnSp macro="">
      <xdr:nvCxnSpPr>
        <xdr:cNvPr id="30" name="Straight Connector 29">
          <a:extLst>
            <a:ext uri="{FF2B5EF4-FFF2-40B4-BE49-F238E27FC236}">
              <a16:creationId xmlns:a16="http://schemas.microsoft.com/office/drawing/2014/main" id="{A16183BC-6EAC-FA4A-B263-393C38B17238}"/>
            </a:ext>
          </a:extLst>
        </xdr:cNvPr>
        <xdr:cNvCxnSpPr/>
      </xdr:nvCxnSpPr>
      <xdr:spPr>
        <a:xfrm>
          <a:off x="2131213" y="561445"/>
          <a:ext cx="635677" cy="2126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403735</xdr:colOff>
      <xdr:row>88</xdr:row>
      <xdr:rowOff>92083</xdr:rowOff>
    </xdr:from>
    <xdr:to>
      <xdr:col>4</xdr:col>
      <xdr:colOff>219400</xdr:colOff>
      <xdr:row>88</xdr:row>
      <xdr:rowOff>94209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D51ADBF5-0A22-9C4D-B37B-E368FD6D78E7}"/>
            </a:ext>
          </a:extLst>
        </xdr:cNvPr>
        <xdr:cNvCxnSpPr/>
      </xdr:nvCxnSpPr>
      <xdr:spPr>
        <a:xfrm>
          <a:off x="2882530" y="581722"/>
          <a:ext cx="641930" cy="2126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391997</xdr:colOff>
      <xdr:row>87</xdr:row>
      <xdr:rowOff>12729</xdr:rowOff>
    </xdr:from>
    <xdr:to>
      <xdr:col>4</xdr:col>
      <xdr:colOff>159552</xdr:colOff>
      <xdr:row>88</xdr:row>
      <xdr:rowOff>46933</xdr:rowOff>
    </xdr:to>
    <xdr:sp macro="" textlink="">
      <xdr:nvSpPr>
        <xdr:cNvPr id="32" name="TextBox 31">
          <a:extLst>
            <a:ext uri="{FF2B5EF4-FFF2-40B4-BE49-F238E27FC236}">
              <a16:creationId xmlns:a16="http://schemas.microsoft.com/office/drawing/2014/main" id="{AC595A84-6ED3-9842-84A6-959F9F1FDA69}"/>
            </a:ext>
          </a:extLst>
        </xdr:cNvPr>
        <xdr:cNvSpPr txBox="1"/>
      </xdr:nvSpPr>
      <xdr:spPr>
        <a:xfrm>
          <a:off x="2870792" y="295801"/>
          <a:ext cx="593820" cy="24077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70ng/mL</a:t>
          </a:r>
        </a:p>
      </xdr:txBody>
    </xdr:sp>
    <xdr:clientData/>
  </xdr:twoCellAnchor>
  <xdr:twoCellAnchor>
    <xdr:from>
      <xdr:col>4</xdr:col>
      <xdr:colOff>378135</xdr:colOff>
      <xdr:row>88</xdr:row>
      <xdr:rowOff>75797</xdr:rowOff>
    </xdr:from>
    <xdr:to>
      <xdr:col>5</xdr:col>
      <xdr:colOff>131004</xdr:colOff>
      <xdr:row>88</xdr:row>
      <xdr:rowOff>82462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C0553B40-DB44-B647-A861-444C015F9B63}"/>
            </a:ext>
          </a:extLst>
        </xdr:cNvPr>
        <xdr:cNvCxnSpPr/>
      </xdr:nvCxnSpPr>
      <xdr:spPr>
        <a:xfrm flipV="1">
          <a:off x="3683195" y="565436"/>
          <a:ext cx="579134" cy="666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381698</xdr:colOff>
      <xdr:row>86</xdr:row>
      <xdr:rowOff>275962</xdr:rowOff>
    </xdr:from>
    <xdr:to>
      <xdr:col>5</xdr:col>
      <xdr:colOff>148421</xdr:colOff>
      <xdr:row>88</xdr:row>
      <xdr:rowOff>41021</xdr:rowOff>
    </xdr:to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97D772EF-CBCD-1745-8257-D7012EE5A442}"/>
            </a:ext>
          </a:extLst>
        </xdr:cNvPr>
        <xdr:cNvSpPr txBox="1"/>
      </xdr:nvSpPr>
      <xdr:spPr>
        <a:xfrm>
          <a:off x="3686758" y="275962"/>
          <a:ext cx="592988" cy="25469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40ng/mL</a:t>
          </a:r>
        </a:p>
      </xdr:txBody>
    </xdr:sp>
    <xdr:clientData/>
  </xdr:twoCellAnchor>
  <xdr:twoCellAnchor>
    <xdr:from>
      <xdr:col>5</xdr:col>
      <xdr:colOff>289690</xdr:colOff>
      <xdr:row>88</xdr:row>
      <xdr:rowOff>55015</xdr:rowOff>
    </xdr:from>
    <xdr:to>
      <xdr:col>6</xdr:col>
      <xdr:colOff>44821</xdr:colOff>
      <xdr:row>88</xdr:row>
      <xdr:rowOff>61680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18EA38F6-AA1F-7E43-BCBD-97E21FAF6BC4}"/>
            </a:ext>
          </a:extLst>
        </xdr:cNvPr>
        <xdr:cNvCxnSpPr/>
      </xdr:nvCxnSpPr>
      <xdr:spPr>
        <a:xfrm flipV="1">
          <a:off x="4421015" y="544654"/>
          <a:ext cx="581396" cy="6665"/>
        </a:xfrm>
        <a:prstGeom prst="line">
          <a:avLst/>
        </a:prstGeom>
      </xdr:spPr>
      <xdr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300903</xdr:colOff>
      <xdr:row>86</xdr:row>
      <xdr:rowOff>247529</xdr:rowOff>
    </xdr:from>
    <xdr:to>
      <xdr:col>6</xdr:col>
      <xdr:colOff>69888</xdr:colOff>
      <xdr:row>88</xdr:row>
      <xdr:rowOff>8396</xdr:rowOff>
    </xdr:to>
    <xdr:sp macro="" textlink="">
      <xdr:nvSpPr>
        <xdr:cNvPr id="36" name="TextBox 35">
          <a:extLst>
            <a:ext uri="{FF2B5EF4-FFF2-40B4-BE49-F238E27FC236}">
              <a16:creationId xmlns:a16="http://schemas.microsoft.com/office/drawing/2014/main" id="{F075692A-6F63-A14C-870D-C0AF05B9C34D}"/>
            </a:ext>
          </a:extLst>
        </xdr:cNvPr>
        <xdr:cNvSpPr txBox="1"/>
      </xdr:nvSpPr>
      <xdr:spPr>
        <a:xfrm>
          <a:off x="4432228" y="247529"/>
          <a:ext cx="595250" cy="25050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900"/>
            <a:t>20ng/mL</a:t>
          </a:r>
        </a:p>
      </xdr:txBody>
    </xdr:sp>
    <xdr:clientData/>
  </xdr:twoCellAnchor>
  <xdr:twoCellAnchor editAs="oneCell">
    <xdr:from>
      <xdr:col>1</xdr:col>
      <xdr:colOff>706616</xdr:colOff>
      <xdr:row>101</xdr:row>
      <xdr:rowOff>143234</xdr:rowOff>
    </xdr:from>
    <xdr:to>
      <xdr:col>6</xdr:col>
      <xdr:colOff>622225</xdr:colOff>
      <xdr:row>105</xdr:row>
      <xdr:rowOff>152784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EAAE0E36-9C78-AEF5-F555-CB4473D574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27819" y="3227520"/>
          <a:ext cx="4021623" cy="811654"/>
        </a:xfrm>
        <a:prstGeom prst="rect">
          <a:avLst/>
        </a:prstGeom>
      </xdr:spPr>
    </xdr:pic>
    <xdr:clientData/>
  </xdr:twoCellAnchor>
  <xdr:twoCellAnchor editAs="oneCell">
    <xdr:from>
      <xdr:col>1</xdr:col>
      <xdr:colOff>677969</xdr:colOff>
      <xdr:row>105</xdr:row>
      <xdr:rowOff>152782</xdr:rowOff>
    </xdr:from>
    <xdr:to>
      <xdr:col>6</xdr:col>
      <xdr:colOff>639775</xdr:colOff>
      <xdr:row>109</xdr:row>
      <xdr:rowOff>114587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4F98565D-AECE-3198-C696-395AA665FF5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99172" y="4039173"/>
          <a:ext cx="4067820" cy="763910"/>
        </a:xfrm>
        <a:prstGeom prst="rect">
          <a:avLst/>
        </a:prstGeom>
      </xdr:spPr>
    </xdr:pic>
    <xdr:clientData/>
  </xdr:twoCellAnchor>
  <xdr:twoCellAnchor editAs="oneCell">
    <xdr:from>
      <xdr:col>1</xdr:col>
      <xdr:colOff>687518</xdr:colOff>
      <xdr:row>109</xdr:row>
      <xdr:rowOff>95488</xdr:rowOff>
    </xdr:from>
    <xdr:to>
      <xdr:col>6</xdr:col>
      <xdr:colOff>649324</xdr:colOff>
      <xdr:row>115</xdr:row>
      <xdr:rowOff>85939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EB170DB2-D94A-7D21-B390-621062B592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08721" y="4783984"/>
          <a:ext cx="4067820" cy="1193610"/>
        </a:xfrm>
        <a:prstGeom prst="rect">
          <a:avLst/>
        </a:prstGeom>
      </xdr:spPr>
    </xdr:pic>
    <xdr:clientData/>
  </xdr:twoCellAnchor>
  <xdr:twoCellAnchor editAs="oneCell">
    <xdr:from>
      <xdr:col>1</xdr:col>
      <xdr:colOff>649324</xdr:colOff>
      <xdr:row>116</xdr:row>
      <xdr:rowOff>152782</xdr:rowOff>
    </xdr:from>
    <xdr:to>
      <xdr:col>7</xdr:col>
      <xdr:colOff>1</xdr:colOff>
      <xdr:row>121</xdr:row>
      <xdr:rowOff>95489</xdr:rowOff>
    </xdr:to>
    <xdr:pic>
      <xdr:nvPicPr>
        <xdr:cNvPr id="40" name="Picture 39">
          <a:extLst>
            <a:ext uri="{FF2B5EF4-FFF2-40B4-BE49-F238E27FC236}">
              <a16:creationId xmlns:a16="http://schemas.microsoft.com/office/drawing/2014/main" id="{19175A16-499A-67C6-0372-B229672450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70527" y="6244962"/>
          <a:ext cx="4277894" cy="945338"/>
        </a:xfrm>
        <a:prstGeom prst="rect">
          <a:avLst/>
        </a:prstGeom>
      </xdr:spPr>
    </xdr:pic>
    <xdr:clientData/>
  </xdr:twoCellAnchor>
  <xdr:twoCellAnchor editAs="oneCell">
    <xdr:from>
      <xdr:col>1</xdr:col>
      <xdr:colOff>716165</xdr:colOff>
      <xdr:row>121</xdr:row>
      <xdr:rowOff>57293</xdr:rowOff>
    </xdr:from>
    <xdr:to>
      <xdr:col>7</xdr:col>
      <xdr:colOff>28648</xdr:colOff>
      <xdr:row>125</xdr:row>
      <xdr:rowOff>134228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ACFEE070-DE18-BBA1-AA7F-5F964A18D76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42181" y="7357212"/>
          <a:ext cx="4268580" cy="902951"/>
        </a:xfrm>
        <a:prstGeom prst="rect">
          <a:avLst/>
        </a:prstGeom>
      </xdr:spPr>
    </xdr:pic>
    <xdr:clientData/>
  </xdr:twoCellAnchor>
  <xdr:twoCellAnchor editAs="oneCell">
    <xdr:from>
      <xdr:col>1</xdr:col>
      <xdr:colOff>686741</xdr:colOff>
      <xdr:row>125</xdr:row>
      <xdr:rowOff>92926</xdr:rowOff>
    </xdr:from>
    <xdr:to>
      <xdr:col>6</xdr:col>
      <xdr:colOff>724938</xdr:colOff>
      <xdr:row>130</xdr:row>
      <xdr:rowOff>118467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790E9E3A-E9CD-F033-60F5-FC7DF079E32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512757" y="8218861"/>
          <a:ext cx="4168278" cy="1058062"/>
        </a:xfrm>
        <a:prstGeom prst="rect">
          <a:avLst/>
        </a:prstGeom>
      </xdr:spPr>
    </xdr:pic>
    <xdr:clientData/>
  </xdr:twoCellAnchor>
  <xdr:twoCellAnchor>
    <xdr:from>
      <xdr:col>0</xdr:col>
      <xdr:colOff>257819</xdr:colOff>
      <xdr:row>92</xdr:row>
      <xdr:rowOff>73569</xdr:rowOff>
    </xdr:from>
    <xdr:to>
      <xdr:col>0</xdr:col>
      <xdr:colOff>669041</xdr:colOff>
      <xdr:row>93</xdr:row>
      <xdr:rowOff>192681</xdr:rowOff>
    </xdr:to>
    <xdr:sp macro="" textlink="">
      <xdr:nvSpPr>
        <xdr:cNvPr id="43" name="TextBox 42">
          <a:extLst>
            <a:ext uri="{FF2B5EF4-FFF2-40B4-BE49-F238E27FC236}">
              <a16:creationId xmlns:a16="http://schemas.microsoft.com/office/drawing/2014/main" id="{2F3F2E69-6D10-4748-84BD-3F2B51B489C3}"/>
            </a:ext>
          </a:extLst>
        </xdr:cNvPr>
        <xdr:cNvSpPr txBox="1"/>
      </xdr:nvSpPr>
      <xdr:spPr>
        <a:xfrm>
          <a:off x="257819" y="1384870"/>
          <a:ext cx="411222" cy="32561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BR1</a:t>
          </a:r>
        </a:p>
      </xdr:txBody>
    </xdr:sp>
    <xdr:clientData/>
  </xdr:twoCellAnchor>
  <xdr:twoCellAnchor>
    <xdr:from>
      <xdr:col>1</xdr:col>
      <xdr:colOff>236</xdr:colOff>
      <xdr:row>88</xdr:row>
      <xdr:rowOff>3823</xdr:rowOff>
    </xdr:from>
    <xdr:to>
      <xdr:col>1</xdr:col>
      <xdr:colOff>12448</xdr:colOff>
      <xdr:row>99</xdr:row>
      <xdr:rowOff>156105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66B47C6B-EC59-5044-B07B-3953264132D6}"/>
            </a:ext>
          </a:extLst>
        </xdr:cNvPr>
        <xdr:cNvCxnSpPr/>
      </xdr:nvCxnSpPr>
      <xdr:spPr>
        <a:xfrm flipH="1">
          <a:off x="826252" y="489108"/>
          <a:ext cx="12212" cy="2423826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57673</xdr:colOff>
      <xdr:row>89</xdr:row>
      <xdr:rowOff>93797</xdr:rowOff>
    </xdr:from>
    <xdr:to>
      <xdr:col>2</xdr:col>
      <xdr:colOff>21953</xdr:colOff>
      <xdr:row>90</xdr:row>
      <xdr:rowOff>200698</xdr:rowOff>
    </xdr:to>
    <xdr:sp macro="" textlink="">
      <xdr:nvSpPr>
        <xdr:cNvPr id="45" name="TextBox 44">
          <a:extLst>
            <a:ext uri="{FF2B5EF4-FFF2-40B4-BE49-F238E27FC236}">
              <a16:creationId xmlns:a16="http://schemas.microsoft.com/office/drawing/2014/main" id="{99502A13-FE4D-F142-8160-BE717B495C4E}"/>
            </a:ext>
          </a:extLst>
        </xdr:cNvPr>
        <xdr:cNvSpPr txBox="1"/>
      </xdr:nvSpPr>
      <xdr:spPr>
        <a:xfrm>
          <a:off x="883689" y="785586"/>
          <a:ext cx="790297" cy="31340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1</xdr:col>
      <xdr:colOff>259511</xdr:colOff>
      <xdr:row>93</xdr:row>
      <xdr:rowOff>80159</xdr:rowOff>
    </xdr:from>
    <xdr:to>
      <xdr:col>1</xdr:col>
      <xdr:colOff>744070</xdr:colOff>
      <xdr:row>94</xdr:row>
      <xdr:rowOff>167735</xdr:rowOff>
    </xdr:to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C6C3901A-973B-F748-B41F-A096A7F3AE60}"/>
            </a:ext>
          </a:extLst>
        </xdr:cNvPr>
        <xdr:cNvSpPr txBox="1"/>
      </xdr:nvSpPr>
      <xdr:spPr>
        <a:xfrm>
          <a:off x="1085527" y="1597964"/>
          <a:ext cx="484559" cy="2940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1</xdr:col>
      <xdr:colOff>255047</xdr:colOff>
      <xdr:row>96</xdr:row>
      <xdr:rowOff>38812</xdr:rowOff>
    </xdr:from>
    <xdr:to>
      <xdr:col>1</xdr:col>
      <xdr:colOff>816994</xdr:colOff>
      <xdr:row>97</xdr:row>
      <xdr:rowOff>122296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19660690-032A-2E48-B570-08FECBBE12EE}"/>
            </a:ext>
          </a:extLst>
        </xdr:cNvPr>
        <xdr:cNvSpPr txBox="1"/>
      </xdr:nvSpPr>
      <xdr:spPr>
        <a:xfrm>
          <a:off x="1081063" y="2176129"/>
          <a:ext cx="561947" cy="2899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  <xdr:twoCellAnchor>
    <xdr:from>
      <xdr:col>0</xdr:col>
      <xdr:colOff>255341</xdr:colOff>
      <xdr:row>106</xdr:row>
      <xdr:rowOff>174343</xdr:rowOff>
    </xdr:from>
    <xdr:to>
      <xdr:col>0</xdr:col>
      <xdr:colOff>666563</xdr:colOff>
      <xdr:row>108</xdr:row>
      <xdr:rowOff>86951</xdr:rowOff>
    </xdr:to>
    <xdr:sp macro="" textlink="">
      <xdr:nvSpPr>
        <xdr:cNvPr id="48" name="TextBox 47">
          <a:extLst>
            <a:ext uri="{FF2B5EF4-FFF2-40B4-BE49-F238E27FC236}">
              <a16:creationId xmlns:a16="http://schemas.microsoft.com/office/drawing/2014/main" id="{55811D51-7444-104E-9DC1-ABF6AE7D48C8}"/>
            </a:ext>
          </a:extLst>
        </xdr:cNvPr>
        <xdr:cNvSpPr txBox="1"/>
      </xdr:nvSpPr>
      <xdr:spPr>
        <a:xfrm>
          <a:off x="255341" y="4376701"/>
          <a:ext cx="411222" cy="32561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BR2</a:t>
          </a:r>
        </a:p>
      </xdr:txBody>
    </xdr:sp>
    <xdr:clientData/>
  </xdr:twoCellAnchor>
  <xdr:twoCellAnchor>
    <xdr:from>
      <xdr:col>1</xdr:col>
      <xdr:colOff>9970</xdr:colOff>
      <xdr:row>102</xdr:row>
      <xdr:rowOff>104598</xdr:rowOff>
    </xdr:from>
    <xdr:to>
      <xdr:col>1</xdr:col>
      <xdr:colOff>19844</xdr:colOff>
      <xdr:row>114</xdr:row>
      <xdr:rowOff>79375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055197CF-7DC9-0743-AE2A-D5550F483C93}"/>
            </a:ext>
          </a:extLst>
        </xdr:cNvPr>
        <xdr:cNvCxnSpPr/>
      </xdr:nvCxnSpPr>
      <xdr:spPr>
        <a:xfrm>
          <a:off x="1111298" y="20424598"/>
          <a:ext cx="9874" cy="2356027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55195</xdr:colOff>
      <xdr:row>103</xdr:row>
      <xdr:rowOff>194571</xdr:rowOff>
    </xdr:from>
    <xdr:to>
      <xdr:col>2</xdr:col>
      <xdr:colOff>19475</xdr:colOff>
      <xdr:row>105</xdr:row>
      <xdr:rowOff>94968</xdr:rowOff>
    </xdr:to>
    <xdr:sp macro="" textlink="">
      <xdr:nvSpPr>
        <xdr:cNvPr id="50" name="TextBox 49">
          <a:extLst>
            <a:ext uri="{FF2B5EF4-FFF2-40B4-BE49-F238E27FC236}">
              <a16:creationId xmlns:a16="http://schemas.microsoft.com/office/drawing/2014/main" id="{74357DCE-A9F0-DD40-B9C6-08D684AF2E30}"/>
            </a:ext>
          </a:extLst>
        </xdr:cNvPr>
        <xdr:cNvSpPr txBox="1"/>
      </xdr:nvSpPr>
      <xdr:spPr>
        <a:xfrm>
          <a:off x="881211" y="3777417"/>
          <a:ext cx="790297" cy="31340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1</xdr:col>
      <xdr:colOff>257033</xdr:colOff>
      <xdr:row>107</xdr:row>
      <xdr:rowOff>180933</xdr:rowOff>
    </xdr:from>
    <xdr:to>
      <xdr:col>1</xdr:col>
      <xdr:colOff>741592</xdr:colOff>
      <xdr:row>109</xdr:row>
      <xdr:rowOff>62005</xdr:rowOff>
    </xdr:to>
    <xdr:sp macro="" textlink="">
      <xdr:nvSpPr>
        <xdr:cNvPr id="51" name="TextBox 50">
          <a:extLst>
            <a:ext uri="{FF2B5EF4-FFF2-40B4-BE49-F238E27FC236}">
              <a16:creationId xmlns:a16="http://schemas.microsoft.com/office/drawing/2014/main" id="{8BCFE607-BD52-2546-9E5A-F8D2818EBE6B}"/>
            </a:ext>
          </a:extLst>
        </xdr:cNvPr>
        <xdr:cNvSpPr txBox="1"/>
      </xdr:nvSpPr>
      <xdr:spPr>
        <a:xfrm>
          <a:off x="1083049" y="4589795"/>
          <a:ext cx="484559" cy="2940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1</xdr:col>
      <xdr:colOff>252569</xdr:colOff>
      <xdr:row>110</xdr:row>
      <xdr:rowOff>139586</xdr:rowOff>
    </xdr:from>
    <xdr:to>
      <xdr:col>1</xdr:col>
      <xdr:colOff>814516</xdr:colOff>
      <xdr:row>112</xdr:row>
      <xdr:rowOff>16566</xdr:rowOff>
    </xdr:to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4345813E-9DF9-5F4C-B0EE-97F66D0E3F06}"/>
            </a:ext>
          </a:extLst>
        </xdr:cNvPr>
        <xdr:cNvSpPr txBox="1"/>
      </xdr:nvSpPr>
      <xdr:spPr>
        <a:xfrm>
          <a:off x="1078585" y="5167960"/>
          <a:ext cx="561947" cy="2899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  <xdr:twoCellAnchor>
    <xdr:from>
      <xdr:col>0</xdr:col>
      <xdr:colOff>263188</xdr:colOff>
      <xdr:row>121</xdr:row>
      <xdr:rowOff>192515</xdr:rowOff>
    </xdr:from>
    <xdr:to>
      <xdr:col>0</xdr:col>
      <xdr:colOff>674410</xdr:colOff>
      <xdr:row>123</xdr:row>
      <xdr:rowOff>105123</xdr:rowOff>
    </xdr:to>
    <xdr:sp macro="" textlink="">
      <xdr:nvSpPr>
        <xdr:cNvPr id="53" name="TextBox 52">
          <a:extLst>
            <a:ext uri="{FF2B5EF4-FFF2-40B4-BE49-F238E27FC236}">
              <a16:creationId xmlns:a16="http://schemas.microsoft.com/office/drawing/2014/main" id="{2610D270-9066-E441-B55D-6FF5927DC9CF}"/>
            </a:ext>
          </a:extLst>
        </xdr:cNvPr>
        <xdr:cNvSpPr txBox="1"/>
      </xdr:nvSpPr>
      <xdr:spPr>
        <a:xfrm>
          <a:off x="263188" y="7492434"/>
          <a:ext cx="411222" cy="32561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BR3</a:t>
          </a:r>
        </a:p>
      </xdr:txBody>
    </xdr:sp>
    <xdr:clientData/>
  </xdr:twoCellAnchor>
  <xdr:twoCellAnchor>
    <xdr:from>
      <xdr:col>1</xdr:col>
      <xdr:colOff>5605</xdr:colOff>
      <xdr:row>117</xdr:row>
      <xdr:rowOff>122770</xdr:rowOff>
    </xdr:from>
    <xdr:to>
      <xdr:col>1</xdr:col>
      <xdr:colOff>17817</xdr:colOff>
      <xdr:row>129</xdr:row>
      <xdr:rowOff>68547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B1014B8A-1DBE-7848-A812-1D3C837D0259}"/>
            </a:ext>
          </a:extLst>
        </xdr:cNvPr>
        <xdr:cNvCxnSpPr/>
      </xdr:nvCxnSpPr>
      <xdr:spPr>
        <a:xfrm flipH="1">
          <a:off x="831621" y="6596672"/>
          <a:ext cx="12212" cy="2423826"/>
        </a:xfrm>
        <a:prstGeom prst="line">
          <a:avLst/>
        </a:prstGeom>
      </xdr:spPr>
      <xdr:style>
        <a:lnRef idx="2">
          <a:schemeClr val="dk1"/>
        </a:lnRef>
        <a:fillRef idx="0">
          <a:schemeClr val="dk1"/>
        </a:fillRef>
        <a:effectRef idx="1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63042</xdr:colOff>
      <xdr:row>119</xdr:row>
      <xdr:rowOff>6239</xdr:rowOff>
    </xdr:from>
    <xdr:to>
      <xdr:col>2</xdr:col>
      <xdr:colOff>27322</xdr:colOff>
      <xdr:row>120</xdr:row>
      <xdr:rowOff>113140</xdr:rowOff>
    </xdr:to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C5CF2311-3EE4-E947-B940-2B9EE87878D2}"/>
            </a:ext>
          </a:extLst>
        </xdr:cNvPr>
        <xdr:cNvSpPr txBox="1"/>
      </xdr:nvSpPr>
      <xdr:spPr>
        <a:xfrm>
          <a:off x="889058" y="6893150"/>
          <a:ext cx="790297" cy="31340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RfxCas13d</a:t>
          </a:r>
        </a:p>
      </xdr:txBody>
    </xdr:sp>
    <xdr:clientData/>
  </xdr:twoCellAnchor>
  <xdr:twoCellAnchor>
    <xdr:from>
      <xdr:col>1</xdr:col>
      <xdr:colOff>264880</xdr:colOff>
      <xdr:row>122</xdr:row>
      <xdr:rowOff>199105</xdr:rowOff>
    </xdr:from>
    <xdr:to>
      <xdr:col>1</xdr:col>
      <xdr:colOff>749439</xdr:colOff>
      <xdr:row>124</xdr:row>
      <xdr:rowOff>80177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ADEDD1AD-5021-BC42-AFF5-4C0DE9ED4BC0}"/>
            </a:ext>
          </a:extLst>
        </xdr:cNvPr>
        <xdr:cNvSpPr txBox="1"/>
      </xdr:nvSpPr>
      <xdr:spPr>
        <a:xfrm>
          <a:off x="1090896" y="7705528"/>
          <a:ext cx="484559" cy="29408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actin</a:t>
          </a:r>
        </a:p>
      </xdr:txBody>
    </xdr:sp>
    <xdr:clientData/>
  </xdr:twoCellAnchor>
  <xdr:twoCellAnchor>
    <xdr:from>
      <xdr:col>1</xdr:col>
      <xdr:colOff>219115</xdr:colOff>
      <xdr:row>126</xdr:row>
      <xdr:rowOff>33856</xdr:rowOff>
    </xdr:from>
    <xdr:to>
      <xdr:col>1</xdr:col>
      <xdr:colOff>781062</xdr:colOff>
      <xdr:row>127</xdr:row>
      <xdr:rowOff>117340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E45982F1-F4FC-6D4D-989D-B47E5DC11ECF}"/>
            </a:ext>
          </a:extLst>
        </xdr:cNvPr>
        <xdr:cNvSpPr txBox="1"/>
      </xdr:nvSpPr>
      <xdr:spPr>
        <a:xfrm>
          <a:off x="1045131" y="8366295"/>
          <a:ext cx="561947" cy="289988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GB" sz="1100"/>
            <a:t>EGFP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653652-DF67-D347-AEDF-DE0F5FD9FC35}">
  <dimension ref="A1:Z81"/>
  <sheetViews>
    <sheetView zoomScale="125" zoomScaleNormal="96" workbookViewId="0">
      <selection activeCell="F2" sqref="F2:H2"/>
    </sheetView>
  </sheetViews>
  <sheetFormatPr baseColWidth="10" defaultRowHeight="16"/>
  <cols>
    <col min="1" max="1" width="17.6640625" customWidth="1"/>
    <col min="11" max="11" width="10.83203125" customWidth="1"/>
  </cols>
  <sheetData>
    <row r="1" spans="1:26" ht="22">
      <c r="A1" s="149" t="s">
        <v>0</v>
      </c>
      <c r="B1" s="149"/>
      <c r="C1" s="149"/>
      <c r="D1" s="149"/>
      <c r="E1" s="149"/>
      <c r="F1" s="149"/>
      <c r="G1" s="149"/>
      <c r="H1" s="149"/>
      <c r="I1" s="11"/>
      <c r="J1" s="149" t="s">
        <v>12</v>
      </c>
      <c r="K1" s="149"/>
      <c r="L1" s="149"/>
      <c r="M1" s="149"/>
      <c r="N1" s="149"/>
      <c r="O1" s="149"/>
      <c r="P1" s="149"/>
      <c r="Q1" s="149"/>
      <c r="R1" s="9"/>
      <c r="S1" s="149" t="s">
        <v>13</v>
      </c>
      <c r="T1" s="149"/>
      <c r="U1" s="149"/>
      <c r="V1" s="149"/>
      <c r="W1" s="149"/>
      <c r="X1" s="149"/>
      <c r="Y1" s="149"/>
      <c r="Z1" s="149"/>
    </row>
    <row r="2" spans="1:26">
      <c r="A2" s="6"/>
      <c r="B2" s="152" t="s">
        <v>10</v>
      </c>
      <c r="C2" s="152"/>
      <c r="D2" s="152"/>
      <c r="E2" s="6"/>
      <c r="F2" s="153" t="s">
        <v>11</v>
      </c>
      <c r="G2" s="153"/>
      <c r="H2" s="153"/>
      <c r="K2" s="152" t="s">
        <v>10</v>
      </c>
      <c r="L2" s="152"/>
      <c r="M2" s="152"/>
      <c r="N2" s="6"/>
      <c r="O2" s="153" t="s">
        <v>11</v>
      </c>
      <c r="P2" s="153"/>
      <c r="Q2" s="153"/>
      <c r="T2" s="152" t="s">
        <v>10</v>
      </c>
      <c r="U2" s="152"/>
      <c r="V2" s="152"/>
      <c r="W2" s="6"/>
      <c r="X2" s="153" t="s">
        <v>11</v>
      </c>
      <c r="Y2" s="153"/>
      <c r="Z2" s="153"/>
    </row>
    <row r="3" spans="1:26">
      <c r="A3" t="s">
        <v>1</v>
      </c>
      <c r="B3" t="s">
        <v>2</v>
      </c>
      <c r="C3" t="s">
        <v>4</v>
      </c>
      <c r="D3" t="s">
        <v>5</v>
      </c>
      <c r="F3" t="s">
        <v>2</v>
      </c>
      <c r="G3" t="s">
        <v>4</v>
      </c>
      <c r="H3" t="s">
        <v>5</v>
      </c>
      <c r="J3" t="s">
        <v>1</v>
      </c>
      <c r="K3" t="s">
        <v>2</v>
      </c>
      <c r="L3" t="s">
        <v>4</v>
      </c>
      <c r="M3" t="s">
        <v>5</v>
      </c>
      <c r="O3" t="s">
        <v>2</v>
      </c>
      <c r="P3" t="s">
        <v>4</v>
      </c>
      <c r="Q3" t="s">
        <v>5</v>
      </c>
      <c r="S3" t="s">
        <v>1</v>
      </c>
      <c r="T3" t="s">
        <v>2</v>
      </c>
      <c r="U3" t="s">
        <v>4</v>
      </c>
      <c r="V3" t="s">
        <v>5</v>
      </c>
      <c r="X3" t="s">
        <v>2</v>
      </c>
      <c r="Y3" t="s">
        <v>4</v>
      </c>
      <c r="Z3" t="s">
        <v>5</v>
      </c>
    </row>
    <row r="4" spans="1:26">
      <c r="B4" s="1">
        <v>878480</v>
      </c>
      <c r="C4" s="1">
        <v>18623</v>
      </c>
      <c r="D4">
        <v>12047</v>
      </c>
      <c r="E4" s="1"/>
      <c r="F4" s="1">
        <v>1103805</v>
      </c>
      <c r="G4" s="1">
        <v>967011</v>
      </c>
      <c r="H4" s="3">
        <v>706006</v>
      </c>
      <c r="K4" s="1">
        <v>1069503</v>
      </c>
      <c r="L4" s="3">
        <v>94314</v>
      </c>
      <c r="M4" s="3">
        <v>16963</v>
      </c>
      <c r="N4" s="3"/>
      <c r="O4" s="1">
        <v>520935</v>
      </c>
      <c r="P4" s="3">
        <v>507544</v>
      </c>
      <c r="Q4" s="3">
        <v>338763</v>
      </c>
      <c r="T4" s="1">
        <v>470029</v>
      </c>
      <c r="U4" s="1">
        <v>12400</v>
      </c>
      <c r="V4" s="1">
        <v>18692</v>
      </c>
      <c r="W4" s="3"/>
      <c r="X4" s="1">
        <v>367356</v>
      </c>
      <c r="Y4" s="1">
        <v>572</v>
      </c>
      <c r="Z4" s="1">
        <v>4137</v>
      </c>
    </row>
    <row r="5" spans="1:26">
      <c r="B5" s="1">
        <v>1014348</v>
      </c>
      <c r="C5" s="1">
        <v>25774</v>
      </c>
      <c r="D5">
        <v>6959</v>
      </c>
      <c r="E5" s="1"/>
      <c r="F5" s="1">
        <v>1218664</v>
      </c>
      <c r="G5" s="1">
        <v>1046298</v>
      </c>
      <c r="H5" s="3">
        <v>819897</v>
      </c>
      <c r="K5" s="3">
        <v>1412868</v>
      </c>
      <c r="L5" s="3">
        <v>375448</v>
      </c>
      <c r="M5" s="3">
        <v>2841</v>
      </c>
      <c r="N5" s="3"/>
      <c r="O5" s="1">
        <v>848097</v>
      </c>
      <c r="P5" s="3">
        <v>738631</v>
      </c>
      <c r="Q5" s="3">
        <v>321569</v>
      </c>
      <c r="T5" s="1">
        <v>542954</v>
      </c>
      <c r="U5" s="1">
        <v>15546</v>
      </c>
      <c r="V5" s="1">
        <v>37672</v>
      </c>
      <c r="W5" s="3"/>
      <c r="X5" s="1">
        <v>423876</v>
      </c>
      <c r="Y5" s="1">
        <v>1456</v>
      </c>
      <c r="Z5" s="1">
        <v>6074</v>
      </c>
    </row>
    <row r="6" spans="1:26">
      <c r="B6" s="1">
        <v>1108943</v>
      </c>
      <c r="C6" s="1">
        <v>34670</v>
      </c>
      <c r="D6">
        <v>13060</v>
      </c>
      <c r="E6" s="1"/>
      <c r="F6" s="1">
        <v>1338843</v>
      </c>
      <c r="G6" s="1">
        <v>1073816</v>
      </c>
      <c r="H6" s="3">
        <v>889929</v>
      </c>
      <c r="K6" s="3">
        <v>1504681</v>
      </c>
      <c r="L6" s="3">
        <v>267765</v>
      </c>
      <c r="M6" s="3">
        <v>23196</v>
      </c>
      <c r="N6" s="3"/>
      <c r="O6" s="1">
        <v>959698</v>
      </c>
      <c r="P6" s="3">
        <v>754507</v>
      </c>
      <c r="Q6" s="3">
        <v>458589</v>
      </c>
      <c r="T6" s="1">
        <v>191901</v>
      </c>
      <c r="U6" s="1">
        <v>3299</v>
      </c>
      <c r="V6" s="1">
        <v>28801</v>
      </c>
      <c r="W6" s="3"/>
      <c r="X6" s="1">
        <v>307551</v>
      </c>
      <c r="Y6" s="1">
        <v>0</v>
      </c>
      <c r="Z6" s="1">
        <v>5878</v>
      </c>
    </row>
    <row r="7" spans="1:26">
      <c r="B7" s="1">
        <v>982664</v>
      </c>
      <c r="C7" s="1">
        <v>41075</v>
      </c>
      <c r="D7">
        <v>21754</v>
      </c>
      <c r="E7" s="1"/>
      <c r="F7" s="1">
        <v>1211894</v>
      </c>
      <c r="G7" s="1">
        <v>1133578</v>
      </c>
      <c r="H7" s="3">
        <v>787464</v>
      </c>
      <c r="K7" s="3">
        <v>1383670</v>
      </c>
      <c r="L7" s="3">
        <v>211168</v>
      </c>
      <c r="M7" s="3">
        <v>4736</v>
      </c>
      <c r="N7" s="3"/>
      <c r="O7" s="3">
        <v>1134853</v>
      </c>
      <c r="P7" s="3">
        <v>527323</v>
      </c>
      <c r="Q7" s="3">
        <v>295185</v>
      </c>
      <c r="T7" s="1">
        <v>298072</v>
      </c>
      <c r="U7" s="1">
        <v>6245</v>
      </c>
      <c r="V7" s="1">
        <v>49118</v>
      </c>
      <c r="W7" s="3"/>
      <c r="X7" s="1">
        <v>398696</v>
      </c>
      <c r="Y7" s="1">
        <v>529</v>
      </c>
      <c r="Z7" s="1">
        <v>15463</v>
      </c>
    </row>
    <row r="8" spans="1:26">
      <c r="B8" s="1">
        <v>947081</v>
      </c>
      <c r="C8" s="1">
        <v>43066</v>
      </c>
      <c r="D8">
        <v>20219</v>
      </c>
      <c r="E8" s="1"/>
      <c r="F8" s="1">
        <v>1202958</v>
      </c>
      <c r="G8" s="1">
        <v>937242</v>
      </c>
      <c r="H8" s="3">
        <v>737935</v>
      </c>
      <c r="K8" s="2">
        <v>1342680.5</v>
      </c>
      <c r="L8" s="2">
        <v>237173.75</v>
      </c>
      <c r="M8" s="2">
        <v>11934</v>
      </c>
      <c r="N8" s="2"/>
      <c r="O8" s="2">
        <v>865895.75</v>
      </c>
      <c r="P8" s="2">
        <v>632001.25</v>
      </c>
      <c r="Q8" s="2">
        <v>353526.5</v>
      </c>
      <c r="T8" s="1">
        <v>467324</v>
      </c>
      <c r="U8" s="1">
        <v>18640</v>
      </c>
      <c r="V8" s="1">
        <v>41370</v>
      </c>
      <c r="W8" s="3"/>
      <c r="X8" s="1">
        <v>502849</v>
      </c>
      <c r="Y8" s="1">
        <v>398</v>
      </c>
      <c r="Z8" s="1">
        <v>15656</v>
      </c>
    </row>
    <row r="9" spans="1:26">
      <c r="B9" s="1">
        <v>844632</v>
      </c>
      <c r="C9" s="1">
        <v>35657</v>
      </c>
      <c r="D9">
        <v>35214</v>
      </c>
      <c r="E9" s="1"/>
      <c r="F9" s="1">
        <v>1207029</v>
      </c>
      <c r="G9" s="1">
        <v>1045113</v>
      </c>
      <c r="H9" s="3">
        <v>694023</v>
      </c>
      <c r="K9" s="5">
        <v>1</v>
      </c>
      <c r="L9" s="5">
        <v>0.17664198593783106</v>
      </c>
      <c r="M9" s="5">
        <v>8.8881904518610354E-3</v>
      </c>
      <c r="N9" s="5"/>
      <c r="O9" s="5">
        <v>1</v>
      </c>
      <c r="P9" s="5">
        <v>0.72988145512898062</v>
      </c>
      <c r="Q9" s="5">
        <v>0.40827836376376719</v>
      </c>
      <c r="T9" s="1">
        <v>447696</v>
      </c>
      <c r="U9" s="1">
        <v>9681</v>
      </c>
      <c r="V9" s="1">
        <v>13080</v>
      </c>
      <c r="W9" s="3"/>
      <c r="X9" s="1">
        <v>453906</v>
      </c>
      <c r="Y9" s="1">
        <v>555</v>
      </c>
      <c r="Z9" s="1">
        <v>6727</v>
      </c>
    </row>
    <row r="10" spans="1:26">
      <c r="A10" t="s">
        <v>3</v>
      </c>
      <c r="B10" s="2">
        <v>962691.33333333337</v>
      </c>
      <c r="C10" s="2">
        <v>33144.166666666664</v>
      </c>
      <c r="D10" s="2">
        <v>18208.833333333332</v>
      </c>
      <c r="E10" s="2" t="s">
        <v>14</v>
      </c>
      <c r="F10" s="2">
        <v>1213865.5</v>
      </c>
      <c r="G10" s="2">
        <v>1033843</v>
      </c>
      <c r="H10" s="2">
        <v>772542.33333333337</v>
      </c>
      <c r="T10" s="2">
        <v>402996</v>
      </c>
      <c r="U10" s="2">
        <v>10968.5</v>
      </c>
      <c r="V10" s="2">
        <v>31455.5</v>
      </c>
      <c r="W10" s="2"/>
      <c r="X10" s="2">
        <v>409039</v>
      </c>
      <c r="Y10" s="2">
        <v>585</v>
      </c>
      <c r="Z10" s="2">
        <v>8989.1666666666661</v>
      </c>
    </row>
    <row r="11" spans="1:26">
      <c r="A11" t="s">
        <v>50</v>
      </c>
      <c r="B11" s="4">
        <v>1</v>
      </c>
      <c r="C11" s="4">
        <v>3.4428653836432163E-2</v>
      </c>
      <c r="D11" s="5">
        <v>1.8914508423260621E-2</v>
      </c>
      <c r="E11" s="4"/>
      <c r="F11" s="4">
        <v>1</v>
      </c>
      <c r="G11" s="4">
        <v>0.85169485416629764</v>
      </c>
      <c r="H11" s="5">
        <v>0.63643157609581402</v>
      </c>
      <c r="J11" t="s">
        <v>6</v>
      </c>
      <c r="K11" t="s">
        <v>2</v>
      </c>
      <c r="L11" t="s">
        <v>4</v>
      </c>
      <c r="M11" t="s">
        <v>5</v>
      </c>
      <c r="O11" t="s">
        <v>2</v>
      </c>
      <c r="P11" t="s">
        <v>4</v>
      </c>
      <c r="Q11" t="s">
        <v>5</v>
      </c>
      <c r="T11" s="5">
        <v>1</v>
      </c>
      <c r="U11" s="5">
        <v>2.7217391735898124E-2</v>
      </c>
      <c r="V11" s="5">
        <v>7.8054124606695849E-2</v>
      </c>
      <c r="W11" s="5"/>
      <c r="X11" s="5">
        <v>1</v>
      </c>
      <c r="Y11" s="5">
        <v>1.430181474138163E-3</v>
      </c>
      <c r="Z11" s="5">
        <v>2.1976307067704218E-2</v>
      </c>
    </row>
    <row r="12" spans="1:26">
      <c r="B12" s="4"/>
      <c r="C12" s="4"/>
      <c r="D12" s="5"/>
      <c r="E12" s="4"/>
      <c r="F12" s="4"/>
      <c r="G12" s="4"/>
      <c r="H12" s="5"/>
      <c r="K12" s="3">
        <v>1151154</v>
      </c>
      <c r="L12" s="3">
        <v>351848</v>
      </c>
      <c r="M12" s="3">
        <v>28414</v>
      </c>
      <c r="N12" s="3"/>
      <c r="O12" s="3">
        <v>494364</v>
      </c>
      <c r="P12" s="3">
        <v>532473</v>
      </c>
      <c r="Q12" s="3">
        <v>279048</v>
      </c>
    </row>
    <row r="13" spans="1:26">
      <c r="A13" t="s">
        <v>6</v>
      </c>
      <c r="B13" t="s">
        <v>2</v>
      </c>
      <c r="C13" t="s">
        <v>4</v>
      </c>
      <c r="D13" t="s">
        <v>5</v>
      </c>
      <c r="F13" t="s">
        <v>2</v>
      </c>
      <c r="G13" t="s">
        <v>4</v>
      </c>
      <c r="H13" t="s">
        <v>5</v>
      </c>
      <c r="K13" s="3">
        <v>1345255</v>
      </c>
      <c r="L13" s="3">
        <v>238158</v>
      </c>
      <c r="M13" s="3">
        <v>16036</v>
      </c>
      <c r="N13" s="3"/>
      <c r="O13" s="3">
        <v>838105</v>
      </c>
      <c r="P13" s="3">
        <v>489469</v>
      </c>
      <c r="Q13" s="3">
        <v>307083</v>
      </c>
      <c r="S13" t="s">
        <v>6</v>
      </c>
      <c r="T13" t="s">
        <v>2</v>
      </c>
      <c r="U13" t="s">
        <v>4</v>
      </c>
      <c r="V13" t="s">
        <v>5</v>
      </c>
      <c r="X13" t="s">
        <v>2</v>
      </c>
      <c r="Y13" t="s">
        <v>4</v>
      </c>
      <c r="Z13" t="s">
        <v>5</v>
      </c>
    </row>
    <row r="14" spans="1:26">
      <c r="B14" s="1">
        <v>749305</v>
      </c>
      <c r="C14" s="1"/>
      <c r="D14">
        <v>14347</v>
      </c>
      <c r="E14" s="1"/>
      <c r="F14" s="1">
        <v>997648</v>
      </c>
      <c r="G14" s="1"/>
      <c r="H14" s="3">
        <v>773297</v>
      </c>
      <c r="K14" s="3">
        <v>1339120</v>
      </c>
      <c r="L14" s="3">
        <v>313334</v>
      </c>
      <c r="M14" s="3">
        <v>29596</v>
      </c>
      <c r="N14" s="3"/>
      <c r="O14" s="3">
        <v>811705</v>
      </c>
      <c r="P14" s="3">
        <v>583085</v>
      </c>
      <c r="Q14" s="3">
        <v>347249</v>
      </c>
      <c r="T14" s="1">
        <v>186113</v>
      </c>
      <c r="U14" s="1">
        <v>1901</v>
      </c>
      <c r="V14" s="1">
        <v>19034</v>
      </c>
      <c r="W14" s="3"/>
      <c r="X14" s="1">
        <v>280248</v>
      </c>
      <c r="Y14" s="1">
        <v>373</v>
      </c>
      <c r="Z14" s="1">
        <v>5351</v>
      </c>
    </row>
    <row r="15" spans="1:26">
      <c r="B15" s="1">
        <v>837044</v>
      </c>
      <c r="C15" s="1">
        <v>51586</v>
      </c>
      <c r="D15">
        <v>24079</v>
      </c>
      <c r="E15" s="1"/>
      <c r="F15" s="1">
        <v>1070500</v>
      </c>
      <c r="G15" s="1">
        <v>931825</v>
      </c>
      <c r="H15" s="3">
        <v>933800</v>
      </c>
      <c r="K15" s="3">
        <v>1354332</v>
      </c>
      <c r="L15" s="3">
        <v>337023</v>
      </c>
      <c r="M15" s="3">
        <v>13459</v>
      </c>
      <c r="N15" s="3"/>
      <c r="O15" s="3">
        <v>632952</v>
      </c>
      <c r="P15" s="3">
        <v>614650</v>
      </c>
      <c r="Q15" s="3">
        <v>298300</v>
      </c>
      <c r="S15" t="s">
        <v>14</v>
      </c>
      <c r="T15" s="1">
        <v>181672</v>
      </c>
      <c r="U15" s="1">
        <v>2603</v>
      </c>
      <c r="V15" s="1">
        <v>17445</v>
      </c>
      <c r="W15" s="3"/>
      <c r="X15" s="1">
        <v>268098</v>
      </c>
      <c r="Y15" s="1">
        <v>602</v>
      </c>
      <c r="Z15" s="1">
        <v>4868</v>
      </c>
    </row>
    <row r="16" spans="1:26">
      <c r="B16" s="1">
        <v>871815</v>
      </c>
      <c r="C16" s="1">
        <v>28332</v>
      </c>
      <c r="D16">
        <v>35772</v>
      </c>
      <c r="E16" s="1"/>
      <c r="F16" s="1">
        <v>1156815</v>
      </c>
      <c r="G16" s="1">
        <v>1104384</v>
      </c>
      <c r="H16" s="3">
        <v>829106</v>
      </c>
      <c r="K16" s="2">
        <v>1297465.25</v>
      </c>
      <c r="L16" s="2">
        <v>310090.75</v>
      </c>
      <c r="M16" s="2">
        <v>21876.25</v>
      </c>
      <c r="N16" s="2"/>
      <c r="O16" s="2">
        <v>694281.5</v>
      </c>
      <c r="P16" s="2">
        <v>554919.25</v>
      </c>
      <c r="Q16" s="2">
        <v>307920</v>
      </c>
      <c r="T16" s="1">
        <v>195109</v>
      </c>
      <c r="U16" s="1">
        <v>253</v>
      </c>
      <c r="V16" s="1">
        <v>11753</v>
      </c>
      <c r="W16" s="3"/>
      <c r="X16" s="1">
        <v>212553</v>
      </c>
      <c r="Y16" s="1">
        <v>353</v>
      </c>
      <c r="Z16" s="1">
        <v>5896</v>
      </c>
    </row>
    <row r="17" spans="1:26">
      <c r="B17" s="1">
        <v>949523</v>
      </c>
      <c r="C17" s="1">
        <v>30445</v>
      </c>
      <c r="D17">
        <v>30768</v>
      </c>
      <c r="E17" s="1"/>
      <c r="F17" s="1">
        <v>1282509</v>
      </c>
      <c r="G17" s="1">
        <v>812384</v>
      </c>
      <c r="H17" s="3">
        <v>922766</v>
      </c>
      <c r="K17" s="5">
        <v>1</v>
      </c>
      <c r="L17" s="5">
        <v>0.23899734501559869</v>
      </c>
      <c r="M17" s="5">
        <v>1.6860759854647359E-2</v>
      </c>
      <c r="N17" s="5"/>
      <c r="O17" s="5">
        <v>1</v>
      </c>
      <c r="P17" s="5">
        <v>0.79927126100868306</v>
      </c>
      <c r="Q17" s="5">
        <v>0.44350886492006486</v>
      </c>
      <c r="T17" s="1">
        <v>156273</v>
      </c>
      <c r="U17" s="1">
        <v>2731</v>
      </c>
      <c r="V17" s="1">
        <v>6081</v>
      </c>
      <c r="W17" s="3"/>
      <c r="X17" s="1">
        <v>213367</v>
      </c>
      <c r="Y17" s="1">
        <v>0</v>
      </c>
      <c r="Z17" s="1">
        <v>3045</v>
      </c>
    </row>
    <row r="18" spans="1:26">
      <c r="B18" s="1">
        <v>914030</v>
      </c>
      <c r="C18" s="1">
        <v>46855</v>
      </c>
      <c r="D18">
        <v>37527</v>
      </c>
      <c r="E18" s="1"/>
      <c r="F18" s="1">
        <v>1282950</v>
      </c>
      <c r="G18" s="1">
        <v>1045132</v>
      </c>
      <c r="H18" s="3">
        <v>942217</v>
      </c>
      <c r="T18" s="1">
        <v>143524</v>
      </c>
      <c r="U18" s="1">
        <v>1767</v>
      </c>
      <c r="V18" s="1">
        <v>9015</v>
      </c>
      <c r="W18" s="3"/>
      <c r="X18" s="1">
        <v>255114</v>
      </c>
      <c r="Y18" s="1">
        <v>380</v>
      </c>
      <c r="Z18" s="1">
        <v>2988</v>
      </c>
    </row>
    <row r="19" spans="1:26">
      <c r="B19" s="1">
        <v>833616</v>
      </c>
      <c r="C19" s="1">
        <v>42401</v>
      </c>
      <c r="D19">
        <v>25406</v>
      </c>
      <c r="E19" s="1"/>
      <c r="F19" s="1">
        <v>1234574</v>
      </c>
      <c r="G19" s="1">
        <v>725746</v>
      </c>
      <c r="H19" s="3">
        <v>846386</v>
      </c>
      <c r="J19" t="s">
        <v>7</v>
      </c>
      <c r="K19" t="s">
        <v>2</v>
      </c>
      <c r="L19" t="s">
        <v>4</v>
      </c>
      <c r="M19" t="s">
        <v>5</v>
      </c>
      <c r="O19" t="s">
        <v>2</v>
      </c>
      <c r="P19" t="s">
        <v>4</v>
      </c>
      <c r="Q19" t="s">
        <v>5</v>
      </c>
      <c r="T19" s="1">
        <v>218881</v>
      </c>
      <c r="U19" s="1">
        <v>2238</v>
      </c>
      <c r="V19" s="1">
        <v>628</v>
      </c>
      <c r="W19" s="3"/>
      <c r="X19" s="1">
        <v>337120</v>
      </c>
      <c r="Y19" s="1">
        <v>0</v>
      </c>
      <c r="Z19" s="1">
        <v>1710</v>
      </c>
    </row>
    <row r="20" spans="1:26">
      <c r="B20" s="2">
        <v>859222.16666666663</v>
      </c>
      <c r="C20" s="2">
        <v>39923.800000000003</v>
      </c>
      <c r="D20" s="2">
        <v>27983.166666666668</v>
      </c>
      <c r="E20" s="2"/>
      <c r="F20" s="2">
        <v>1170832.6666666667</v>
      </c>
      <c r="G20" s="2">
        <v>923894.2</v>
      </c>
      <c r="H20" s="2">
        <v>874595.33333333337</v>
      </c>
      <c r="K20" s="3">
        <v>1196194</v>
      </c>
      <c r="L20" s="3">
        <v>265382</v>
      </c>
      <c r="M20" s="3">
        <v>17468</v>
      </c>
      <c r="N20" s="3"/>
      <c r="O20" s="3">
        <v>646329</v>
      </c>
      <c r="P20" s="3">
        <v>684547</v>
      </c>
      <c r="Q20" s="3">
        <v>336799</v>
      </c>
      <c r="T20" s="2">
        <v>180262</v>
      </c>
      <c r="U20" s="2">
        <v>1915.5</v>
      </c>
      <c r="V20" s="2">
        <v>10659.333333333334</v>
      </c>
      <c r="W20" s="2"/>
      <c r="X20" s="2">
        <v>261083.33333333334</v>
      </c>
      <c r="Y20" s="2">
        <v>284.66666666666669</v>
      </c>
      <c r="Z20" s="2">
        <v>3976.3333333333335</v>
      </c>
    </row>
    <row r="21" spans="1:26">
      <c r="B21" s="4">
        <v>1</v>
      </c>
      <c r="C21" s="4">
        <v>4.6465048911486423E-2</v>
      </c>
      <c r="D21" s="5">
        <v>3.2568022279065197E-2</v>
      </c>
      <c r="E21" s="4"/>
      <c r="F21" s="4">
        <v>1</v>
      </c>
      <c r="G21" s="4">
        <v>0.78909158097741261</v>
      </c>
      <c r="H21" s="5">
        <v>0.74698576340826384</v>
      </c>
      <c r="K21" s="3">
        <v>1424583</v>
      </c>
      <c r="L21" s="3">
        <v>274359</v>
      </c>
      <c r="M21" s="3">
        <v>462</v>
      </c>
      <c r="N21" s="3"/>
      <c r="O21" s="3">
        <v>987393</v>
      </c>
      <c r="P21" s="3">
        <v>804076</v>
      </c>
      <c r="Q21" s="3">
        <v>244055</v>
      </c>
      <c r="T21" s="5">
        <v>1</v>
      </c>
      <c r="U21" s="5">
        <v>1.062619964274223E-2</v>
      </c>
      <c r="V21" s="5">
        <v>5.9132447955383464E-2</v>
      </c>
      <c r="W21" s="5"/>
      <c r="X21" s="5">
        <v>1</v>
      </c>
      <c r="Y21" s="5">
        <v>1.0903287583785509E-3</v>
      </c>
      <c r="Z21" s="5">
        <v>1.5230130864985637E-2</v>
      </c>
    </row>
    <row r="22" spans="1:26">
      <c r="B22" s="4"/>
      <c r="C22" s="4"/>
      <c r="D22" s="5"/>
      <c r="E22" s="4"/>
      <c r="F22" s="4"/>
      <c r="G22" s="4"/>
      <c r="H22" s="5"/>
      <c r="K22" s="3">
        <v>1392521</v>
      </c>
      <c r="L22" s="3">
        <v>256105</v>
      </c>
      <c r="M22" s="3">
        <v>16866</v>
      </c>
      <c r="N22" s="3"/>
      <c r="O22" s="3">
        <v>1015395</v>
      </c>
      <c r="P22" s="3">
        <v>662197</v>
      </c>
      <c r="Q22" s="3">
        <v>408262</v>
      </c>
    </row>
    <row r="23" spans="1:26">
      <c r="A23" t="s">
        <v>7</v>
      </c>
      <c r="B23" t="s">
        <v>2</v>
      </c>
      <c r="C23" t="s">
        <v>4</v>
      </c>
      <c r="D23" t="s">
        <v>5</v>
      </c>
      <c r="F23" t="s">
        <v>2</v>
      </c>
      <c r="G23" t="s">
        <v>4</v>
      </c>
      <c r="H23" t="s">
        <v>5</v>
      </c>
      <c r="K23" s="3">
        <v>1280416</v>
      </c>
      <c r="L23" s="3">
        <v>171481</v>
      </c>
      <c r="M23" s="3">
        <v>5987</v>
      </c>
      <c r="N23" s="3"/>
      <c r="O23" s="3">
        <v>1112081</v>
      </c>
      <c r="P23" s="3">
        <v>999662</v>
      </c>
      <c r="Q23" s="3">
        <v>409352</v>
      </c>
      <c r="S23" t="s">
        <v>7</v>
      </c>
      <c r="T23" t="s">
        <v>2</v>
      </c>
      <c r="U23" t="s">
        <v>4</v>
      </c>
      <c r="V23" t="s">
        <v>5</v>
      </c>
      <c r="X23" t="s">
        <v>2</v>
      </c>
      <c r="Y23" t="s">
        <v>4</v>
      </c>
      <c r="Z23" t="s">
        <v>5</v>
      </c>
    </row>
    <row r="24" spans="1:26">
      <c r="B24" s="1">
        <v>762086</v>
      </c>
      <c r="C24" s="1">
        <v>13570</v>
      </c>
      <c r="D24">
        <v>27564</v>
      </c>
      <c r="E24" s="1"/>
      <c r="F24" s="1">
        <v>1064609</v>
      </c>
      <c r="G24" s="1">
        <v>1022668</v>
      </c>
      <c r="H24" s="3">
        <v>773422</v>
      </c>
      <c r="K24" s="2">
        <v>1323428.5</v>
      </c>
      <c r="L24" s="2">
        <v>241831.75</v>
      </c>
      <c r="M24" s="2">
        <v>10195.75</v>
      </c>
      <c r="N24" s="2"/>
      <c r="O24" s="2">
        <v>940299.5</v>
      </c>
      <c r="P24" s="2">
        <v>787620.5</v>
      </c>
      <c r="Q24" s="2">
        <v>349617</v>
      </c>
      <c r="T24" s="1">
        <v>115756</v>
      </c>
      <c r="U24" s="1">
        <v>273</v>
      </c>
      <c r="V24" s="1">
        <v>8420</v>
      </c>
      <c r="W24" s="3"/>
      <c r="X24" s="1">
        <v>211211</v>
      </c>
      <c r="Y24" s="1">
        <v>118</v>
      </c>
      <c r="Z24" s="1">
        <v>3138</v>
      </c>
    </row>
    <row r="25" spans="1:26">
      <c r="B25" s="1">
        <v>919452</v>
      </c>
      <c r="C25" s="1">
        <v>14911</v>
      </c>
      <c r="D25">
        <v>32082</v>
      </c>
      <c r="E25" s="1"/>
      <c r="F25" s="1">
        <v>1210385</v>
      </c>
      <c r="G25" s="1">
        <v>1211483</v>
      </c>
      <c r="H25" s="3">
        <v>829391</v>
      </c>
      <c r="K25" s="5">
        <v>1</v>
      </c>
      <c r="L25" s="5">
        <v>0.18273125446520155</v>
      </c>
      <c r="M25" s="5">
        <v>7.7040429460299518E-3</v>
      </c>
      <c r="N25" s="5"/>
      <c r="O25" s="5">
        <v>1</v>
      </c>
      <c r="P25" s="5">
        <v>0.83762726663153597</v>
      </c>
      <c r="Q25" s="5">
        <v>0.37181451229103069</v>
      </c>
      <c r="T25" s="1">
        <v>122608</v>
      </c>
      <c r="U25" s="1">
        <v>246</v>
      </c>
      <c r="V25" s="1">
        <v>8786</v>
      </c>
      <c r="W25" s="3"/>
      <c r="X25" s="1">
        <v>215423</v>
      </c>
      <c r="Y25" s="1">
        <v>170</v>
      </c>
      <c r="Z25" s="1">
        <v>4089</v>
      </c>
    </row>
    <row r="26" spans="1:26">
      <c r="B26" s="1">
        <v>859013</v>
      </c>
      <c r="C26" s="1">
        <v>8594</v>
      </c>
      <c r="D26">
        <v>15395</v>
      </c>
      <c r="E26" s="1"/>
      <c r="F26" s="1">
        <v>1250040</v>
      </c>
      <c r="G26" s="1">
        <v>1139881</v>
      </c>
      <c r="H26" s="3">
        <v>966221</v>
      </c>
      <c r="T26" s="1">
        <v>132841</v>
      </c>
      <c r="U26" s="1">
        <v>259</v>
      </c>
      <c r="V26" s="1">
        <v>8428</v>
      </c>
      <c r="W26" s="3"/>
      <c r="X26" s="1">
        <v>266078</v>
      </c>
      <c r="Y26" s="1">
        <v>0</v>
      </c>
      <c r="Z26" s="1">
        <v>3525</v>
      </c>
    </row>
    <row r="27" spans="1:26">
      <c r="B27" s="1">
        <v>825451</v>
      </c>
      <c r="C27" s="1">
        <v>13942</v>
      </c>
      <c r="D27">
        <v>20954</v>
      </c>
      <c r="E27" s="1"/>
      <c r="F27" s="1">
        <v>1246370</v>
      </c>
      <c r="G27" s="1">
        <v>1139524</v>
      </c>
      <c r="H27" s="3">
        <v>990151</v>
      </c>
      <c r="T27" s="1">
        <v>98308</v>
      </c>
      <c r="U27" s="1">
        <v>498</v>
      </c>
      <c r="V27" s="1">
        <v>2584</v>
      </c>
      <c r="W27" s="3"/>
      <c r="X27" s="1">
        <v>241552</v>
      </c>
      <c r="Y27" s="1">
        <v>271</v>
      </c>
      <c r="Z27" s="1">
        <v>2167</v>
      </c>
    </row>
    <row r="28" spans="1:26">
      <c r="B28" s="1">
        <v>840815</v>
      </c>
      <c r="C28" s="1">
        <v>22780</v>
      </c>
      <c r="D28">
        <v>17471</v>
      </c>
      <c r="E28" s="1"/>
      <c r="F28" s="1">
        <v>1203933</v>
      </c>
      <c r="G28" s="1">
        <v>1023740</v>
      </c>
      <c r="H28" s="3">
        <v>865878</v>
      </c>
      <c r="T28" s="1">
        <v>153285</v>
      </c>
      <c r="U28" s="1">
        <v>950</v>
      </c>
      <c r="V28" s="1">
        <v>9619</v>
      </c>
      <c r="W28" s="3"/>
      <c r="X28" s="1">
        <v>255809</v>
      </c>
      <c r="Y28" s="1">
        <v>441</v>
      </c>
      <c r="Z28" s="1">
        <v>2152</v>
      </c>
    </row>
    <row r="29" spans="1:26">
      <c r="B29" s="1">
        <v>857553</v>
      </c>
      <c r="C29" s="1">
        <v>18576</v>
      </c>
      <c r="D29">
        <v>11250</v>
      </c>
      <c r="E29" s="1"/>
      <c r="F29" s="1">
        <v>1307648</v>
      </c>
      <c r="G29" s="1">
        <v>1102453</v>
      </c>
      <c r="H29" s="3">
        <v>882170</v>
      </c>
      <c r="T29" s="1">
        <v>167013</v>
      </c>
      <c r="U29" s="1">
        <v>366</v>
      </c>
      <c r="V29" s="1">
        <v>11532</v>
      </c>
      <c r="W29" s="3"/>
      <c r="X29" s="1">
        <v>273327</v>
      </c>
      <c r="Y29" s="1">
        <v>0</v>
      </c>
      <c r="Z29" s="1">
        <v>1402</v>
      </c>
    </row>
    <row r="30" spans="1:26">
      <c r="B30" s="2">
        <v>844061.66666666663</v>
      </c>
      <c r="C30" s="2">
        <v>15395.5</v>
      </c>
      <c r="D30" s="2">
        <v>20786</v>
      </c>
      <c r="E30" s="2"/>
      <c r="F30" s="2">
        <v>1213830.8333333333</v>
      </c>
      <c r="G30" s="2">
        <v>1106624.8333333333</v>
      </c>
      <c r="H30" s="2">
        <v>884538.83333333337</v>
      </c>
      <c r="T30" s="2">
        <v>131635.16666666666</v>
      </c>
      <c r="U30" s="2">
        <v>432</v>
      </c>
      <c r="V30" s="2">
        <v>8228.1666666666661</v>
      </c>
      <c r="W30" s="2"/>
      <c r="X30" s="2">
        <v>243900</v>
      </c>
      <c r="Y30" s="2">
        <v>166.66666666666666</v>
      </c>
      <c r="Z30" s="2">
        <v>2745.5</v>
      </c>
    </row>
    <row r="31" spans="1:26">
      <c r="B31" s="4">
        <v>1</v>
      </c>
      <c r="C31" s="4">
        <v>1.8239781058650928E-2</v>
      </c>
      <c r="D31" s="5">
        <v>2.4626162780365574E-2</v>
      </c>
      <c r="E31" s="4"/>
      <c r="F31" s="4">
        <v>1</v>
      </c>
      <c r="G31" s="4">
        <v>0.91167962037543671</v>
      </c>
      <c r="H31" s="5">
        <v>0.72871672809981081</v>
      </c>
      <c r="T31" s="5">
        <v>1</v>
      </c>
      <c r="U31" s="5">
        <v>3.2817977971945191E-3</v>
      </c>
      <c r="V31" s="5">
        <v>6.2507359355592665E-2</v>
      </c>
      <c r="W31" s="5"/>
      <c r="X31" s="5">
        <v>1</v>
      </c>
      <c r="Y31" s="5">
        <v>6.8334016673500064E-4</v>
      </c>
      <c r="Z31" s="5">
        <v>1.1256662566625665E-2</v>
      </c>
    </row>
    <row r="32" spans="1:26">
      <c r="H32" s="3"/>
    </row>
    <row r="34" spans="1:11" ht="22">
      <c r="A34" s="149" t="s">
        <v>15</v>
      </c>
      <c r="B34" s="149"/>
      <c r="C34" s="149"/>
      <c r="D34" s="149"/>
      <c r="E34" s="149"/>
      <c r="F34" s="149"/>
      <c r="G34" s="149"/>
      <c r="H34" s="149"/>
      <c r="I34" s="149"/>
      <c r="J34" s="149"/>
      <c r="K34" s="149"/>
    </row>
    <row r="36" spans="1:11">
      <c r="H36" t="s">
        <v>25</v>
      </c>
      <c r="I36" t="s">
        <v>26</v>
      </c>
      <c r="J36" t="s">
        <v>27</v>
      </c>
      <c r="K36" t="s">
        <v>29</v>
      </c>
    </row>
    <row r="37" spans="1:11">
      <c r="G37" t="s">
        <v>21</v>
      </c>
      <c r="H37">
        <v>3539571.8095240002</v>
      </c>
      <c r="I37">
        <v>5178804.2127660001</v>
      </c>
      <c r="J37">
        <v>0.68347279875898503</v>
      </c>
      <c r="K37">
        <v>1</v>
      </c>
    </row>
    <row r="38" spans="1:11">
      <c r="G38" t="s">
        <v>16</v>
      </c>
      <c r="H38">
        <v>3067357.3809520002</v>
      </c>
      <c r="I38">
        <v>4660353.5957450001</v>
      </c>
      <c r="J38">
        <v>0.65818125554948481</v>
      </c>
      <c r="K38">
        <v>0.96299553800030768</v>
      </c>
    </row>
    <row r="39" spans="1:11">
      <c r="G39" t="s">
        <v>20</v>
      </c>
      <c r="H39">
        <v>3477855.1785710002</v>
      </c>
      <c r="I39">
        <v>5284139.3404259998</v>
      </c>
      <c r="J39">
        <v>0.65816871102619723</v>
      </c>
      <c r="K39">
        <v>0.96297718390734255</v>
      </c>
    </row>
    <row r="41" spans="1:11">
      <c r="G41" t="s">
        <v>19</v>
      </c>
      <c r="H41">
        <v>3875436.3571429998</v>
      </c>
      <c r="I41">
        <v>4550852.2765960004</v>
      </c>
      <c r="J41">
        <v>0.85158474096676107</v>
      </c>
      <c r="K41">
        <v>1</v>
      </c>
    </row>
    <row r="42" spans="1:11">
      <c r="G42" t="s">
        <v>18</v>
      </c>
      <c r="H42">
        <v>3639129.4523809999</v>
      </c>
      <c r="I42">
        <v>4170093.3191490001</v>
      </c>
      <c r="J42">
        <v>0.87267338495044633</v>
      </c>
      <c r="K42">
        <v>1.024763999363991</v>
      </c>
    </row>
    <row r="43" spans="1:11">
      <c r="G43" t="s">
        <v>17</v>
      </c>
      <c r="H43">
        <v>3394615.7738100002</v>
      </c>
      <c r="I43">
        <v>4807561.7021279996</v>
      </c>
      <c r="J43">
        <v>0.70609926281495694</v>
      </c>
      <c r="K43">
        <v>0.82915912985166706</v>
      </c>
    </row>
    <row r="45" spans="1:11">
      <c r="G45" t="s">
        <v>22</v>
      </c>
      <c r="H45">
        <v>3273657.6190479998</v>
      </c>
      <c r="I45">
        <v>4961149.8085110001</v>
      </c>
      <c r="J45">
        <v>0.65985865079743067</v>
      </c>
      <c r="K45">
        <v>1</v>
      </c>
    </row>
    <row r="46" spans="1:11">
      <c r="G46" t="s">
        <v>23</v>
      </c>
      <c r="H46">
        <v>2139651.9285710002</v>
      </c>
      <c r="I46">
        <v>4175198.1489360002</v>
      </c>
      <c r="J46">
        <v>0.51246715778417973</v>
      </c>
      <c r="K46">
        <v>0.7766317182700716</v>
      </c>
    </row>
    <row r="47" spans="1:11">
      <c r="G47" t="s">
        <v>24</v>
      </c>
      <c r="H47">
        <v>994191.73809500004</v>
      </c>
      <c r="I47">
        <v>4710845.3191489996</v>
      </c>
      <c r="J47">
        <v>0.21104317181753654</v>
      </c>
      <c r="K47">
        <v>0.31983087826838913</v>
      </c>
    </row>
    <row r="49" spans="2:26">
      <c r="M49" s="18"/>
      <c r="N49" s="18"/>
      <c r="O49" s="18"/>
      <c r="P49" s="18"/>
      <c r="Q49" s="18"/>
      <c r="R49" s="18"/>
      <c r="S49" s="18"/>
      <c r="T49" s="18"/>
      <c r="U49" s="18"/>
      <c r="V49" s="18"/>
      <c r="W49" s="18"/>
      <c r="X49" s="18"/>
      <c r="Y49" s="18"/>
      <c r="Z49" s="18"/>
    </row>
    <row r="51" spans="2:26">
      <c r="H51" t="s">
        <v>25</v>
      </c>
      <c r="I51" t="s">
        <v>26</v>
      </c>
      <c r="J51" t="s">
        <v>27</v>
      </c>
      <c r="K51" t="s">
        <v>29</v>
      </c>
      <c r="P51" s="17"/>
      <c r="Q51" s="17"/>
      <c r="R51" s="17"/>
      <c r="V51" s="17"/>
      <c r="W51" s="17"/>
      <c r="X51" s="17"/>
      <c r="Y51" s="17"/>
    </row>
    <row r="52" spans="2:26">
      <c r="B52" t="s">
        <v>14</v>
      </c>
      <c r="D52" t="s">
        <v>14</v>
      </c>
      <c r="G52" t="s">
        <v>21</v>
      </c>
      <c r="H52">
        <v>7181516.4545449996</v>
      </c>
      <c r="I52">
        <v>7180230.6666670004</v>
      </c>
      <c r="J52">
        <v>1.0001790733386837</v>
      </c>
      <c r="K52">
        <f>J52/$J$52</f>
        <v>1</v>
      </c>
      <c r="P52" s="17"/>
      <c r="Q52" s="17"/>
      <c r="R52" s="17"/>
      <c r="V52" s="17"/>
      <c r="W52" s="17"/>
      <c r="X52" s="17"/>
      <c r="Y52" s="17"/>
    </row>
    <row r="53" spans="2:26">
      <c r="G53" t="s">
        <v>16</v>
      </c>
      <c r="H53">
        <v>6379860.181818</v>
      </c>
      <c r="I53">
        <v>8293797</v>
      </c>
      <c r="J53">
        <v>0.76923273885507448</v>
      </c>
      <c r="K53">
        <f t="shared" ref="K53:K54" si="0">J53/$J$52</f>
        <v>0.76909501444307315</v>
      </c>
      <c r="P53" s="17"/>
      <c r="Q53" s="17"/>
      <c r="R53" s="17"/>
      <c r="V53" s="17"/>
      <c r="W53" s="17"/>
      <c r="X53" s="17"/>
      <c r="Y53" s="17"/>
    </row>
    <row r="54" spans="2:26">
      <c r="G54" t="s">
        <v>20</v>
      </c>
      <c r="H54">
        <v>6727777.181818</v>
      </c>
      <c r="I54">
        <v>7579646.6666670004</v>
      </c>
      <c r="J54">
        <v>0.88761092405596353</v>
      </c>
      <c r="K54">
        <f t="shared" si="0"/>
        <v>0.88745200506249544</v>
      </c>
      <c r="P54" s="17"/>
      <c r="Q54" s="17"/>
      <c r="R54" s="17"/>
      <c r="V54" s="17"/>
      <c r="W54" s="17"/>
      <c r="X54" s="17"/>
      <c r="Y54" s="17"/>
    </row>
    <row r="55" spans="2:26">
      <c r="P55" s="17"/>
      <c r="Q55" s="17"/>
      <c r="R55" s="17"/>
      <c r="V55" s="17"/>
      <c r="W55" s="17"/>
      <c r="X55" s="17"/>
      <c r="Y55" s="17"/>
    </row>
    <row r="56" spans="2:26">
      <c r="G56" t="s">
        <v>19</v>
      </c>
      <c r="H56">
        <v>13241506.235293999</v>
      </c>
      <c r="I56">
        <v>6932973.2222220004</v>
      </c>
      <c r="J56">
        <v>1.9099318302357629</v>
      </c>
      <c r="K56">
        <v>1</v>
      </c>
      <c r="P56" s="17"/>
      <c r="Q56" s="17"/>
      <c r="R56" s="17"/>
      <c r="V56" s="17"/>
      <c r="W56" s="17"/>
      <c r="X56" s="17"/>
      <c r="Y56" s="17"/>
    </row>
    <row r="57" spans="2:26">
      <c r="G57" t="s">
        <v>18</v>
      </c>
      <c r="H57">
        <v>12307953.941175999</v>
      </c>
      <c r="I57">
        <v>7204312.5277779996</v>
      </c>
      <c r="J57">
        <v>1.7084147715301987</v>
      </c>
      <c r="K57">
        <v>0.89448992078388012</v>
      </c>
      <c r="P57" s="17"/>
      <c r="Q57" s="17"/>
      <c r="R57" s="17"/>
      <c r="V57" s="17"/>
      <c r="W57" s="17"/>
      <c r="X57" s="17"/>
      <c r="Y57" s="17"/>
    </row>
    <row r="58" spans="2:26">
      <c r="G58" t="s">
        <v>17</v>
      </c>
      <c r="H58">
        <v>8342491.6470590001</v>
      </c>
      <c r="I58">
        <v>7083166.9166670004</v>
      </c>
      <c r="J58">
        <v>1.1777911978085331</v>
      </c>
      <c r="K58">
        <v>0.61666661561588099</v>
      </c>
      <c r="P58" s="17"/>
      <c r="Q58" s="17"/>
      <c r="R58" s="17"/>
      <c r="V58" s="17"/>
      <c r="W58" s="17"/>
      <c r="X58" s="17"/>
    </row>
    <row r="60" spans="2:26">
      <c r="G60" t="s">
        <v>22</v>
      </c>
      <c r="H60">
        <v>5122949.3170729997</v>
      </c>
      <c r="I60">
        <v>6647129.7358489996</v>
      </c>
      <c r="J60">
        <v>0.77070096728278692</v>
      </c>
      <c r="K60">
        <v>1</v>
      </c>
    </row>
    <row r="61" spans="2:26">
      <c r="G61" t="s">
        <v>23</v>
      </c>
      <c r="H61">
        <v>4550735.9512200002</v>
      </c>
      <c r="I61">
        <v>7039767.1698110001</v>
      </c>
      <c r="J61">
        <v>0.64643273583466765</v>
      </c>
      <c r="K61">
        <v>0.83875947128204065</v>
      </c>
    </row>
    <row r="62" spans="2:26">
      <c r="G62" t="s">
        <v>24</v>
      </c>
      <c r="H62">
        <v>5394742.5365850003</v>
      </c>
      <c r="I62">
        <v>8027877.9433960002</v>
      </c>
      <c r="J62">
        <v>0.67200106611273225</v>
      </c>
      <c r="K62">
        <v>0.87193489386936307</v>
      </c>
    </row>
    <row r="70" spans="7:11">
      <c r="H70" t="s">
        <v>25</v>
      </c>
      <c r="I70" t="s">
        <v>26</v>
      </c>
      <c r="J70" t="s">
        <v>27</v>
      </c>
      <c r="K70" t="s">
        <v>29</v>
      </c>
    </row>
    <row r="71" spans="7:11">
      <c r="G71" t="s">
        <v>21</v>
      </c>
      <c r="H71" s="7">
        <v>6211068</v>
      </c>
      <c r="I71" s="7">
        <v>4912508.47</v>
      </c>
      <c r="J71" s="7">
        <v>1.2643373600000001</v>
      </c>
      <c r="K71" s="7">
        <v>1</v>
      </c>
    </row>
    <row r="72" spans="7:11">
      <c r="G72" t="s">
        <v>16</v>
      </c>
      <c r="H72" s="7">
        <v>870803.66700000002</v>
      </c>
      <c r="I72" s="7">
        <v>5252783.93</v>
      </c>
      <c r="J72" s="7">
        <v>0.16577945999999999</v>
      </c>
      <c r="K72" s="7">
        <v>0.13111964000000001</v>
      </c>
    </row>
    <row r="73" spans="7:11">
      <c r="G73" t="s">
        <v>20</v>
      </c>
      <c r="H73" s="7">
        <v>2509120.67</v>
      </c>
      <c r="I73" s="7">
        <v>4175415.67</v>
      </c>
      <c r="J73" s="7">
        <v>0.60092716000000002</v>
      </c>
      <c r="K73" s="7">
        <v>0.4752902</v>
      </c>
    </row>
    <row r="74" spans="7:11">
      <c r="H74" s="7"/>
      <c r="I74" s="7"/>
      <c r="J74" s="7"/>
      <c r="K74" s="7"/>
    </row>
    <row r="75" spans="7:11">
      <c r="G75" t="s">
        <v>19</v>
      </c>
      <c r="H75" s="7">
        <v>6421733.3300000001</v>
      </c>
      <c r="I75" s="7">
        <v>4437435.8</v>
      </c>
      <c r="J75" s="7">
        <v>1.4471721099999999</v>
      </c>
      <c r="K75" s="7">
        <v>1</v>
      </c>
    </row>
    <row r="76" spans="7:11">
      <c r="G76" t="s">
        <v>18</v>
      </c>
      <c r="H76" s="7">
        <v>685217</v>
      </c>
      <c r="I76" s="7">
        <v>4897445</v>
      </c>
      <c r="J76" s="7">
        <v>0.13991316000000001</v>
      </c>
      <c r="K76" s="7">
        <v>9.6680390000000005E-2</v>
      </c>
    </row>
    <row r="77" spans="7:11">
      <c r="G77" t="s">
        <v>17</v>
      </c>
      <c r="H77" s="7">
        <v>1852946.67</v>
      </c>
      <c r="I77" s="7">
        <v>4438321.13</v>
      </c>
      <c r="J77" s="7">
        <v>0.41748818999999998</v>
      </c>
      <c r="K77" s="7">
        <v>0.28848552</v>
      </c>
    </row>
    <row r="78" spans="7:11">
      <c r="H78" s="7"/>
      <c r="I78" s="7"/>
      <c r="J78" s="7"/>
      <c r="K78" s="7"/>
    </row>
    <row r="79" spans="7:11">
      <c r="G79" t="s">
        <v>22</v>
      </c>
      <c r="H79" s="7">
        <v>6290246</v>
      </c>
      <c r="I79" s="7">
        <v>3993035.67</v>
      </c>
      <c r="J79" s="7">
        <v>1.5753042399999999</v>
      </c>
      <c r="K79" s="7">
        <v>1</v>
      </c>
    </row>
    <row r="80" spans="7:11">
      <c r="G80" t="s">
        <v>23</v>
      </c>
      <c r="H80" s="7">
        <v>812434.66700000002</v>
      </c>
      <c r="I80" s="7">
        <v>4300130.53</v>
      </c>
      <c r="J80" s="7">
        <v>0.18893256</v>
      </c>
      <c r="K80" s="7">
        <v>0.11993400999999999</v>
      </c>
    </row>
    <row r="81" spans="7:11">
      <c r="G81" t="s">
        <v>24</v>
      </c>
      <c r="H81" s="7">
        <v>1533990</v>
      </c>
      <c r="I81" s="7">
        <v>4625152.93</v>
      </c>
      <c r="J81" s="7">
        <v>0.33166255</v>
      </c>
      <c r="K81" s="7">
        <v>0.21053873000000001</v>
      </c>
    </row>
  </sheetData>
  <mergeCells count="10">
    <mergeCell ref="T2:V2"/>
    <mergeCell ref="X2:Z2"/>
    <mergeCell ref="S1:Z1"/>
    <mergeCell ref="A34:K34"/>
    <mergeCell ref="A1:H1"/>
    <mergeCell ref="B2:D2"/>
    <mergeCell ref="F2:H2"/>
    <mergeCell ref="K2:M2"/>
    <mergeCell ref="O2:Q2"/>
    <mergeCell ref="J1:Q1"/>
  </mergeCells>
  <pageMargins left="0.7" right="0.7" top="0.75" bottom="0.75" header="0.3" footer="0.3"/>
  <pageSetup paperSize="9" orientation="portrait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5D5CD8-EB23-5E47-9D1B-0EA0769CBAB4}">
  <dimension ref="A1:AA225"/>
  <sheetViews>
    <sheetView topLeftCell="B69" zoomScale="93" zoomScaleNormal="203" workbookViewId="0">
      <selection activeCell="B133" sqref="B132:S133"/>
    </sheetView>
  </sheetViews>
  <sheetFormatPr baseColWidth="10" defaultRowHeight="16"/>
  <cols>
    <col min="2" max="3" width="11.1640625" bestFit="1" customWidth="1"/>
    <col min="5" max="6" width="11.1640625" bestFit="1" customWidth="1"/>
    <col min="8" max="9" width="11.1640625" bestFit="1" customWidth="1"/>
    <col min="11" max="11" width="11.1640625" bestFit="1" customWidth="1"/>
    <col min="12" max="12" width="12.33203125" bestFit="1" customWidth="1"/>
    <col min="14" max="14" width="11.1640625" bestFit="1" customWidth="1"/>
    <col min="15" max="15" width="12.33203125" bestFit="1" customWidth="1"/>
    <col min="18" max="18" width="11.33203125" customWidth="1"/>
    <col min="19" max="19" width="11.1640625" bestFit="1" customWidth="1"/>
  </cols>
  <sheetData>
    <row r="1" spans="1:19" ht="22">
      <c r="A1" s="149" t="s">
        <v>80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  <c r="Q1" s="149"/>
      <c r="R1" s="149"/>
      <c r="S1" s="149"/>
    </row>
    <row r="2" spans="1:19">
      <c r="J2" t="s">
        <v>1</v>
      </c>
      <c r="K2" t="s">
        <v>46</v>
      </c>
      <c r="L2" t="s">
        <v>9</v>
      </c>
      <c r="M2" t="s">
        <v>26</v>
      </c>
      <c r="O2" t="s">
        <v>47</v>
      </c>
      <c r="P2" t="s">
        <v>49</v>
      </c>
      <c r="R2" t="s">
        <v>48</v>
      </c>
      <c r="S2" t="s">
        <v>49</v>
      </c>
    </row>
    <row r="3" spans="1:19">
      <c r="I3" s="154" t="s">
        <v>101</v>
      </c>
      <c r="J3" t="s">
        <v>2</v>
      </c>
      <c r="K3">
        <v>13117401</v>
      </c>
      <c r="L3">
        <v>3332518</v>
      </c>
      <c r="M3">
        <v>3658454</v>
      </c>
      <c r="O3">
        <v>3.5855038767741783</v>
      </c>
      <c r="P3">
        <v>1</v>
      </c>
      <c r="R3">
        <v>0.9109088155816637</v>
      </c>
      <c r="S3">
        <v>1</v>
      </c>
    </row>
    <row r="4" spans="1:19">
      <c r="I4" s="154"/>
      <c r="J4" t="s">
        <v>4</v>
      </c>
      <c r="K4">
        <v>3195038</v>
      </c>
      <c r="L4">
        <v>245881</v>
      </c>
      <c r="M4">
        <v>4015590</v>
      </c>
      <c r="O4">
        <v>0.79565842130297171</v>
      </c>
      <c r="P4">
        <v>0.22190979250001902</v>
      </c>
      <c r="R4">
        <v>6.1231599839625062E-2</v>
      </c>
      <c r="S4">
        <v>6.722033950294512E-2</v>
      </c>
    </row>
    <row r="5" spans="1:19">
      <c r="I5" s="154"/>
      <c r="J5" t="s">
        <v>5</v>
      </c>
      <c r="K5">
        <v>2367670</v>
      </c>
      <c r="L5">
        <v>430071</v>
      </c>
      <c r="M5">
        <v>3988010</v>
      </c>
      <c r="O5">
        <v>0.59369710707846768</v>
      </c>
      <c r="P5">
        <v>0.16558261474049993</v>
      </c>
      <c r="R5">
        <v>0.10784100340771463</v>
      </c>
      <c r="S5">
        <v>0.1183883628778501</v>
      </c>
    </row>
    <row r="6" spans="1:19">
      <c r="I6" s="155" t="s">
        <v>102</v>
      </c>
      <c r="J6" t="s">
        <v>2</v>
      </c>
      <c r="K6">
        <v>4588757</v>
      </c>
      <c r="L6">
        <v>3182142</v>
      </c>
      <c r="M6">
        <v>3736803</v>
      </c>
      <c r="O6">
        <v>1.2279900760088236</v>
      </c>
      <c r="P6">
        <v>1</v>
      </c>
      <c r="R6">
        <v>0.8515680382401748</v>
      </c>
      <c r="S6">
        <v>1</v>
      </c>
    </row>
    <row r="7" spans="1:19">
      <c r="I7" s="155"/>
      <c r="J7" t="s">
        <v>4</v>
      </c>
      <c r="K7">
        <v>631168</v>
      </c>
      <c r="L7">
        <v>578426</v>
      </c>
      <c r="M7">
        <v>3645332</v>
      </c>
      <c r="O7">
        <v>0.17314417452237546</v>
      </c>
      <c r="P7">
        <v>0.14099802425531274</v>
      </c>
      <c r="R7">
        <v>0.158675807855087</v>
      </c>
      <c r="S7">
        <v>0.18633368178425497</v>
      </c>
    </row>
    <row r="8" spans="1:19">
      <c r="I8" s="155"/>
      <c r="J8" t="s">
        <v>5</v>
      </c>
      <c r="K8">
        <v>837033</v>
      </c>
      <c r="L8">
        <v>1210235</v>
      </c>
      <c r="M8">
        <v>3817619</v>
      </c>
      <c r="O8">
        <v>0.21925524783903266</v>
      </c>
      <c r="P8">
        <v>0.17854806168438223</v>
      </c>
      <c r="R8">
        <v>0.31701303875530795</v>
      </c>
      <c r="S8">
        <v>0.37226977119812726</v>
      </c>
    </row>
    <row r="9" spans="1:19">
      <c r="I9" s="155" t="s">
        <v>103</v>
      </c>
      <c r="J9" t="s">
        <v>2</v>
      </c>
      <c r="K9">
        <v>9317508</v>
      </c>
      <c r="L9">
        <v>3809388</v>
      </c>
      <c r="M9">
        <v>4348457</v>
      </c>
      <c r="O9">
        <v>2.1427159104942284</v>
      </c>
      <c r="P9">
        <v>1</v>
      </c>
      <c r="R9">
        <v>0.87603211897921496</v>
      </c>
      <c r="S9">
        <v>1</v>
      </c>
    </row>
    <row r="10" spans="1:19">
      <c r="I10" s="155"/>
      <c r="J10" t="s">
        <v>4</v>
      </c>
      <c r="K10">
        <v>2747811</v>
      </c>
      <c r="L10">
        <v>1245518</v>
      </c>
      <c r="M10">
        <v>4133258</v>
      </c>
      <c r="O10">
        <v>0.66480510048005714</v>
      </c>
      <c r="P10">
        <v>0.31026282916185394</v>
      </c>
      <c r="R10">
        <v>0.30134049217348641</v>
      </c>
      <c r="S10">
        <v>0.343983383308616</v>
      </c>
    </row>
    <row r="11" spans="1:19">
      <c r="I11" s="155"/>
      <c r="J11" t="s">
        <v>5</v>
      </c>
      <c r="K11">
        <v>3329972</v>
      </c>
      <c r="L11">
        <v>1768899</v>
      </c>
      <c r="M11">
        <v>3693862</v>
      </c>
      <c r="O11">
        <v>0.90148792781105525</v>
      </c>
      <c r="P11">
        <v>0.42072209544713862</v>
      </c>
      <c r="R11">
        <v>0.47887522598299559</v>
      </c>
      <c r="S11">
        <v>0.54664117400284218</v>
      </c>
    </row>
    <row r="12" spans="1:19">
      <c r="I12" s="155" t="s">
        <v>104</v>
      </c>
      <c r="J12" t="s">
        <v>2</v>
      </c>
      <c r="K12">
        <v>9508172</v>
      </c>
      <c r="L12">
        <v>4164679</v>
      </c>
      <c r="M12">
        <v>3244527</v>
      </c>
      <c r="O12">
        <v>2.930526391057926</v>
      </c>
      <c r="P12">
        <v>1</v>
      </c>
      <c r="R12">
        <v>1.283601276857921</v>
      </c>
      <c r="S12">
        <v>1</v>
      </c>
    </row>
    <row r="13" spans="1:19">
      <c r="I13" s="155"/>
      <c r="J13" t="s">
        <v>4</v>
      </c>
      <c r="K13">
        <v>4450351</v>
      </c>
      <c r="L13">
        <v>1209244</v>
      </c>
      <c r="M13">
        <v>2433356</v>
      </c>
      <c r="O13">
        <v>1.8288943335870296</v>
      </c>
      <c r="P13">
        <v>0.62408389808999298</v>
      </c>
      <c r="R13">
        <v>0.49694495996475652</v>
      </c>
      <c r="S13">
        <v>0.38714900719108764</v>
      </c>
    </row>
    <row r="14" spans="1:19">
      <c r="I14" s="155"/>
      <c r="J14" t="s">
        <v>5</v>
      </c>
      <c r="K14">
        <v>1884929</v>
      </c>
      <c r="L14">
        <v>1477188</v>
      </c>
      <c r="M14">
        <v>2555417</v>
      </c>
      <c r="O14">
        <v>0.73762090492471488</v>
      </c>
      <c r="P14">
        <v>0.25170252933925369</v>
      </c>
      <c r="R14">
        <v>0.57806142793915827</v>
      </c>
      <c r="S14">
        <v>0.45034345038528861</v>
      </c>
    </row>
    <row r="17" spans="9:19">
      <c r="J17" t="s">
        <v>6</v>
      </c>
      <c r="K17" t="s">
        <v>46</v>
      </c>
      <c r="L17" t="s">
        <v>9</v>
      </c>
      <c r="M17" t="s">
        <v>26</v>
      </c>
      <c r="O17" t="s">
        <v>47</v>
      </c>
      <c r="R17" t="s">
        <v>48</v>
      </c>
    </row>
    <row r="18" spans="9:19">
      <c r="I18" s="154" t="s">
        <v>101</v>
      </c>
      <c r="J18" t="s">
        <v>2</v>
      </c>
      <c r="K18">
        <v>8565780</v>
      </c>
      <c r="L18">
        <v>4393540</v>
      </c>
      <c r="M18">
        <v>4336914</v>
      </c>
      <c r="O18">
        <v>1.975086432426375</v>
      </c>
      <c r="P18">
        <v>1</v>
      </c>
      <c r="R18">
        <v>1.0130567495689331</v>
      </c>
      <c r="S18">
        <v>1</v>
      </c>
    </row>
    <row r="19" spans="9:19">
      <c r="I19" s="154"/>
      <c r="J19" t="s">
        <v>4</v>
      </c>
      <c r="K19">
        <v>1102298</v>
      </c>
      <c r="L19">
        <v>638659</v>
      </c>
      <c r="M19">
        <v>4489679</v>
      </c>
      <c r="O19">
        <v>0.24551822079039504</v>
      </c>
      <c r="P19">
        <v>0.12430758308069496</v>
      </c>
      <c r="R19">
        <v>0.14225048160458686</v>
      </c>
      <c r="S19">
        <v>0.1404170908146222</v>
      </c>
    </row>
    <row r="20" spans="9:19">
      <c r="I20" s="154"/>
      <c r="J20" t="s">
        <v>5</v>
      </c>
      <c r="K20">
        <v>1271755</v>
      </c>
      <c r="L20">
        <v>1035193</v>
      </c>
      <c r="M20">
        <v>4559790</v>
      </c>
      <c r="O20">
        <v>0.27890648472846336</v>
      </c>
      <c r="P20">
        <v>0.14121229337079155</v>
      </c>
      <c r="R20">
        <v>0.22702646393803225</v>
      </c>
      <c r="S20">
        <v>0.22410044060674245</v>
      </c>
    </row>
    <row r="21" spans="9:19">
      <c r="I21" s="155" t="s">
        <v>102</v>
      </c>
      <c r="J21" t="s">
        <v>2</v>
      </c>
      <c r="K21">
        <v>6454139</v>
      </c>
      <c r="L21">
        <v>5109696</v>
      </c>
      <c r="M21">
        <v>3919461</v>
      </c>
      <c r="O21">
        <v>1.6466904505491955</v>
      </c>
      <c r="P21">
        <v>1</v>
      </c>
      <c r="R21">
        <v>1.3036731326067539</v>
      </c>
      <c r="S21">
        <v>1</v>
      </c>
    </row>
    <row r="22" spans="9:19">
      <c r="I22" s="155"/>
      <c r="J22" t="s">
        <v>4</v>
      </c>
      <c r="K22">
        <v>2767500</v>
      </c>
      <c r="L22">
        <v>2498017</v>
      </c>
      <c r="M22">
        <v>3705343</v>
      </c>
      <c r="O22">
        <v>0.74689441706206416</v>
      </c>
      <c r="P22">
        <v>0.45357305425130989</v>
      </c>
      <c r="R22">
        <v>0.67416619729941329</v>
      </c>
      <c r="S22">
        <v>0.51712824360458154</v>
      </c>
    </row>
    <row r="23" spans="9:19">
      <c r="I23" s="155"/>
      <c r="J23" t="s">
        <v>5</v>
      </c>
      <c r="K23">
        <v>3834051</v>
      </c>
      <c r="L23">
        <v>2784729</v>
      </c>
      <c r="M23">
        <v>3563663</v>
      </c>
      <c r="O23">
        <v>1.0758736165568967</v>
      </c>
      <c r="P23">
        <v>0.65335510763305704</v>
      </c>
      <c r="R23">
        <v>0.78142321538259929</v>
      </c>
      <c r="S23">
        <v>0.59940118104613227</v>
      </c>
    </row>
    <row r="24" spans="9:19">
      <c r="I24" s="155" t="s">
        <v>103</v>
      </c>
      <c r="J24" t="s">
        <v>2</v>
      </c>
      <c r="K24">
        <v>4561701</v>
      </c>
      <c r="L24">
        <v>5526070</v>
      </c>
      <c r="M24">
        <v>4105033</v>
      </c>
      <c r="O24">
        <v>1.1112458779259509</v>
      </c>
      <c r="P24">
        <v>1</v>
      </c>
      <c r="R24">
        <v>1.3461694461408715</v>
      </c>
      <c r="S24">
        <v>1</v>
      </c>
    </row>
    <row r="25" spans="9:19">
      <c r="I25" s="155"/>
      <c r="J25" t="s">
        <v>4</v>
      </c>
      <c r="K25">
        <v>931357</v>
      </c>
      <c r="L25">
        <v>1621015</v>
      </c>
      <c r="M25">
        <v>3563414</v>
      </c>
      <c r="O25">
        <v>0.26136648730683554</v>
      </c>
      <c r="P25">
        <v>0.23520131097777802</v>
      </c>
      <c r="R25">
        <v>0.4549050433095902</v>
      </c>
      <c r="S25">
        <v>0.33792554467321206</v>
      </c>
    </row>
    <row r="26" spans="9:19">
      <c r="I26" s="155"/>
      <c r="J26" t="s">
        <v>5</v>
      </c>
      <c r="K26">
        <v>1747231</v>
      </c>
      <c r="L26">
        <v>1868201</v>
      </c>
      <c r="M26">
        <v>3643295</v>
      </c>
      <c r="O26">
        <v>0.47957439625394044</v>
      </c>
      <c r="P26">
        <v>0.43156461209919322</v>
      </c>
      <c r="R26">
        <v>0.5127778563086437</v>
      </c>
      <c r="S26">
        <v>0.38091627898601366</v>
      </c>
    </row>
    <row r="27" spans="9:19">
      <c r="I27" s="155" t="s">
        <v>104</v>
      </c>
      <c r="J27" t="s">
        <v>2</v>
      </c>
      <c r="K27">
        <v>6434497</v>
      </c>
      <c r="L27">
        <v>5274188</v>
      </c>
      <c r="M27">
        <v>3402226</v>
      </c>
      <c r="O27">
        <v>1.8912608980120662</v>
      </c>
      <c r="P27">
        <v>1</v>
      </c>
      <c r="R27">
        <v>1.5502168286292564</v>
      </c>
      <c r="S27">
        <v>1</v>
      </c>
    </row>
    <row r="28" spans="9:19">
      <c r="I28" s="155"/>
      <c r="J28" t="s">
        <v>4</v>
      </c>
      <c r="K28">
        <v>4064202</v>
      </c>
      <c r="L28">
        <v>2401188</v>
      </c>
      <c r="M28">
        <v>4646780</v>
      </c>
      <c r="O28">
        <v>0.87462759157954539</v>
      </c>
      <c r="P28">
        <v>0.46245739680806602</v>
      </c>
      <c r="R28">
        <v>0.5167423463129307</v>
      </c>
      <c r="S28">
        <v>0.33333552879170347</v>
      </c>
    </row>
    <row r="29" spans="9:19">
      <c r="I29" s="155"/>
      <c r="J29" t="s">
        <v>5</v>
      </c>
      <c r="K29">
        <v>3964729</v>
      </c>
      <c r="L29">
        <v>2457714</v>
      </c>
      <c r="M29">
        <v>4884486</v>
      </c>
      <c r="O29">
        <v>0.81169830356766304</v>
      </c>
      <c r="P29">
        <v>0.42918367551555248</v>
      </c>
      <c r="R29">
        <v>0.50316737523661648</v>
      </c>
      <c r="S29">
        <v>0.32457870792276888</v>
      </c>
    </row>
    <row r="32" spans="9:19">
      <c r="J32" t="s">
        <v>7</v>
      </c>
      <c r="K32" t="s">
        <v>46</v>
      </c>
      <c r="L32" t="s">
        <v>9</v>
      </c>
      <c r="M32" t="s">
        <v>26</v>
      </c>
      <c r="O32" t="s">
        <v>47</v>
      </c>
      <c r="R32" t="s">
        <v>48</v>
      </c>
    </row>
    <row r="33" spans="1:19">
      <c r="I33" s="154" t="s">
        <v>101</v>
      </c>
      <c r="J33" t="s">
        <v>2</v>
      </c>
      <c r="K33">
        <v>4715722</v>
      </c>
      <c r="L33">
        <v>3472909</v>
      </c>
      <c r="M33">
        <v>3384091</v>
      </c>
      <c r="O33">
        <v>1.3934973970853621</v>
      </c>
      <c r="P33">
        <v>1</v>
      </c>
      <c r="R33">
        <v>1.0262457481196576</v>
      </c>
      <c r="S33">
        <v>1</v>
      </c>
    </row>
    <row r="34" spans="1:19">
      <c r="I34" s="154"/>
      <c r="J34" t="s">
        <v>4</v>
      </c>
      <c r="K34">
        <v>363639</v>
      </c>
      <c r="L34">
        <v>1151973</v>
      </c>
      <c r="M34">
        <v>3355093</v>
      </c>
      <c r="O34">
        <v>0.10838417891843832</v>
      </c>
      <c r="P34">
        <v>7.7778529866747201E-2</v>
      </c>
      <c r="R34">
        <v>0.34335054199689846</v>
      </c>
      <c r="S34">
        <v>0.33456951478337787</v>
      </c>
    </row>
    <row r="35" spans="1:19">
      <c r="I35" s="154"/>
      <c r="J35" t="s">
        <v>5</v>
      </c>
      <c r="K35">
        <v>309813</v>
      </c>
      <c r="L35">
        <v>1180641</v>
      </c>
      <c r="M35">
        <v>2839367</v>
      </c>
      <c r="O35">
        <v>0.10911340450177803</v>
      </c>
      <c r="P35">
        <v>7.8301835891476754E-2</v>
      </c>
      <c r="R35">
        <v>0.41581134104890283</v>
      </c>
      <c r="S35">
        <v>0.40517716327767944</v>
      </c>
    </row>
    <row r="36" spans="1:19">
      <c r="I36" s="155" t="s">
        <v>102</v>
      </c>
      <c r="J36" t="s">
        <v>2</v>
      </c>
      <c r="K36">
        <v>4017397</v>
      </c>
      <c r="L36">
        <v>4261037</v>
      </c>
      <c r="M36">
        <v>2909534</v>
      </c>
      <c r="O36">
        <v>1.3807699102330477</v>
      </c>
      <c r="P36">
        <v>1</v>
      </c>
      <c r="R36">
        <v>1.4645084058134394</v>
      </c>
      <c r="S36">
        <v>1</v>
      </c>
    </row>
    <row r="37" spans="1:19">
      <c r="I37" s="155"/>
      <c r="J37" t="s">
        <v>4</v>
      </c>
      <c r="K37">
        <v>822688</v>
      </c>
      <c r="L37">
        <v>1368544</v>
      </c>
      <c r="M37">
        <v>2883345</v>
      </c>
      <c r="O37">
        <v>0.28532416342824046</v>
      </c>
      <c r="P37">
        <v>0.20664135372133302</v>
      </c>
      <c r="R37">
        <v>0.47463761707322571</v>
      </c>
      <c r="S37">
        <v>0.32409347408941319</v>
      </c>
    </row>
    <row r="38" spans="1:19">
      <c r="I38" s="155"/>
      <c r="J38" t="s">
        <v>5</v>
      </c>
      <c r="K38">
        <v>535388</v>
      </c>
      <c r="L38">
        <v>1656620</v>
      </c>
      <c r="M38">
        <v>2619322</v>
      </c>
      <c r="O38">
        <v>0.20439945909666701</v>
      </c>
      <c r="P38">
        <v>0.14803296159761206</v>
      </c>
      <c r="R38">
        <v>0.6324613774098794</v>
      </c>
      <c r="S38">
        <v>0.43185916509546296</v>
      </c>
    </row>
    <row r="39" spans="1:19">
      <c r="I39" s="155" t="s">
        <v>103</v>
      </c>
      <c r="J39" t="s">
        <v>2</v>
      </c>
      <c r="K39">
        <v>5718445</v>
      </c>
      <c r="L39">
        <v>4176269</v>
      </c>
      <c r="M39">
        <v>2517516</v>
      </c>
      <c r="O39">
        <v>2.2714632200947285</v>
      </c>
      <c r="P39">
        <v>1</v>
      </c>
      <c r="R39">
        <v>1.658884789610076</v>
      </c>
      <c r="S39">
        <v>1</v>
      </c>
    </row>
    <row r="40" spans="1:19">
      <c r="I40" s="155"/>
      <c r="J40" t="s">
        <v>4</v>
      </c>
      <c r="K40">
        <v>1779524</v>
      </c>
      <c r="L40">
        <v>1351478</v>
      </c>
      <c r="M40">
        <v>2733096</v>
      </c>
      <c r="O40">
        <v>0.65110190055526773</v>
      </c>
      <c r="P40">
        <v>0.2866442629558027</v>
      </c>
      <c r="R40">
        <v>0.49448610659852416</v>
      </c>
      <c r="S40">
        <v>0.29808345323050073</v>
      </c>
    </row>
    <row r="41" spans="1:19">
      <c r="I41" s="155"/>
      <c r="J41" t="s">
        <v>5</v>
      </c>
      <c r="K41">
        <v>1894026</v>
      </c>
      <c r="L41">
        <v>1612257</v>
      </c>
      <c r="M41">
        <v>2970029</v>
      </c>
      <c r="O41">
        <v>0.63771296509226005</v>
      </c>
      <c r="P41">
        <v>0.28074985298052285</v>
      </c>
      <c r="R41">
        <v>0.54284217426833203</v>
      </c>
      <c r="S41">
        <v>0.32723319766885567</v>
      </c>
    </row>
    <row r="42" spans="1:19">
      <c r="I42" s="155" t="s">
        <v>104</v>
      </c>
      <c r="J42" t="s">
        <v>2</v>
      </c>
      <c r="K42">
        <v>5921107</v>
      </c>
      <c r="L42">
        <v>3312251</v>
      </c>
      <c r="M42">
        <v>2962521</v>
      </c>
      <c r="O42">
        <v>1.9986717393733242</v>
      </c>
      <c r="P42">
        <v>1</v>
      </c>
      <c r="R42">
        <v>1.1180514838544604</v>
      </c>
      <c r="S42">
        <v>1</v>
      </c>
    </row>
    <row r="43" spans="1:19">
      <c r="I43" s="155"/>
      <c r="J43" t="s">
        <v>4</v>
      </c>
      <c r="K43">
        <v>4830064</v>
      </c>
      <c r="L43">
        <v>987122</v>
      </c>
      <c r="M43">
        <v>2776880</v>
      </c>
      <c r="O43">
        <v>1.7393852092996456</v>
      </c>
      <c r="P43">
        <v>0.87027057772129357</v>
      </c>
      <c r="R43">
        <v>0.35547881075163495</v>
      </c>
      <c r="S43">
        <v>0.3179449389272565</v>
      </c>
    </row>
    <row r="44" spans="1:19">
      <c r="I44" s="155"/>
      <c r="J44" t="s">
        <v>5</v>
      </c>
      <c r="K44">
        <v>5188077</v>
      </c>
      <c r="L44">
        <v>1091672</v>
      </c>
      <c r="M44">
        <v>2517505</v>
      </c>
      <c r="O44">
        <v>2.0608010709015474</v>
      </c>
      <c r="P44">
        <v>1.0310853104610884</v>
      </c>
      <c r="R44">
        <v>0.43363250519859942</v>
      </c>
      <c r="S44">
        <v>0.38784663448919177</v>
      </c>
    </row>
    <row r="47" spans="1:19" ht="22">
      <c r="A47" s="149" t="s">
        <v>81</v>
      </c>
      <c r="B47" s="149"/>
      <c r="C47" s="149"/>
      <c r="D47" s="149"/>
      <c r="E47" s="149"/>
      <c r="F47" s="149"/>
      <c r="G47" s="149"/>
      <c r="H47" s="149"/>
      <c r="I47" s="149"/>
      <c r="J47" s="149"/>
      <c r="K47" s="149"/>
      <c r="L47" s="149"/>
      <c r="M47" s="149"/>
      <c r="N47" s="149"/>
      <c r="O47" s="149"/>
      <c r="P47" s="149"/>
      <c r="Q47" s="149"/>
      <c r="R47" s="149"/>
      <c r="S47" s="149"/>
    </row>
    <row r="48" spans="1:19">
      <c r="A48" t="s">
        <v>1</v>
      </c>
      <c r="B48" s="150" t="s">
        <v>41</v>
      </c>
      <c r="C48" s="150"/>
      <c r="D48" s="150"/>
      <c r="E48" s="150"/>
      <c r="F48" s="150"/>
      <c r="G48" s="150"/>
      <c r="H48" s="150"/>
      <c r="I48" s="150"/>
      <c r="J48" s="150"/>
      <c r="K48" s="150"/>
      <c r="L48" s="150"/>
      <c r="M48" s="150"/>
      <c r="N48" s="150"/>
      <c r="O48" s="150"/>
      <c r="P48" s="150"/>
      <c r="Q48" s="150"/>
      <c r="R48" s="150"/>
      <c r="S48" s="150"/>
    </row>
    <row r="49" spans="1:19">
      <c r="B49" s="156" t="s">
        <v>35</v>
      </c>
      <c r="C49" s="156"/>
      <c r="E49" s="156" t="s">
        <v>38</v>
      </c>
      <c r="F49" s="156"/>
      <c r="H49" s="156" t="s">
        <v>37</v>
      </c>
      <c r="I49" s="156"/>
      <c r="K49" s="156" t="s">
        <v>36</v>
      </c>
      <c r="L49" s="156"/>
      <c r="N49" s="156" t="s">
        <v>39</v>
      </c>
      <c r="O49" s="156"/>
      <c r="R49" s="156" t="s">
        <v>40</v>
      </c>
      <c r="S49" s="156"/>
    </row>
    <row r="50" spans="1:19">
      <c r="A50" s="16"/>
      <c r="B50" t="s">
        <v>2</v>
      </c>
      <c r="C50" t="s">
        <v>30</v>
      </c>
      <c r="D50" s="16"/>
      <c r="E50" t="s">
        <v>2</v>
      </c>
      <c r="F50" t="s">
        <v>30</v>
      </c>
      <c r="G50" s="16"/>
      <c r="H50" t="s">
        <v>2</v>
      </c>
      <c r="I50" t="s">
        <v>30</v>
      </c>
      <c r="J50" s="16"/>
      <c r="K50" t="s">
        <v>2</v>
      </c>
      <c r="L50" t="s">
        <v>30</v>
      </c>
      <c r="M50" s="16"/>
      <c r="N50" t="s">
        <v>2</v>
      </c>
      <c r="O50" t="s">
        <v>30</v>
      </c>
      <c r="P50" s="16"/>
      <c r="Q50" s="16"/>
      <c r="R50" t="s">
        <v>2</v>
      </c>
      <c r="S50" t="s">
        <v>30</v>
      </c>
    </row>
    <row r="51" spans="1:19">
      <c r="B51" s="3">
        <v>886727</v>
      </c>
      <c r="C51" s="3">
        <v>4651</v>
      </c>
      <c r="D51" s="3"/>
      <c r="E51" s="3">
        <v>1611519</v>
      </c>
      <c r="F51" s="3">
        <v>6506</v>
      </c>
      <c r="G51" s="3"/>
      <c r="H51" s="3">
        <v>1625512</v>
      </c>
      <c r="I51" s="3">
        <v>14024</v>
      </c>
      <c r="J51" s="3"/>
      <c r="K51" s="3">
        <v>675440</v>
      </c>
      <c r="L51" s="3">
        <v>551</v>
      </c>
      <c r="M51" s="3"/>
      <c r="N51" s="3">
        <v>222526</v>
      </c>
      <c r="O51" s="3">
        <v>229</v>
      </c>
      <c r="P51" s="3"/>
      <c r="Q51" s="3"/>
      <c r="R51" s="3">
        <v>65651</v>
      </c>
      <c r="S51" s="3">
        <v>563</v>
      </c>
    </row>
    <row r="52" spans="1:19">
      <c r="B52" s="3">
        <v>1296992</v>
      </c>
      <c r="C52" s="3">
        <v>4381</v>
      </c>
      <c r="D52" s="3"/>
      <c r="E52" s="3">
        <v>1344386</v>
      </c>
      <c r="F52" s="3">
        <v>11294</v>
      </c>
      <c r="G52" s="3"/>
      <c r="H52" s="3">
        <v>1611365</v>
      </c>
      <c r="I52" s="3">
        <v>27206</v>
      </c>
      <c r="J52" s="3"/>
      <c r="K52" s="3">
        <v>939809</v>
      </c>
      <c r="L52" s="3">
        <v>1951</v>
      </c>
      <c r="M52" s="3"/>
      <c r="N52" s="3">
        <v>249781</v>
      </c>
      <c r="O52" s="3">
        <v>55</v>
      </c>
      <c r="P52" s="3"/>
      <c r="Q52" s="3"/>
      <c r="R52" s="3">
        <v>39927</v>
      </c>
      <c r="S52" s="3">
        <v>1104</v>
      </c>
    </row>
    <row r="53" spans="1:19">
      <c r="B53" s="3">
        <v>1458871</v>
      </c>
      <c r="C53" s="3">
        <v>6492</v>
      </c>
      <c r="D53" s="3"/>
      <c r="E53" s="3">
        <v>1365471</v>
      </c>
      <c r="F53" s="3">
        <v>10053</v>
      </c>
      <c r="G53" s="3"/>
      <c r="H53" s="3">
        <v>1484712</v>
      </c>
      <c r="I53" s="3">
        <v>16088</v>
      </c>
      <c r="J53" s="3"/>
      <c r="K53" s="3">
        <v>817867</v>
      </c>
      <c r="L53" s="3">
        <v>3038</v>
      </c>
      <c r="M53" s="3"/>
      <c r="N53" s="3">
        <v>241252</v>
      </c>
      <c r="O53" s="3">
        <v>64</v>
      </c>
      <c r="P53" s="3"/>
      <c r="Q53" s="3"/>
      <c r="R53" s="3">
        <v>41994</v>
      </c>
      <c r="S53" s="3">
        <v>673</v>
      </c>
    </row>
    <row r="54" spans="1:19">
      <c r="B54" s="3">
        <v>1414919</v>
      </c>
      <c r="C54" s="3">
        <v>8745</v>
      </c>
      <c r="D54" s="3"/>
      <c r="E54" s="3">
        <v>1363294</v>
      </c>
      <c r="F54" s="3">
        <v>9892</v>
      </c>
      <c r="G54" s="3"/>
      <c r="H54" s="3">
        <v>1854325</v>
      </c>
      <c r="I54" s="3">
        <v>39488</v>
      </c>
      <c r="J54" s="3"/>
      <c r="K54" s="3">
        <v>794545</v>
      </c>
      <c r="L54" s="3">
        <v>1552</v>
      </c>
      <c r="M54" s="3"/>
      <c r="N54" s="3">
        <v>143374</v>
      </c>
      <c r="O54" s="3">
        <v>22</v>
      </c>
      <c r="P54" s="3"/>
      <c r="Q54" s="3"/>
      <c r="R54" s="3">
        <v>23475</v>
      </c>
      <c r="S54" s="3">
        <v>128</v>
      </c>
    </row>
    <row r="55" spans="1:19" s="8" customFormat="1">
      <c r="B55" s="2">
        <v>1264377.25</v>
      </c>
      <c r="C55" s="2">
        <v>6067.25</v>
      </c>
      <c r="D55" s="2"/>
      <c r="E55" s="2">
        <v>1421167.5</v>
      </c>
      <c r="F55" s="2">
        <v>9436.25</v>
      </c>
      <c r="G55" s="2"/>
      <c r="H55" s="2">
        <v>1643978.5</v>
      </c>
      <c r="I55" s="2">
        <v>24201.5</v>
      </c>
      <c r="J55" s="2"/>
      <c r="K55" s="2">
        <v>806915.25</v>
      </c>
      <c r="L55" s="2">
        <v>1773</v>
      </c>
      <c r="M55" s="2"/>
      <c r="N55" s="2">
        <v>214233.25</v>
      </c>
      <c r="O55" s="2">
        <v>92.5</v>
      </c>
      <c r="P55" s="2"/>
      <c r="Q55" s="2"/>
      <c r="R55" s="2">
        <v>42761.75</v>
      </c>
      <c r="S55" s="2">
        <v>617</v>
      </c>
    </row>
    <row r="56" spans="1:19">
      <c r="B56" s="5">
        <v>1</v>
      </c>
      <c r="C56" s="5">
        <v>4.7986073776635886E-3</v>
      </c>
      <c r="D56" s="5"/>
      <c r="E56" s="5">
        <v>1</v>
      </c>
      <c r="F56" s="5">
        <v>6.639787357929308E-3</v>
      </c>
      <c r="G56" s="5"/>
      <c r="H56" s="5">
        <v>1</v>
      </c>
      <c r="I56" s="5">
        <v>1.4721299579039508E-2</v>
      </c>
      <c r="J56" s="5"/>
      <c r="K56" s="5">
        <v>1</v>
      </c>
      <c r="L56" s="5">
        <v>2.197256775107423E-3</v>
      </c>
      <c r="M56" s="5"/>
      <c r="N56" s="5">
        <v>1</v>
      </c>
      <c r="O56" s="5">
        <v>4.3177237893744319E-4</v>
      </c>
      <c r="P56" s="5"/>
      <c r="Q56" s="5"/>
      <c r="R56" s="5">
        <v>1</v>
      </c>
      <c r="S56" s="5">
        <v>1.4428782732231492E-2</v>
      </c>
    </row>
    <row r="57" spans="1:19">
      <c r="B57" s="148" t="s">
        <v>42</v>
      </c>
      <c r="C57" s="148"/>
      <c r="D57" s="148"/>
      <c r="E57" s="148"/>
      <c r="F57" s="148"/>
      <c r="G57" s="148"/>
      <c r="H57" s="148"/>
      <c r="I57" s="148"/>
      <c r="J57" s="148"/>
      <c r="K57" s="148"/>
      <c r="L57" s="148"/>
      <c r="M57" s="148"/>
      <c r="N57" s="148"/>
      <c r="O57" s="148"/>
      <c r="P57" s="148"/>
      <c r="Q57" s="148"/>
      <c r="R57" s="148"/>
      <c r="S57" s="148"/>
    </row>
    <row r="58" spans="1:19">
      <c r="A58" s="16"/>
      <c r="B58" t="s">
        <v>2</v>
      </c>
      <c r="C58" t="s">
        <v>30</v>
      </c>
      <c r="D58" s="16"/>
      <c r="E58" t="s">
        <v>2</v>
      </c>
      <c r="F58" t="s">
        <v>30</v>
      </c>
      <c r="G58" s="16"/>
      <c r="H58" t="s">
        <v>2</v>
      </c>
      <c r="I58" t="s">
        <v>30</v>
      </c>
      <c r="J58" s="16"/>
      <c r="K58" t="s">
        <v>2</v>
      </c>
      <c r="L58" t="s">
        <v>30</v>
      </c>
      <c r="M58" s="16"/>
      <c r="N58" t="s">
        <v>2</v>
      </c>
      <c r="O58" t="s">
        <v>30</v>
      </c>
      <c r="P58" s="16"/>
      <c r="Q58" s="16"/>
      <c r="R58" t="s">
        <v>2</v>
      </c>
      <c r="S58" t="s">
        <v>30</v>
      </c>
    </row>
    <row r="59" spans="1:19">
      <c r="B59" s="3">
        <v>373302</v>
      </c>
      <c r="C59" s="3">
        <v>10155</v>
      </c>
      <c r="D59" s="3"/>
      <c r="E59" s="3">
        <v>314047</v>
      </c>
      <c r="F59" s="3">
        <v>3987</v>
      </c>
      <c r="G59" s="3"/>
      <c r="H59" s="3">
        <v>372582</v>
      </c>
      <c r="I59" s="3">
        <v>19119</v>
      </c>
      <c r="J59" s="3"/>
      <c r="K59" s="3">
        <v>225206</v>
      </c>
      <c r="L59" s="3">
        <v>26175</v>
      </c>
      <c r="M59" s="3"/>
      <c r="N59" s="3">
        <v>157874</v>
      </c>
      <c r="O59" s="3">
        <v>28386</v>
      </c>
      <c r="P59" s="3"/>
      <c r="Q59" s="3"/>
      <c r="R59" s="3">
        <v>107091</v>
      </c>
      <c r="S59" s="3">
        <v>19876</v>
      </c>
    </row>
    <row r="60" spans="1:19">
      <c r="B60" s="3">
        <v>748117</v>
      </c>
      <c r="C60" s="3">
        <v>9804</v>
      </c>
      <c r="D60" s="3"/>
      <c r="E60" s="3">
        <v>180715</v>
      </c>
      <c r="F60" s="3">
        <v>7969</v>
      </c>
      <c r="G60" s="3"/>
      <c r="H60" s="3">
        <v>290946</v>
      </c>
      <c r="I60" s="3">
        <v>12672</v>
      </c>
      <c r="J60" s="3"/>
      <c r="K60" s="3">
        <v>240204</v>
      </c>
      <c r="L60" s="3">
        <v>39470</v>
      </c>
      <c r="M60" s="3"/>
      <c r="N60" s="3">
        <v>209558</v>
      </c>
      <c r="O60" s="3">
        <v>25642</v>
      </c>
      <c r="P60" s="3"/>
      <c r="Q60" s="3"/>
      <c r="R60" s="3">
        <v>137986</v>
      </c>
      <c r="S60" s="3">
        <v>25757</v>
      </c>
    </row>
    <row r="61" spans="1:19">
      <c r="B61" s="3">
        <v>809312</v>
      </c>
      <c r="C61" s="3">
        <v>10520</v>
      </c>
      <c r="D61" s="3"/>
      <c r="E61" s="3">
        <v>187897</v>
      </c>
      <c r="F61" s="3">
        <v>25413</v>
      </c>
      <c r="G61" s="3"/>
      <c r="H61" s="3">
        <v>344650</v>
      </c>
      <c r="I61" s="3">
        <v>14704</v>
      </c>
      <c r="J61" s="3"/>
      <c r="K61" s="3">
        <v>243889</v>
      </c>
      <c r="L61" s="3">
        <v>27522</v>
      </c>
      <c r="M61" s="3"/>
      <c r="N61" s="3">
        <v>223179</v>
      </c>
      <c r="O61" s="3">
        <v>20684</v>
      </c>
      <c r="P61" s="3"/>
      <c r="Q61" s="3"/>
      <c r="R61" s="3">
        <v>76480</v>
      </c>
      <c r="S61" s="3">
        <v>26869</v>
      </c>
    </row>
    <row r="62" spans="1:19">
      <c r="B62" s="3">
        <v>780793</v>
      </c>
      <c r="C62" s="3">
        <v>15608</v>
      </c>
      <c r="D62" s="3"/>
      <c r="E62" s="3">
        <v>158608</v>
      </c>
      <c r="F62" s="3">
        <v>13122</v>
      </c>
      <c r="G62" s="3"/>
      <c r="H62" s="3">
        <v>396166</v>
      </c>
      <c r="I62" s="3">
        <v>18200</v>
      </c>
      <c r="J62" s="3"/>
      <c r="K62" s="3">
        <v>161114</v>
      </c>
      <c r="L62" s="3">
        <v>26278</v>
      </c>
      <c r="M62" s="3"/>
      <c r="N62" s="3">
        <v>187821</v>
      </c>
      <c r="O62" s="3">
        <v>23052</v>
      </c>
      <c r="P62" s="3"/>
      <c r="Q62" s="3"/>
      <c r="R62" s="3">
        <v>90762</v>
      </c>
      <c r="S62" s="3">
        <v>21278</v>
      </c>
    </row>
    <row r="63" spans="1:19" s="8" customFormat="1">
      <c r="B63" s="2">
        <v>677881</v>
      </c>
      <c r="C63" s="2">
        <v>11521.75</v>
      </c>
      <c r="D63" s="2"/>
      <c r="E63" s="2">
        <v>210316.75</v>
      </c>
      <c r="F63" s="2">
        <v>12622.75</v>
      </c>
      <c r="G63" s="2"/>
      <c r="H63" s="2">
        <v>351086</v>
      </c>
      <c r="I63" s="2">
        <v>16173.75</v>
      </c>
      <c r="J63" s="2"/>
      <c r="K63" s="2">
        <v>217603.25</v>
      </c>
      <c r="L63" s="2">
        <v>29861.25</v>
      </c>
      <c r="M63" s="2"/>
      <c r="N63" s="2">
        <v>194608</v>
      </c>
      <c r="O63" s="2">
        <v>24441</v>
      </c>
      <c r="P63" s="2"/>
      <c r="Q63" s="2"/>
      <c r="R63" s="2">
        <v>103079.75</v>
      </c>
      <c r="S63" s="2">
        <v>23445</v>
      </c>
    </row>
    <row r="64" spans="1:19">
      <c r="B64" s="5">
        <v>1</v>
      </c>
      <c r="C64" s="5">
        <v>1.6996714762620577E-2</v>
      </c>
      <c r="D64" s="5"/>
      <c r="E64" s="5">
        <v>1</v>
      </c>
      <c r="F64" s="5">
        <v>6.0017806475233193E-2</v>
      </c>
      <c r="G64" s="5"/>
      <c r="H64" s="5">
        <v>1</v>
      </c>
      <c r="I64" s="5">
        <v>4.6067772568544461E-2</v>
      </c>
      <c r="J64" s="5"/>
      <c r="K64" s="5">
        <v>1</v>
      </c>
      <c r="L64" s="5">
        <v>0.13722795960078721</v>
      </c>
      <c r="M64" s="5"/>
      <c r="N64" s="5">
        <v>1</v>
      </c>
      <c r="O64" s="5">
        <v>0.12559093151360684</v>
      </c>
      <c r="P64" s="5"/>
      <c r="Q64" s="5"/>
      <c r="R64" s="5">
        <v>1</v>
      </c>
      <c r="S64" s="5">
        <v>0.22744525476633384</v>
      </c>
    </row>
    <row r="66" spans="1:19">
      <c r="A66" t="s">
        <v>6</v>
      </c>
      <c r="B66" s="150" t="s">
        <v>41</v>
      </c>
      <c r="C66" s="150"/>
      <c r="D66" s="150"/>
      <c r="E66" s="150"/>
      <c r="F66" s="150"/>
      <c r="G66" s="150"/>
      <c r="H66" s="150"/>
      <c r="I66" s="150"/>
      <c r="J66" s="150"/>
      <c r="K66" s="150"/>
      <c r="L66" s="150"/>
      <c r="M66" s="150"/>
      <c r="N66" s="150"/>
      <c r="O66" s="150"/>
      <c r="P66" s="150"/>
      <c r="Q66" s="150"/>
      <c r="R66" s="150"/>
      <c r="S66" s="150"/>
    </row>
    <row r="67" spans="1:19">
      <c r="B67" s="3">
        <v>1368602</v>
      </c>
      <c r="C67" s="3">
        <v>2324</v>
      </c>
      <c r="D67" s="3"/>
      <c r="E67" s="3">
        <v>2147528</v>
      </c>
      <c r="F67" s="3">
        <v>2422</v>
      </c>
      <c r="G67" s="3"/>
      <c r="H67" s="3">
        <v>1216608</v>
      </c>
      <c r="I67" s="3">
        <v>989</v>
      </c>
      <c r="J67" s="3"/>
      <c r="K67" s="3">
        <v>446715</v>
      </c>
      <c r="L67" s="3">
        <v>2</v>
      </c>
      <c r="M67" s="3"/>
      <c r="N67" s="3">
        <v>175477</v>
      </c>
      <c r="O67" s="3">
        <v>3</v>
      </c>
      <c r="P67" s="3"/>
      <c r="Q67" s="3"/>
      <c r="R67" s="3">
        <v>101857</v>
      </c>
      <c r="S67" s="3">
        <v>2874</v>
      </c>
    </row>
    <row r="68" spans="1:19">
      <c r="B68" s="3">
        <v>1494458</v>
      </c>
      <c r="C68" s="3">
        <v>2693</v>
      </c>
      <c r="D68" s="3"/>
      <c r="E68" s="3">
        <v>2104387</v>
      </c>
      <c r="F68" s="3">
        <v>4320</v>
      </c>
      <c r="G68" s="3"/>
      <c r="H68" s="3">
        <v>1340799</v>
      </c>
      <c r="I68" s="3">
        <v>919</v>
      </c>
      <c r="J68" s="3"/>
      <c r="K68" s="3">
        <v>656607</v>
      </c>
      <c r="L68" s="3">
        <v>5</v>
      </c>
      <c r="M68" s="3"/>
      <c r="N68" s="3">
        <v>345035</v>
      </c>
      <c r="O68" s="3">
        <v>3</v>
      </c>
      <c r="P68" s="3"/>
      <c r="Q68" s="3"/>
      <c r="R68" s="3">
        <v>58497</v>
      </c>
      <c r="S68" s="3">
        <v>130</v>
      </c>
    </row>
    <row r="69" spans="1:19">
      <c r="B69" s="3">
        <v>1318001</v>
      </c>
      <c r="C69" s="3">
        <v>2808</v>
      </c>
      <c r="D69" s="3"/>
      <c r="E69" s="3">
        <v>2207841</v>
      </c>
      <c r="F69" s="3">
        <v>3573</v>
      </c>
      <c r="G69" s="3"/>
      <c r="H69" s="3">
        <v>1395210</v>
      </c>
      <c r="I69" s="3">
        <v>2442</v>
      </c>
      <c r="J69" s="3"/>
      <c r="K69" s="3">
        <v>544670</v>
      </c>
      <c r="L69" s="3">
        <v>4</v>
      </c>
      <c r="M69" s="3"/>
      <c r="N69" s="3">
        <v>161663</v>
      </c>
      <c r="O69" s="3">
        <v>6</v>
      </c>
      <c r="P69" s="3"/>
      <c r="Q69" s="3"/>
      <c r="R69" s="3">
        <v>93699</v>
      </c>
      <c r="S69" s="3">
        <v>259</v>
      </c>
    </row>
    <row r="70" spans="1:19">
      <c r="B70" s="3">
        <v>1696554</v>
      </c>
      <c r="C70" s="3">
        <v>1755</v>
      </c>
      <c r="D70" s="3"/>
      <c r="E70" s="3">
        <v>2191358</v>
      </c>
      <c r="F70" s="3">
        <v>4648</v>
      </c>
      <c r="G70" s="3"/>
      <c r="H70" s="3">
        <v>1667460</v>
      </c>
      <c r="I70" s="3">
        <v>1006</v>
      </c>
      <c r="J70" s="3"/>
      <c r="K70" s="3">
        <v>470493</v>
      </c>
      <c r="L70" s="3">
        <v>3</v>
      </c>
      <c r="M70" s="3"/>
      <c r="N70" s="3">
        <v>206773</v>
      </c>
      <c r="O70" s="3">
        <v>6</v>
      </c>
      <c r="P70" s="3"/>
      <c r="Q70" s="3"/>
      <c r="R70" s="3">
        <v>35956</v>
      </c>
      <c r="S70" s="3">
        <v>2743</v>
      </c>
    </row>
    <row r="71" spans="1:19" s="8" customFormat="1">
      <c r="B71" s="2">
        <v>1469403.75</v>
      </c>
      <c r="C71" s="2">
        <v>2395</v>
      </c>
      <c r="D71" s="2"/>
      <c r="E71" s="2">
        <v>2162778.5</v>
      </c>
      <c r="F71" s="2">
        <v>3740.75</v>
      </c>
      <c r="G71" s="2"/>
      <c r="H71" s="2">
        <v>1405019.25</v>
      </c>
      <c r="I71" s="2">
        <v>1339</v>
      </c>
      <c r="J71" s="2"/>
      <c r="K71" s="2">
        <v>529621.25</v>
      </c>
      <c r="L71" s="2">
        <v>3.5</v>
      </c>
      <c r="M71" s="2"/>
      <c r="N71" s="2">
        <v>222237</v>
      </c>
      <c r="O71" s="2">
        <v>4.5</v>
      </c>
      <c r="P71" s="2"/>
      <c r="Q71" s="2"/>
      <c r="R71" s="2">
        <v>72502.25</v>
      </c>
      <c r="S71" s="2">
        <v>1501.5</v>
      </c>
    </row>
    <row r="72" spans="1:19">
      <c r="B72" s="5">
        <v>1</v>
      </c>
      <c r="C72" s="5">
        <v>1.6299128132754527E-3</v>
      </c>
      <c r="D72" s="5"/>
      <c r="E72" s="5">
        <v>1</v>
      </c>
      <c r="F72" s="5">
        <v>1.7296038406152086E-3</v>
      </c>
      <c r="G72" s="5"/>
      <c r="H72" s="5">
        <v>1</v>
      </c>
      <c r="I72" s="5">
        <v>9.5301185375218172E-4</v>
      </c>
      <c r="J72" s="5"/>
      <c r="K72" s="5">
        <v>1</v>
      </c>
      <c r="L72" s="5">
        <v>6.6084961658921348E-6</v>
      </c>
      <c r="M72" s="5"/>
      <c r="N72" s="5">
        <v>1</v>
      </c>
      <c r="O72" s="5">
        <v>2.0248653464544608E-5</v>
      </c>
      <c r="P72" s="5"/>
      <c r="Q72" s="5"/>
      <c r="R72" s="5">
        <v>1</v>
      </c>
      <c r="S72" s="5">
        <v>2.0709702112693053E-2</v>
      </c>
    </row>
    <row r="73" spans="1:19">
      <c r="B73" s="148" t="s">
        <v>42</v>
      </c>
      <c r="C73" s="148"/>
      <c r="D73" s="148"/>
      <c r="E73" s="148"/>
      <c r="F73" s="148"/>
      <c r="G73" s="148"/>
      <c r="H73" s="148"/>
      <c r="I73" s="148"/>
      <c r="J73" s="148"/>
      <c r="K73" s="148"/>
      <c r="L73" s="148"/>
      <c r="M73" s="148"/>
      <c r="N73" s="148"/>
      <c r="O73" s="148"/>
      <c r="P73" s="148"/>
      <c r="Q73" s="148"/>
      <c r="R73" s="148"/>
      <c r="S73" s="148"/>
    </row>
    <row r="74" spans="1:19">
      <c r="B74" s="3">
        <v>1083330</v>
      </c>
      <c r="C74" s="3">
        <v>12077</v>
      </c>
      <c r="D74" s="3"/>
      <c r="E74" s="3">
        <v>855292</v>
      </c>
      <c r="F74" s="3">
        <v>4737</v>
      </c>
      <c r="G74" s="3"/>
      <c r="H74" s="3">
        <v>214981</v>
      </c>
      <c r="I74" s="3">
        <v>10709</v>
      </c>
      <c r="J74" s="3"/>
      <c r="K74" s="3">
        <v>150415</v>
      </c>
      <c r="L74" s="3">
        <v>30204</v>
      </c>
      <c r="M74" s="3"/>
      <c r="N74" s="3">
        <v>659776</v>
      </c>
      <c r="O74" s="3">
        <v>17574</v>
      </c>
      <c r="P74" s="3"/>
      <c r="Q74" s="3"/>
      <c r="R74" s="3">
        <v>69450</v>
      </c>
      <c r="S74" s="3">
        <v>12552</v>
      </c>
    </row>
    <row r="75" spans="1:19">
      <c r="B75" s="3">
        <v>1572626</v>
      </c>
      <c r="C75" s="3">
        <v>18324</v>
      </c>
      <c r="D75" s="3"/>
      <c r="E75" s="3">
        <v>929207</v>
      </c>
      <c r="F75" s="3">
        <v>6740</v>
      </c>
      <c r="G75" s="3"/>
      <c r="H75" s="3">
        <v>303496</v>
      </c>
      <c r="I75" s="3">
        <v>10253</v>
      </c>
      <c r="J75" s="3"/>
      <c r="K75" s="3">
        <v>259332</v>
      </c>
      <c r="L75" s="3">
        <v>28311</v>
      </c>
      <c r="M75" s="3"/>
      <c r="N75" s="3">
        <v>548270</v>
      </c>
      <c r="O75" s="3">
        <v>22212</v>
      </c>
      <c r="P75" s="3"/>
      <c r="Q75" s="3"/>
      <c r="R75" s="3">
        <v>72781</v>
      </c>
      <c r="S75" s="3">
        <v>21409</v>
      </c>
    </row>
    <row r="76" spans="1:19">
      <c r="B76" s="3">
        <v>1165313</v>
      </c>
      <c r="C76" s="3">
        <v>39273</v>
      </c>
      <c r="D76" s="3"/>
      <c r="E76" s="3">
        <v>919096</v>
      </c>
      <c r="F76" s="3">
        <v>5740</v>
      </c>
      <c r="G76" s="3"/>
      <c r="H76" s="3">
        <v>300703</v>
      </c>
      <c r="I76" s="3">
        <v>29139</v>
      </c>
      <c r="J76" s="3"/>
      <c r="K76" s="3">
        <v>225516</v>
      </c>
      <c r="L76" s="3">
        <v>58061</v>
      </c>
      <c r="M76" s="3"/>
      <c r="N76" s="3">
        <v>687174</v>
      </c>
      <c r="O76" s="3">
        <v>17328</v>
      </c>
      <c r="P76" s="3"/>
      <c r="Q76" s="3"/>
      <c r="R76" s="3">
        <v>38120</v>
      </c>
      <c r="S76" s="3">
        <v>5631</v>
      </c>
    </row>
    <row r="77" spans="1:19">
      <c r="B77" s="3">
        <v>2489866</v>
      </c>
      <c r="C77" s="3">
        <v>26125</v>
      </c>
      <c r="D77" s="3"/>
      <c r="E77" s="3">
        <v>1282142</v>
      </c>
      <c r="F77" s="3">
        <v>7115</v>
      </c>
      <c r="G77" s="3"/>
      <c r="H77" s="3">
        <v>701500</v>
      </c>
      <c r="I77" s="3">
        <v>17948</v>
      </c>
      <c r="J77" s="3"/>
      <c r="K77" s="3">
        <v>284910</v>
      </c>
      <c r="L77" s="3">
        <v>27788</v>
      </c>
      <c r="M77" s="3"/>
      <c r="N77" s="3">
        <v>463285</v>
      </c>
      <c r="O77" s="3">
        <v>24380</v>
      </c>
      <c r="P77" s="3"/>
      <c r="Q77" s="3"/>
      <c r="R77" s="3">
        <v>45484</v>
      </c>
      <c r="S77" s="3">
        <v>13791</v>
      </c>
    </row>
    <row r="78" spans="1:19" s="8" customFormat="1">
      <c r="B78" s="2">
        <v>1577783.75</v>
      </c>
      <c r="C78" s="2">
        <v>23949.75</v>
      </c>
      <c r="D78" s="2"/>
      <c r="E78" s="2">
        <v>996434.25</v>
      </c>
      <c r="F78" s="2">
        <v>6083</v>
      </c>
      <c r="G78" s="2"/>
      <c r="H78" s="2">
        <v>380170</v>
      </c>
      <c r="I78" s="2">
        <v>17012.25</v>
      </c>
      <c r="J78" s="2"/>
      <c r="K78" s="2">
        <v>230043.25</v>
      </c>
      <c r="L78" s="2">
        <v>36091</v>
      </c>
      <c r="M78" s="2"/>
      <c r="N78" s="2">
        <v>589626.25</v>
      </c>
      <c r="O78" s="2">
        <v>20373.5</v>
      </c>
      <c r="P78" s="2"/>
      <c r="Q78" s="2"/>
      <c r="R78" s="2">
        <v>56458.75</v>
      </c>
      <c r="S78" s="2">
        <v>13345.75</v>
      </c>
    </row>
    <row r="79" spans="1:19">
      <c r="B79" s="5">
        <v>1</v>
      </c>
      <c r="C79" s="5">
        <v>1.5179361556994106E-2</v>
      </c>
      <c r="D79" s="5"/>
      <c r="E79" s="5">
        <v>1</v>
      </c>
      <c r="F79" s="5">
        <v>6.1047680767697416E-3</v>
      </c>
      <c r="G79" s="5"/>
      <c r="H79" s="5">
        <v>1</v>
      </c>
      <c r="I79" s="5">
        <v>4.4749059631217614E-2</v>
      </c>
      <c r="J79" s="5"/>
      <c r="K79" s="5">
        <v>1</v>
      </c>
      <c r="L79" s="5">
        <v>0.15688788955989796</v>
      </c>
      <c r="M79" s="5"/>
      <c r="N79" s="5">
        <v>1</v>
      </c>
      <c r="O79" s="5">
        <v>3.4553244534143449E-2</v>
      </c>
      <c r="P79" s="5"/>
      <c r="Q79" s="5"/>
      <c r="R79" s="5">
        <v>1</v>
      </c>
      <c r="S79" s="5">
        <v>0.23638054331702349</v>
      </c>
    </row>
    <row r="81" spans="1:19">
      <c r="A81" t="s">
        <v>7</v>
      </c>
      <c r="B81" s="150" t="s">
        <v>41</v>
      </c>
      <c r="C81" s="150"/>
      <c r="D81" s="150"/>
      <c r="E81" s="150"/>
      <c r="F81" s="150"/>
      <c r="G81" s="150"/>
      <c r="H81" s="150"/>
      <c r="I81" s="150"/>
      <c r="J81" s="150"/>
      <c r="K81" s="150"/>
      <c r="L81" s="150"/>
      <c r="M81" s="150"/>
      <c r="N81" s="150"/>
      <c r="O81" s="150"/>
      <c r="P81" s="150"/>
      <c r="Q81" s="150"/>
      <c r="R81" s="150"/>
      <c r="S81" s="150"/>
    </row>
    <row r="82" spans="1:19">
      <c r="B82" s="3">
        <v>1215848</v>
      </c>
      <c r="C82" s="3">
        <v>13439</v>
      </c>
      <c r="D82" s="3"/>
      <c r="E82" s="3">
        <v>1571783</v>
      </c>
      <c r="F82" s="3">
        <v>51113</v>
      </c>
      <c r="G82" s="3"/>
      <c r="H82" s="3">
        <v>1336417</v>
      </c>
      <c r="I82" s="3">
        <v>2500</v>
      </c>
      <c r="J82" s="3"/>
      <c r="K82" s="3">
        <v>904308</v>
      </c>
      <c r="L82" s="3">
        <v>119</v>
      </c>
      <c r="M82" s="3"/>
      <c r="N82" s="3">
        <v>195292</v>
      </c>
      <c r="O82" s="3">
        <v>106</v>
      </c>
      <c r="P82" s="3"/>
      <c r="Q82" s="3"/>
      <c r="R82" s="3">
        <v>91702</v>
      </c>
      <c r="S82" s="3">
        <v>10</v>
      </c>
    </row>
    <row r="83" spans="1:19">
      <c r="B83" s="3">
        <v>1255817</v>
      </c>
      <c r="C83" s="3">
        <v>17964</v>
      </c>
      <c r="D83" s="3"/>
      <c r="E83" s="3">
        <v>1947119</v>
      </c>
      <c r="F83" s="3">
        <v>61441</v>
      </c>
      <c r="G83" s="3"/>
      <c r="H83" s="3">
        <v>1511348</v>
      </c>
      <c r="I83" s="3">
        <v>5214</v>
      </c>
      <c r="J83" s="3"/>
      <c r="K83" s="3">
        <v>1273289</v>
      </c>
      <c r="L83" s="3">
        <v>473</v>
      </c>
      <c r="M83" s="3"/>
      <c r="N83" s="3">
        <v>288356</v>
      </c>
      <c r="O83" s="3">
        <v>65</v>
      </c>
      <c r="P83" s="3"/>
      <c r="Q83" s="3"/>
      <c r="R83" s="3">
        <v>150064</v>
      </c>
      <c r="S83" s="3">
        <v>121</v>
      </c>
    </row>
    <row r="84" spans="1:19">
      <c r="B84" s="3">
        <v>1553629</v>
      </c>
      <c r="C84" s="3">
        <v>17403</v>
      </c>
      <c r="D84" s="3"/>
      <c r="E84" s="3">
        <v>2138773</v>
      </c>
      <c r="F84" s="3">
        <v>64931</v>
      </c>
      <c r="G84" s="3"/>
      <c r="H84" s="3">
        <v>1847066</v>
      </c>
      <c r="I84" s="3">
        <v>6659</v>
      </c>
      <c r="J84" s="3"/>
      <c r="K84" s="3">
        <v>630485</v>
      </c>
      <c r="L84" s="3">
        <v>5</v>
      </c>
      <c r="M84" s="3"/>
      <c r="N84" s="3">
        <v>525435</v>
      </c>
      <c r="O84" s="3">
        <v>236</v>
      </c>
      <c r="P84" s="3"/>
      <c r="Q84" s="3"/>
      <c r="R84" s="3">
        <v>139428</v>
      </c>
      <c r="S84" s="3">
        <v>36</v>
      </c>
    </row>
    <row r="85" spans="1:19">
      <c r="B85" s="3">
        <v>1448577</v>
      </c>
      <c r="C85" s="3">
        <v>16135</v>
      </c>
      <c r="D85" s="3"/>
      <c r="E85" s="3">
        <v>1729965</v>
      </c>
      <c r="F85" s="3">
        <v>48230</v>
      </c>
      <c r="G85" s="3"/>
      <c r="H85" s="3">
        <v>1492603</v>
      </c>
      <c r="I85" s="3">
        <v>2376</v>
      </c>
      <c r="J85" s="3"/>
      <c r="K85" s="3">
        <v>496678</v>
      </c>
      <c r="L85" s="3">
        <v>6</v>
      </c>
      <c r="M85" s="3"/>
      <c r="N85" s="3">
        <v>158046</v>
      </c>
      <c r="O85" s="3">
        <v>35</v>
      </c>
      <c r="P85" s="3"/>
      <c r="Q85" s="3"/>
      <c r="R85" s="3">
        <v>62881</v>
      </c>
      <c r="S85" s="3">
        <v>22</v>
      </c>
    </row>
    <row r="86" spans="1:19" s="8" customFormat="1">
      <c r="B86" s="2">
        <v>1368467.75</v>
      </c>
      <c r="C86" s="2">
        <v>16235.25</v>
      </c>
      <c r="D86" s="2"/>
      <c r="E86" s="2">
        <v>1846910</v>
      </c>
      <c r="F86" s="2">
        <v>56428.75</v>
      </c>
      <c r="G86" s="2"/>
      <c r="H86" s="2">
        <v>1546858.5</v>
      </c>
      <c r="I86" s="2">
        <v>4187.25</v>
      </c>
      <c r="J86" s="2"/>
      <c r="K86" s="2">
        <v>826190</v>
      </c>
      <c r="L86" s="2">
        <v>150.75</v>
      </c>
      <c r="M86" s="2"/>
      <c r="N86" s="2">
        <v>291782.25</v>
      </c>
      <c r="O86" s="2">
        <v>110.5</v>
      </c>
      <c r="P86" s="2"/>
      <c r="Q86" s="2"/>
      <c r="R86" s="2">
        <v>111018.75</v>
      </c>
      <c r="S86" s="2">
        <v>47.25</v>
      </c>
    </row>
    <row r="87" spans="1:19" s="5" customFormat="1" ht="15">
      <c r="B87" s="5">
        <v>1</v>
      </c>
      <c r="C87" s="5">
        <v>1.1863816301114879E-2</v>
      </c>
      <c r="E87" s="5">
        <v>1</v>
      </c>
      <c r="F87" s="5">
        <v>3.0553058892961758E-2</v>
      </c>
      <c r="H87" s="5">
        <v>1</v>
      </c>
      <c r="I87" s="5">
        <v>2.7069379649140501E-3</v>
      </c>
      <c r="K87" s="5">
        <v>1</v>
      </c>
      <c r="L87" s="5">
        <v>1.8246408211186288E-4</v>
      </c>
      <c r="N87" s="5">
        <v>1</v>
      </c>
      <c r="O87" s="5">
        <v>3.7870706665672776E-4</v>
      </c>
      <c r="R87" s="5">
        <v>1</v>
      </c>
      <c r="S87" s="5">
        <v>4.2560378314473904E-4</v>
      </c>
    </row>
    <row r="88" spans="1:19">
      <c r="B88" s="148" t="s">
        <v>42</v>
      </c>
      <c r="C88" s="148"/>
      <c r="D88" s="148"/>
      <c r="E88" s="148"/>
      <c r="F88" s="148"/>
      <c r="G88" s="148"/>
      <c r="H88" s="148"/>
      <c r="I88" s="148"/>
      <c r="J88" s="148"/>
      <c r="K88" s="148"/>
      <c r="L88" s="148"/>
      <c r="M88" s="148"/>
      <c r="N88" s="148"/>
      <c r="O88" s="148"/>
      <c r="P88" s="148"/>
      <c r="Q88" s="148"/>
      <c r="R88" s="148"/>
      <c r="S88" s="148"/>
    </row>
    <row r="89" spans="1:19">
      <c r="B89" s="1">
        <v>1092919</v>
      </c>
      <c r="C89" s="1">
        <v>23925</v>
      </c>
      <c r="D89" s="3"/>
      <c r="E89" s="1">
        <v>313999</v>
      </c>
      <c r="F89" s="1">
        <v>16233</v>
      </c>
      <c r="G89" s="3"/>
      <c r="H89" s="1">
        <v>260697</v>
      </c>
      <c r="I89" s="1">
        <v>19640</v>
      </c>
      <c r="J89" s="3"/>
      <c r="K89" s="1">
        <v>315988</v>
      </c>
      <c r="L89" s="1">
        <v>9995</v>
      </c>
      <c r="M89" s="3"/>
      <c r="N89" s="1">
        <v>102453</v>
      </c>
      <c r="O89" s="1">
        <v>17861</v>
      </c>
      <c r="P89" s="3"/>
      <c r="Q89" s="3"/>
      <c r="R89" s="1">
        <v>67748</v>
      </c>
      <c r="S89" s="1">
        <v>18499</v>
      </c>
    </row>
    <row r="90" spans="1:19">
      <c r="B90" s="1">
        <v>933641</v>
      </c>
      <c r="C90" s="1">
        <v>42585</v>
      </c>
      <c r="D90" s="3"/>
      <c r="E90" s="1">
        <v>700854</v>
      </c>
      <c r="F90" s="1">
        <v>18450</v>
      </c>
      <c r="G90" s="3"/>
      <c r="H90" s="1">
        <v>432661</v>
      </c>
      <c r="I90" s="1">
        <v>19907</v>
      </c>
      <c r="J90" s="3"/>
      <c r="K90" s="1">
        <v>771428</v>
      </c>
      <c r="L90" s="1">
        <v>15137</v>
      </c>
      <c r="M90" s="3"/>
      <c r="N90" s="1">
        <v>202095</v>
      </c>
      <c r="O90" s="1">
        <v>28180</v>
      </c>
      <c r="P90" s="3"/>
      <c r="Q90" s="3"/>
      <c r="R90" s="1">
        <v>144464</v>
      </c>
      <c r="S90" s="1">
        <v>41595</v>
      </c>
    </row>
    <row r="91" spans="1:19">
      <c r="B91" s="1">
        <v>937515</v>
      </c>
      <c r="C91" s="1">
        <v>42271</v>
      </c>
      <c r="D91" s="3"/>
      <c r="E91" s="1">
        <v>776726</v>
      </c>
      <c r="F91" s="1">
        <v>33533</v>
      </c>
      <c r="G91" s="3"/>
      <c r="H91" s="1">
        <v>577405</v>
      </c>
      <c r="I91" s="1">
        <v>38824</v>
      </c>
      <c r="J91" s="3"/>
      <c r="K91" s="1">
        <v>245257</v>
      </c>
      <c r="L91" s="1">
        <v>23646</v>
      </c>
      <c r="M91" s="3"/>
      <c r="N91" s="1">
        <v>333598</v>
      </c>
      <c r="O91" s="1">
        <v>25597</v>
      </c>
      <c r="P91" s="3"/>
      <c r="Q91" s="3"/>
      <c r="R91" s="1">
        <v>157111</v>
      </c>
      <c r="S91" s="1">
        <v>17936</v>
      </c>
    </row>
    <row r="92" spans="1:19">
      <c r="B92" s="1">
        <v>925149</v>
      </c>
      <c r="C92" s="1">
        <v>50838</v>
      </c>
      <c r="D92" s="3"/>
      <c r="E92" s="1">
        <v>467147</v>
      </c>
      <c r="F92" s="1">
        <v>21379</v>
      </c>
      <c r="G92" s="3"/>
      <c r="H92" s="1">
        <v>413781</v>
      </c>
      <c r="I92" s="1">
        <v>13127</v>
      </c>
      <c r="J92" s="3"/>
      <c r="K92" s="1">
        <v>218636</v>
      </c>
      <c r="L92" s="1">
        <v>18809</v>
      </c>
      <c r="M92" s="3"/>
      <c r="N92" s="1">
        <v>174307</v>
      </c>
      <c r="O92" s="1">
        <v>28927</v>
      </c>
      <c r="P92" s="3"/>
      <c r="Q92" s="3"/>
      <c r="R92" s="1">
        <v>107449</v>
      </c>
      <c r="S92" s="1">
        <v>38076</v>
      </c>
    </row>
    <row r="93" spans="1:19">
      <c r="B93" s="2">
        <f>AVERAGE(B89:B92)</f>
        <v>972306</v>
      </c>
      <c r="C93" s="2">
        <f t="shared" ref="C93:S93" si="0">AVERAGE(C89:C92)</f>
        <v>39904.75</v>
      </c>
      <c r="D93" s="2"/>
      <c r="E93" s="2">
        <f t="shared" si="0"/>
        <v>564681.5</v>
      </c>
      <c r="F93" s="2">
        <f t="shared" si="0"/>
        <v>22398.75</v>
      </c>
      <c r="G93" s="2"/>
      <c r="H93" s="2">
        <f t="shared" si="0"/>
        <v>421136</v>
      </c>
      <c r="I93" s="2">
        <f t="shared" si="0"/>
        <v>22874.5</v>
      </c>
      <c r="J93" s="2"/>
      <c r="K93" s="2">
        <f t="shared" si="0"/>
        <v>387827.25</v>
      </c>
      <c r="L93" s="2">
        <f t="shared" si="0"/>
        <v>16896.75</v>
      </c>
      <c r="M93" s="2" t="e">
        <f t="shared" si="0"/>
        <v>#DIV/0!</v>
      </c>
      <c r="N93" s="2">
        <f t="shared" si="0"/>
        <v>203113.25</v>
      </c>
      <c r="O93" s="2">
        <f t="shared" si="0"/>
        <v>25141.25</v>
      </c>
      <c r="P93" s="2"/>
      <c r="Q93" s="2"/>
      <c r="R93" s="2">
        <f t="shared" si="0"/>
        <v>119193</v>
      </c>
      <c r="S93" s="2">
        <f t="shared" si="0"/>
        <v>29026.5</v>
      </c>
    </row>
    <row r="94" spans="1:19">
      <c r="B94" s="5">
        <v>1</v>
      </c>
      <c r="C94" s="5">
        <v>4.1041349122601323E-2</v>
      </c>
      <c r="D94" s="5"/>
      <c r="E94" s="5">
        <v>1</v>
      </c>
      <c r="F94" s="5">
        <v>3.9666165794346016E-2</v>
      </c>
      <c r="G94" s="5"/>
      <c r="H94" s="5">
        <v>1</v>
      </c>
      <c r="I94" s="5">
        <v>5.4316182895786637E-2</v>
      </c>
      <c r="J94" s="5"/>
      <c r="K94" s="5">
        <v>1</v>
      </c>
      <c r="L94" s="5">
        <v>4.3567722484688737E-2</v>
      </c>
      <c r="M94" s="5"/>
      <c r="N94" s="5">
        <v>1</v>
      </c>
      <c r="O94" s="5">
        <v>0.12377946785844843</v>
      </c>
      <c r="P94" s="5"/>
      <c r="Q94" s="5"/>
      <c r="R94" s="5">
        <v>1</v>
      </c>
      <c r="S94" s="5">
        <v>0.2435252070171906</v>
      </c>
    </row>
    <row r="95" spans="1:19">
      <c r="B95" s="5"/>
      <c r="C95" s="5"/>
      <c r="D95" s="5"/>
      <c r="E95" s="5"/>
      <c r="F95" s="5"/>
      <c r="G95" s="5"/>
      <c r="H95" s="5"/>
      <c r="I95" s="5"/>
      <c r="J95" s="5"/>
      <c r="K95" s="5"/>
      <c r="L95" s="5"/>
      <c r="M95" s="5"/>
      <c r="N95" s="5"/>
      <c r="O95" s="5"/>
      <c r="P95" s="5"/>
      <c r="Q95" s="5"/>
      <c r="R95" s="5"/>
      <c r="S95" s="5"/>
    </row>
    <row r="96" spans="1:19">
      <c r="A96" t="s">
        <v>43</v>
      </c>
      <c r="B96" s="150" t="s">
        <v>41</v>
      </c>
      <c r="C96" s="150"/>
      <c r="D96" s="150"/>
      <c r="E96" s="150"/>
      <c r="F96" s="150"/>
      <c r="G96" s="150"/>
      <c r="H96" s="150"/>
      <c r="I96" s="150"/>
      <c r="J96" s="150"/>
      <c r="K96" s="150"/>
      <c r="L96" s="150"/>
      <c r="M96" s="150"/>
      <c r="N96" s="150"/>
      <c r="O96" s="150"/>
      <c r="P96" s="150"/>
      <c r="Q96" s="150"/>
      <c r="R96" s="150"/>
      <c r="S96" s="150"/>
    </row>
    <row r="97" spans="1:19">
      <c r="B97" s="1">
        <v>1140513</v>
      </c>
      <c r="C97" s="1">
        <v>7991</v>
      </c>
      <c r="D97" s="3"/>
      <c r="E97" s="1">
        <v>2039974</v>
      </c>
      <c r="F97" s="1">
        <v>31192</v>
      </c>
      <c r="G97" s="3"/>
      <c r="H97" s="1">
        <v>1278452</v>
      </c>
      <c r="I97" s="1">
        <v>618</v>
      </c>
      <c r="J97" s="3"/>
      <c r="K97" s="1">
        <v>467848</v>
      </c>
      <c r="L97" s="1">
        <v>211</v>
      </c>
      <c r="M97" s="3"/>
      <c r="N97" s="1">
        <v>231674</v>
      </c>
      <c r="O97" s="1">
        <v>32</v>
      </c>
      <c r="P97" s="3"/>
      <c r="Q97" s="3"/>
      <c r="R97" s="1">
        <v>87869</v>
      </c>
      <c r="S97" s="1">
        <v>118</v>
      </c>
    </row>
    <row r="98" spans="1:19">
      <c r="B98" s="1">
        <v>1158972</v>
      </c>
      <c r="C98" s="1">
        <v>7258</v>
      </c>
      <c r="D98" s="3"/>
      <c r="E98" s="1">
        <v>1995400</v>
      </c>
      <c r="F98" s="1">
        <v>54666</v>
      </c>
      <c r="G98" s="3"/>
      <c r="H98" s="1">
        <v>1436158</v>
      </c>
      <c r="I98" s="1">
        <v>2165</v>
      </c>
      <c r="J98" s="3"/>
      <c r="K98" s="1">
        <v>693621</v>
      </c>
      <c r="L98" s="1">
        <v>56</v>
      </c>
      <c r="M98" s="3"/>
      <c r="N98" s="1">
        <v>364600</v>
      </c>
      <c r="O98" s="1">
        <v>42</v>
      </c>
      <c r="P98" s="3"/>
      <c r="Q98" s="3"/>
      <c r="R98" s="1">
        <v>273063</v>
      </c>
      <c r="S98" s="1">
        <v>67</v>
      </c>
    </row>
    <row r="99" spans="1:19">
      <c r="B99" s="1">
        <v>1939954</v>
      </c>
      <c r="C99" s="1">
        <v>4723</v>
      </c>
      <c r="D99" s="3"/>
      <c r="E99" s="1">
        <v>2246864</v>
      </c>
      <c r="F99" s="1">
        <v>36953</v>
      </c>
      <c r="G99" s="3"/>
      <c r="H99" s="1">
        <v>1365253</v>
      </c>
      <c r="I99" s="1">
        <v>3290</v>
      </c>
      <c r="J99" s="3"/>
      <c r="K99" s="1">
        <v>445702</v>
      </c>
      <c r="L99" s="1">
        <v>240</v>
      </c>
      <c r="M99" s="3"/>
      <c r="N99" s="1">
        <v>340602</v>
      </c>
      <c r="O99" s="1">
        <v>724</v>
      </c>
      <c r="P99" s="3"/>
      <c r="Q99" s="3"/>
      <c r="R99" s="1">
        <v>174483</v>
      </c>
      <c r="S99" s="1">
        <v>691</v>
      </c>
    </row>
    <row r="100" spans="1:19">
      <c r="B100" s="1">
        <v>1477808</v>
      </c>
      <c r="C100" s="1">
        <v>4890</v>
      </c>
      <c r="D100" s="3"/>
      <c r="E100" s="1">
        <v>1893634</v>
      </c>
      <c r="F100" s="1">
        <v>28010</v>
      </c>
      <c r="G100" s="3"/>
      <c r="H100" s="1">
        <v>1582477</v>
      </c>
      <c r="I100" s="1">
        <v>5339</v>
      </c>
      <c r="J100" s="3"/>
      <c r="K100" s="1">
        <v>623993</v>
      </c>
      <c r="L100" s="1">
        <v>62</v>
      </c>
      <c r="M100" s="3"/>
      <c r="N100" s="1">
        <v>170011</v>
      </c>
      <c r="O100" s="1">
        <v>19</v>
      </c>
      <c r="P100" s="3"/>
      <c r="Q100" s="3"/>
      <c r="R100" s="1">
        <v>55930</v>
      </c>
      <c r="S100" s="1">
        <v>243</v>
      </c>
    </row>
    <row r="101" spans="1:19">
      <c r="B101" s="2">
        <f>AVERAGE(B97:B100)</f>
        <v>1429311.75</v>
      </c>
      <c r="C101" s="2">
        <f t="shared" ref="C101:S101" si="1">AVERAGE(C97:C100)</f>
        <v>6215.5</v>
      </c>
      <c r="D101" s="2"/>
      <c r="E101" s="2">
        <f t="shared" si="1"/>
        <v>2043968</v>
      </c>
      <c r="F101" s="2">
        <f t="shared" si="1"/>
        <v>37705.25</v>
      </c>
      <c r="G101" s="2"/>
      <c r="H101" s="2">
        <f t="shared" si="1"/>
        <v>1415585</v>
      </c>
      <c r="I101" s="2">
        <f t="shared" si="1"/>
        <v>2853</v>
      </c>
      <c r="J101" s="2"/>
      <c r="K101" s="2">
        <f t="shared" si="1"/>
        <v>557791</v>
      </c>
      <c r="L101" s="2">
        <f t="shared" si="1"/>
        <v>142.25</v>
      </c>
      <c r="M101" s="2"/>
      <c r="N101" s="2">
        <f t="shared" si="1"/>
        <v>276721.75</v>
      </c>
      <c r="O101" s="2">
        <f t="shared" si="1"/>
        <v>204.25</v>
      </c>
      <c r="P101" s="2"/>
      <c r="Q101" s="2"/>
      <c r="R101" s="2">
        <f t="shared" si="1"/>
        <v>147836.25</v>
      </c>
      <c r="S101" s="2">
        <f t="shared" si="1"/>
        <v>279.75</v>
      </c>
    </row>
    <row r="102" spans="1:19">
      <c r="B102" s="5">
        <f>B101/$B$52</f>
        <v>1.102020482778614</v>
      </c>
      <c r="C102" s="5">
        <f>C101/$B$52</f>
        <v>4.792242357701512E-3</v>
      </c>
      <c r="D102" s="5"/>
      <c r="E102" s="5">
        <f>E101/$E$52</f>
        <v>1.5203728691015825</v>
      </c>
      <c r="F102" s="5">
        <f>F101/$E$52</f>
        <v>2.8046446481888386E-2</v>
      </c>
      <c r="G102" s="5"/>
      <c r="H102" s="5">
        <f>H101/$H$52</f>
        <v>0.8785005259516</v>
      </c>
      <c r="I102" s="5">
        <f t="shared" ref="I102" si="2">I101/$H$52</f>
        <v>1.7705485721732817E-3</v>
      </c>
      <c r="J102" s="5"/>
      <c r="K102" s="5">
        <f>K101/$K$52</f>
        <v>0.59351527810438076</v>
      </c>
      <c r="L102" s="5">
        <f>L101/$K$52</f>
        <v>1.5136054240808504E-4</v>
      </c>
      <c r="M102" s="5"/>
      <c r="N102" s="5">
        <f>N101/$N$52</f>
        <v>1.1078574831552439</v>
      </c>
      <c r="O102" s="5">
        <f>O101/$N$52</f>
        <v>8.1771631949587834E-4</v>
      </c>
      <c r="P102" s="5"/>
      <c r="Q102" s="5"/>
      <c r="R102" s="5">
        <f>R101/$R$52</f>
        <v>3.7026636110902396</v>
      </c>
      <c r="S102" s="5">
        <f>S101/$R$52</f>
        <v>7.006536929897062E-3</v>
      </c>
    </row>
    <row r="103" spans="1:19">
      <c r="B103" s="148" t="s">
        <v>42</v>
      </c>
      <c r="C103" s="148"/>
      <c r="D103" s="148"/>
      <c r="E103" s="148"/>
      <c r="F103" s="148"/>
      <c r="G103" s="148"/>
      <c r="H103" s="148"/>
      <c r="I103" s="148"/>
      <c r="J103" s="148"/>
      <c r="K103" s="148"/>
      <c r="L103" s="148"/>
      <c r="M103" s="148"/>
      <c r="N103" s="148"/>
      <c r="O103" s="148"/>
      <c r="P103" s="148"/>
      <c r="Q103" s="148"/>
      <c r="R103" s="148"/>
      <c r="S103" s="148"/>
    </row>
    <row r="104" spans="1:19">
      <c r="B104" s="1">
        <v>782360</v>
      </c>
      <c r="C104" s="1">
        <v>21457</v>
      </c>
      <c r="D104" s="3"/>
      <c r="E104" s="1">
        <v>224210</v>
      </c>
      <c r="F104" s="1">
        <v>8017</v>
      </c>
      <c r="G104" s="3"/>
      <c r="H104" s="1">
        <v>250897</v>
      </c>
      <c r="I104" s="1">
        <v>9153</v>
      </c>
      <c r="J104" s="3"/>
      <c r="K104" s="1">
        <v>297368</v>
      </c>
      <c r="L104" s="1">
        <v>14496</v>
      </c>
      <c r="M104" s="3"/>
      <c r="N104" s="1">
        <v>258412</v>
      </c>
      <c r="O104" s="1">
        <v>15492</v>
      </c>
      <c r="P104" s="3"/>
      <c r="Q104" s="3"/>
      <c r="R104" s="1">
        <v>90436</v>
      </c>
      <c r="S104" s="1">
        <v>27163</v>
      </c>
    </row>
    <row r="105" spans="1:19">
      <c r="B105" s="1">
        <v>861363</v>
      </c>
      <c r="C105" s="1">
        <v>27974</v>
      </c>
      <c r="D105" s="3"/>
      <c r="E105" s="1">
        <v>330975</v>
      </c>
      <c r="F105" s="1">
        <v>22336</v>
      </c>
      <c r="G105" s="3"/>
      <c r="H105" s="1">
        <v>199253</v>
      </c>
      <c r="I105" s="1">
        <v>9061</v>
      </c>
      <c r="J105" s="3"/>
      <c r="K105" s="1">
        <v>299424</v>
      </c>
      <c r="L105" s="1">
        <v>16849</v>
      </c>
      <c r="M105" s="3"/>
      <c r="N105" s="1">
        <v>147353</v>
      </c>
      <c r="O105" s="1">
        <v>19459</v>
      </c>
      <c r="P105" s="3"/>
      <c r="Q105" s="3"/>
      <c r="R105" s="1">
        <v>155508</v>
      </c>
      <c r="S105" s="1">
        <v>29225</v>
      </c>
    </row>
    <row r="106" spans="1:19">
      <c r="B106" s="1">
        <v>1216475</v>
      </c>
      <c r="C106" s="1">
        <v>62706</v>
      </c>
      <c r="D106" s="3"/>
      <c r="E106" s="1">
        <v>397109</v>
      </c>
      <c r="F106" s="1">
        <v>40279</v>
      </c>
      <c r="G106" s="3"/>
      <c r="H106" s="1">
        <v>290508</v>
      </c>
      <c r="I106" s="1">
        <v>16265</v>
      </c>
      <c r="J106" s="3"/>
      <c r="K106" s="1">
        <v>223978</v>
      </c>
      <c r="L106" s="1">
        <v>27860</v>
      </c>
      <c r="M106" s="3"/>
      <c r="N106" s="1">
        <v>196528</v>
      </c>
      <c r="O106" s="1">
        <v>34374</v>
      </c>
      <c r="P106" s="3"/>
      <c r="Q106" s="3"/>
      <c r="R106" s="1">
        <v>109431</v>
      </c>
      <c r="S106" s="1">
        <v>21084</v>
      </c>
    </row>
    <row r="107" spans="1:19">
      <c r="B107" s="1">
        <v>1131113</v>
      </c>
      <c r="C107" s="1">
        <v>50845</v>
      </c>
      <c r="D107" s="3"/>
      <c r="E107" s="1">
        <v>406684</v>
      </c>
      <c r="F107" s="1">
        <v>10153</v>
      </c>
      <c r="G107" s="3"/>
      <c r="H107" s="1">
        <v>295511</v>
      </c>
      <c r="I107" s="1">
        <v>8659</v>
      </c>
      <c r="J107" s="3"/>
      <c r="K107" s="1">
        <v>227467</v>
      </c>
      <c r="L107" s="1">
        <v>12246</v>
      </c>
      <c r="M107" s="3"/>
      <c r="N107" s="1">
        <v>143760</v>
      </c>
      <c r="O107" s="1">
        <v>22248</v>
      </c>
      <c r="P107" s="3"/>
      <c r="Q107" s="3"/>
      <c r="R107" s="1">
        <v>139500</v>
      </c>
      <c r="S107" s="1">
        <v>13708</v>
      </c>
    </row>
    <row r="108" spans="1:19">
      <c r="B108" s="2">
        <f>AVERAGE(B104:B107)</f>
        <v>997827.75</v>
      </c>
      <c r="C108" s="2">
        <f t="shared" ref="C108:S108" si="3">AVERAGE(C104:C107)</f>
        <v>40745.5</v>
      </c>
      <c r="D108" s="2"/>
      <c r="E108" s="2">
        <f t="shared" si="3"/>
        <v>339744.5</v>
      </c>
      <c r="F108" s="2">
        <f t="shared" si="3"/>
        <v>20196.25</v>
      </c>
      <c r="G108" s="2"/>
      <c r="H108" s="2">
        <f t="shared" si="3"/>
        <v>259042.25</v>
      </c>
      <c r="I108" s="2">
        <f t="shared" si="3"/>
        <v>10784.5</v>
      </c>
      <c r="J108" s="2"/>
      <c r="K108" s="2">
        <f t="shared" si="3"/>
        <v>262059.25</v>
      </c>
      <c r="L108" s="2">
        <f t="shared" si="3"/>
        <v>17862.75</v>
      </c>
      <c r="M108" s="2"/>
      <c r="N108" s="2">
        <f t="shared" si="3"/>
        <v>186513.25</v>
      </c>
      <c r="O108" s="2">
        <f t="shared" si="3"/>
        <v>22893.25</v>
      </c>
      <c r="P108" s="2"/>
      <c r="Q108" s="2"/>
      <c r="R108" s="2">
        <f t="shared" si="3"/>
        <v>123718.75</v>
      </c>
      <c r="S108" s="2">
        <f t="shared" si="3"/>
        <v>22795</v>
      </c>
    </row>
    <row r="109" spans="1:19">
      <c r="B109" s="5">
        <f>B108/$B$61</f>
        <v>1.2329333433830216</v>
      </c>
      <c r="C109" s="5">
        <f>C108/$B$61</f>
        <v>5.0345849313985211E-2</v>
      </c>
      <c r="D109" s="5"/>
      <c r="E109" s="5">
        <f>E108/$E$61</f>
        <v>1.808142226858332</v>
      </c>
      <c r="F109" s="5">
        <f>F108/$E$61</f>
        <v>0.10748575017163658</v>
      </c>
      <c r="G109" s="5"/>
      <c r="H109" s="5">
        <f>H108/$H$61</f>
        <v>0.75160960394603216</v>
      </c>
      <c r="I109" s="5">
        <f>I108/$H$61</f>
        <v>3.1291164949949227E-2</v>
      </c>
      <c r="J109" s="5"/>
      <c r="K109" s="4">
        <f>K108/$K$61</f>
        <v>1.0745021300673667</v>
      </c>
      <c r="L109" s="4">
        <f>L108/$K$61</f>
        <v>7.3241310596213846E-2</v>
      </c>
      <c r="M109" s="5"/>
      <c r="N109" s="5">
        <f>N108/$N$61</f>
        <v>0.83571146926906204</v>
      </c>
      <c r="O109" s="5">
        <f>O108/$N$61</f>
        <v>0.10257797552637121</v>
      </c>
      <c r="P109" s="5"/>
      <c r="Q109" s="5"/>
      <c r="R109" s="5">
        <f>R108/$R$61</f>
        <v>1.6176614801255229</v>
      </c>
      <c r="S109" s="5">
        <f>S108/$R$61</f>
        <v>0.29805177824267781</v>
      </c>
    </row>
    <row r="110" spans="1:19">
      <c r="B110" s="5"/>
      <c r="C110" s="5"/>
      <c r="D110" s="5"/>
      <c r="E110" s="5"/>
      <c r="F110" s="5"/>
      <c r="G110" s="5"/>
      <c r="H110" s="5"/>
      <c r="I110" s="5"/>
      <c r="J110" s="5"/>
      <c r="K110" s="4"/>
      <c r="L110" s="4"/>
      <c r="M110" s="5"/>
      <c r="N110" s="5"/>
      <c r="O110" s="5"/>
      <c r="P110" s="5"/>
      <c r="Q110" s="5"/>
      <c r="R110" s="5"/>
      <c r="S110" s="5"/>
    </row>
    <row r="111" spans="1:19">
      <c r="A111" t="s">
        <v>44</v>
      </c>
      <c r="B111" s="150" t="s">
        <v>41</v>
      </c>
      <c r="C111" s="150"/>
      <c r="D111" s="150"/>
      <c r="E111" s="150"/>
      <c r="F111" s="150"/>
      <c r="G111" s="150"/>
      <c r="H111" s="150"/>
      <c r="I111" s="150"/>
      <c r="J111" s="150"/>
      <c r="K111" s="150"/>
      <c r="L111" s="150"/>
      <c r="M111" s="150"/>
      <c r="N111" s="150"/>
      <c r="O111" s="150"/>
      <c r="P111" s="150"/>
      <c r="Q111" s="150"/>
      <c r="R111" s="150"/>
      <c r="S111" s="150"/>
    </row>
    <row r="112" spans="1:19">
      <c r="B112" s="1">
        <v>1450986</v>
      </c>
      <c r="C112" s="1">
        <v>10171</v>
      </c>
      <c r="D112" s="3"/>
      <c r="E112" s="1">
        <v>1513871</v>
      </c>
      <c r="F112" s="1">
        <v>7906</v>
      </c>
      <c r="G112" s="3"/>
      <c r="H112" s="1">
        <v>822731</v>
      </c>
      <c r="I112" s="1">
        <v>2499</v>
      </c>
      <c r="J112" s="3"/>
      <c r="K112" s="1">
        <v>1297920</v>
      </c>
      <c r="L112" s="1">
        <v>35</v>
      </c>
      <c r="M112" s="3"/>
      <c r="N112" s="1">
        <v>497892</v>
      </c>
      <c r="O112" s="1">
        <v>513</v>
      </c>
      <c r="P112" s="3"/>
      <c r="Q112" s="3"/>
      <c r="R112" s="1">
        <v>527583</v>
      </c>
      <c r="S112" s="1">
        <v>1079</v>
      </c>
    </row>
    <row r="113" spans="1:19">
      <c r="B113" s="1">
        <v>1560900</v>
      </c>
      <c r="C113" s="1">
        <v>11515</v>
      </c>
      <c r="D113" s="3"/>
      <c r="E113" s="1">
        <v>1760058</v>
      </c>
      <c r="F113" s="1">
        <v>10876</v>
      </c>
      <c r="G113" s="3"/>
      <c r="H113" s="1">
        <v>1128291</v>
      </c>
      <c r="I113" s="1">
        <v>1690</v>
      </c>
      <c r="J113" s="3"/>
      <c r="K113" s="1">
        <v>1062461</v>
      </c>
      <c r="L113" s="1">
        <v>2</v>
      </c>
      <c r="M113" s="3"/>
      <c r="N113" s="1">
        <v>387364</v>
      </c>
      <c r="O113" s="1">
        <v>98</v>
      </c>
      <c r="P113" s="3"/>
      <c r="Q113" s="3"/>
      <c r="R113" s="1">
        <v>164169</v>
      </c>
      <c r="S113" s="1">
        <v>195</v>
      </c>
    </row>
    <row r="114" spans="1:19">
      <c r="B114" s="1">
        <v>1583196</v>
      </c>
      <c r="C114" s="1">
        <v>11836</v>
      </c>
      <c r="D114" s="3"/>
      <c r="E114" s="1">
        <v>1901565</v>
      </c>
      <c r="F114" s="1">
        <v>11374</v>
      </c>
      <c r="G114" s="3"/>
      <c r="H114" s="1">
        <v>1258587</v>
      </c>
      <c r="I114" s="1">
        <v>1442</v>
      </c>
      <c r="J114" s="3"/>
      <c r="K114" s="1">
        <v>1043062</v>
      </c>
      <c r="L114" s="1">
        <v>209</v>
      </c>
      <c r="M114" s="3"/>
      <c r="N114" s="1">
        <v>485320</v>
      </c>
      <c r="O114" s="1">
        <v>205</v>
      </c>
      <c r="P114" s="3"/>
      <c r="Q114" s="3"/>
      <c r="R114" s="1">
        <v>63957</v>
      </c>
      <c r="S114" s="1">
        <v>796</v>
      </c>
    </row>
    <row r="115" spans="1:19">
      <c r="B115" s="1">
        <v>1320237</v>
      </c>
      <c r="C115" s="1">
        <v>15506</v>
      </c>
      <c r="D115" s="3"/>
      <c r="E115" s="1">
        <v>2060728</v>
      </c>
      <c r="F115" s="1">
        <v>15848</v>
      </c>
      <c r="G115" s="3"/>
      <c r="H115" s="1">
        <v>1319404</v>
      </c>
      <c r="I115" s="1">
        <v>410</v>
      </c>
      <c r="J115" s="3"/>
      <c r="K115" s="1">
        <v>961241</v>
      </c>
      <c r="L115" s="1">
        <v>6</v>
      </c>
      <c r="M115" s="3"/>
      <c r="N115" s="1">
        <v>422493</v>
      </c>
      <c r="O115" s="1">
        <v>308</v>
      </c>
      <c r="P115" s="3"/>
      <c r="Q115" s="3"/>
      <c r="R115" s="1">
        <v>166329</v>
      </c>
      <c r="S115" s="1">
        <v>421</v>
      </c>
    </row>
    <row r="116" spans="1:19">
      <c r="B116" s="2">
        <f>AVERAGE(B112:B115)</f>
        <v>1478829.75</v>
      </c>
      <c r="C116" s="2">
        <f t="shared" ref="C116:S116" si="4">AVERAGE(C112:C115)</f>
        <v>12257</v>
      </c>
      <c r="D116" s="2"/>
      <c r="E116" s="2">
        <f t="shared" si="4"/>
        <v>1809055.5</v>
      </c>
      <c r="F116" s="2">
        <f t="shared" si="4"/>
        <v>11501</v>
      </c>
      <c r="G116" s="2"/>
      <c r="H116" s="2">
        <f t="shared" si="4"/>
        <v>1132253.25</v>
      </c>
      <c r="I116" s="2">
        <f t="shared" si="4"/>
        <v>1510.25</v>
      </c>
      <c r="J116" s="2"/>
      <c r="K116" s="2">
        <f t="shared" si="4"/>
        <v>1091171</v>
      </c>
      <c r="L116" s="2">
        <f t="shared" si="4"/>
        <v>63</v>
      </c>
      <c r="M116" s="2"/>
      <c r="N116" s="2">
        <f t="shared" si="4"/>
        <v>448267.25</v>
      </c>
      <c r="O116" s="2">
        <f t="shared" si="4"/>
        <v>281</v>
      </c>
      <c r="P116" s="2"/>
      <c r="Q116" s="2"/>
      <c r="R116" s="2">
        <f t="shared" si="4"/>
        <v>230509.5</v>
      </c>
      <c r="S116" s="2">
        <f t="shared" si="4"/>
        <v>622.75</v>
      </c>
    </row>
    <row r="117" spans="1:19" s="5" customFormat="1" ht="15">
      <c r="B117" s="5">
        <f>B116/$B$52</f>
        <v>1.1401995925957908</v>
      </c>
      <c r="C117" s="5">
        <f>C116/$B$52</f>
        <v>9.4503281438898627E-3</v>
      </c>
      <c r="E117" s="5">
        <f>E116/$E$52</f>
        <v>1.3456369673590769</v>
      </c>
      <c r="F117" s="5">
        <f t="shared" ref="F117" si="5">F116/$E$52</f>
        <v>8.5548346977728125E-3</v>
      </c>
      <c r="H117" s="5">
        <f>H116/$H$52</f>
        <v>0.70266714865967672</v>
      </c>
      <c r="I117" s="5">
        <f>I116/$H$52</f>
        <v>9.3724885423228127E-4</v>
      </c>
      <c r="K117" s="5">
        <f>K116/$K$52</f>
        <v>1.1610561294901411</v>
      </c>
      <c r="L117" s="5">
        <f>L116/$K$52</f>
        <v>6.7034897516410254E-5</v>
      </c>
      <c r="N117" s="5">
        <f>N116/$N$52</f>
        <v>1.794641105608513</v>
      </c>
      <c r="O117" s="5">
        <f t="shared" ref="O117" si="6">O116/$N$52</f>
        <v>1.1249854872868632E-3</v>
      </c>
      <c r="R117" s="5">
        <f>R116/$R$52</f>
        <v>5.7732737245472991</v>
      </c>
      <c r="S117" s="5">
        <f>S116/$R$52</f>
        <v>1.5597214917223934E-2</v>
      </c>
    </row>
    <row r="118" spans="1:19">
      <c r="B118" s="148" t="s">
        <v>42</v>
      </c>
      <c r="C118" s="148"/>
      <c r="D118" s="148"/>
      <c r="E118" s="148"/>
      <c r="F118" s="148"/>
      <c r="G118" s="148"/>
      <c r="H118" s="148"/>
      <c r="I118" s="148"/>
      <c r="J118" s="148"/>
      <c r="K118" s="148"/>
      <c r="L118" s="148"/>
      <c r="M118" s="148"/>
      <c r="N118" s="148"/>
      <c r="O118" s="148"/>
      <c r="P118" s="148"/>
      <c r="Q118" s="148"/>
      <c r="R118" s="148"/>
      <c r="S118" s="148"/>
    </row>
    <row r="119" spans="1:19">
      <c r="B119" s="3">
        <v>963797</v>
      </c>
      <c r="C119" s="3">
        <v>29164</v>
      </c>
      <c r="D119" s="3"/>
      <c r="E119" s="3">
        <v>453514</v>
      </c>
      <c r="F119" s="3">
        <v>22036</v>
      </c>
      <c r="G119" s="3"/>
      <c r="H119" s="3">
        <v>295537</v>
      </c>
      <c r="I119" s="3">
        <v>24017</v>
      </c>
      <c r="J119" s="3"/>
      <c r="K119" s="3">
        <v>815965</v>
      </c>
      <c r="L119" s="3">
        <v>5938</v>
      </c>
      <c r="M119" s="3"/>
      <c r="N119" s="3">
        <v>169545</v>
      </c>
      <c r="O119" s="3">
        <v>12159</v>
      </c>
      <c r="P119" s="3"/>
      <c r="Q119" s="3"/>
      <c r="R119" s="3">
        <v>235397</v>
      </c>
      <c r="S119" s="3">
        <v>34794</v>
      </c>
    </row>
    <row r="120" spans="1:19">
      <c r="B120" s="3">
        <v>858742</v>
      </c>
      <c r="C120" s="3">
        <v>17600</v>
      </c>
      <c r="D120" s="3"/>
      <c r="E120" s="3">
        <v>436980</v>
      </c>
      <c r="F120" s="3">
        <v>21680</v>
      </c>
      <c r="G120" s="3"/>
      <c r="H120" s="3">
        <v>317724</v>
      </c>
      <c r="I120" s="3">
        <v>23085</v>
      </c>
      <c r="J120" s="3"/>
      <c r="K120" s="3">
        <v>833405</v>
      </c>
      <c r="L120" s="3">
        <v>10170</v>
      </c>
      <c r="M120" s="3"/>
      <c r="N120" s="3">
        <v>209714</v>
      </c>
      <c r="O120" s="3">
        <v>16590</v>
      </c>
      <c r="P120" s="3"/>
      <c r="Q120" s="3"/>
      <c r="R120" s="3">
        <v>108884</v>
      </c>
      <c r="S120" s="3">
        <v>34237</v>
      </c>
    </row>
    <row r="121" spans="1:19">
      <c r="B121" s="3">
        <v>1085650</v>
      </c>
      <c r="C121" s="3">
        <v>25346</v>
      </c>
      <c r="D121" s="3"/>
      <c r="E121" s="3">
        <v>745594</v>
      </c>
      <c r="F121" s="3">
        <v>35777</v>
      </c>
      <c r="G121" s="3"/>
      <c r="H121" s="3">
        <v>463469</v>
      </c>
      <c r="I121" s="3">
        <v>48072</v>
      </c>
      <c r="J121" s="3"/>
      <c r="K121" s="3">
        <v>596718</v>
      </c>
      <c r="L121" s="3">
        <v>8443</v>
      </c>
      <c r="M121" s="3"/>
      <c r="N121" s="3">
        <v>219125</v>
      </c>
      <c r="O121" s="3">
        <v>32665</v>
      </c>
      <c r="P121" s="3"/>
      <c r="Q121" s="3"/>
      <c r="R121" s="3">
        <v>87425</v>
      </c>
      <c r="S121" s="3">
        <v>25198</v>
      </c>
    </row>
    <row r="122" spans="1:19">
      <c r="B122" s="3">
        <v>773914</v>
      </c>
      <c r="C122" s="3">
        <v>22421</v>
      </c>
      <c r="D122" s="3"/>
      <c r="E122" s="3">
        <v>790788</v>
      </c>
      <c r="F122" s="3">
        <v>23466</v>
      </c>
      <c r="G122" s="3"/>
      <c r="H122" s="3">
        <v>518028</v>
      </c>
      <c r="I122" s="3">
        <v>23726</v>
      </c>
      <c r="J122" s="3"/>
      <c r="K122" s="3">
        <v>626900</v>
      </c>
      <c r="L122" s="3">
        <v>9350</v>
      </c>
      <c r="M122" s="3"/>
      <c r="N122" s="3">
        <v>252806</v>
      </c>
      <c r="O122" s="3">
        <v>40554</v>
      </c>
      <c r="P122" s="3"/>
      <c r="Q122" s="3"/>
      <c r="R122" s="3">
        <v>136475</v>
      </c>
      <c r="S122" s="3">
        <v>39780</v>
      </c>
    </row>
    <row r="123" spans="1:19" s="8" customFormat="1">
      <c r="B123" s="2">
        <v>920525.75</v>
      </c>
      <c r="C123" s="2">
        <v>23632.75</v>
      </c>
      <c r="D123" s="2"/>
      <c r="E123" s="2">
        <v>606719</v>
      </c>
      <c r="F123" s="2">
        <v>25739.75</v>
      </c>
      <c r="G123" s="2"/>
      <c r="H123" s="2">
        <v>398689.5</v>
      </c>
      <c r="I123" s="2">
        <v>29725</v>
      </c>
      <c r="J123" s="2"/>
      <c r="K123" s="2">
        <v>718247</v>
      </c>
      <c r="L123" s="2">
        <v>8475.25</v>
      </c>
      <c r="M123" s="2"/>
      <c r="N123" s="2">
        <v>212797.5</v>
      </c>
      <c r="O123" s="2">
        <v>25492</v>
      </c>
      <c r="P123" s="2"/>
      <c r="Q123" s="2"/>
      <c r="R123" s="2">
        <v>142045.25</v>
      </c>
      <c r="S123" s="2">
        <v>33502.25</v>
      </c>
    </row>
    <row r="124" spans="1:19" s="5" customFormat="1" ht="15">
      <c r="B124" s="5">
        <v>1</v>
      </c>
      <c r="C124" s="5">
        <v>2.5673100399418485E-2</v>
      </c>
      <c r="E124" s="5">
        <v>1</v>
      </c>
      <c r="F124" s="5">
        <v>4.2424499644810862E-2</v>
      </c>
      <c r="H124" s="5">
        <v>1</v>
      </c>
      <c r="I124" s="5">
        <v>7.4556766606594854E-2</v>
      </c>
      <c r="K124" s="5">
        <v>1</v>
      </c>
      <c r="L124" s="5">
        <v>1.179991005879593E-2</v>
      </c>
      <c r="N124" s="5">
        <v>1</v>
      </c>
      <c r="O124" s="5">
        <v>0.1197946404445541</v>
      </c>
      <c r="R124" s="5">
        <v>1</v>
      </c>
      <c r="S124" s="5">
        <v>0.23585617963289868</v>
      </c>
    </row>
    <row r="126" spans="1:19">
      <c r="A126" t="s">
        <v>45</v>
      </c>
      <c r="B126" s="150" t="s">
        <v>41</v>
      </c>
      <c r="C126" s="150"/>
      <c r="D126" s="150"/>
      <c r="E126" s="150"/>
      <c r="F126" s="150"/>
      <c r="G126" s="150"/>
      <c r="H126" s="150"/>
      <c r="I126" s="150"/>
      <c r="J126" s="150"/>
      <c r="K126" s="150"/>
      <c r="L126" s="150"/>
      <c r="M126" s="150"/>
      <c r="N126" s="150"/>
      <c r="O126" s="150"/>
      <c r="P126" s="150"/>
      <c r="Q126" s="150"/>
      <c r="R126" s="150"/>
      <c r="S126" s="150"/>
    </row>
    <row r="127" spans="1:19">
      <c r="B127" s="3">
        <v>1318932</v>
      </c>
      <c r="C127" s="3">
        <v>9599</v>
      </c>
      <c r="D127" s="3"/>
      <c r="E127" s="3">
        <v>1565157</v>
      </c>
      <c r="F127" s="3">
        <v>17504</v>
      </c>
      <c r="G127" s="3"/>
      <c r="H127" s="3">
        <v>1587038</v>
      </c>
      <c r="I127" s="3">
        <v>3557</v>
      </c>
      <c r="J127" s="3"/>
      <c r="K127" s="3">
        <v>795446</v>
      </c>
      <c r="L127" s="3">
        <v>99</v>
      </c>
      <c r="M127" s="3"/>
      <c r="N127" s="3">
        <v>548951</v>
      </c>
      <c r="O127" s="3">
        <v>437</v>
      </c>
      <c r="P127" s="3"/>
      <c r="Q127" s="3"/>
      <c r="R127" s="3">
        <v>292941</v>
      </c>
      <c r="S127" s="3">
        <v>6611</v>
      </c>
    </row>
    <row r="128" spans="1:19">
      <c r="B128" s="3">
        <v>1234949</v>
      </c>
      <c r="C128" s="3">
        <v>7872</v>
      </c>
      <c r="D128" s="3"/>
      <c r="E128" s="3">
        <v>1873987</v>
      </c>
      <c r="F128" s="3">
        <v>11987</v>
      </c>
      <c r="G128" s="3"/>
      <c r="H128" s="3">
        <v>1716320</v>
      </c>
      <c r="I128" s="3">
        <v>6871</v>
      </c>
      <c r="J128" s="3"/>
      <c r="K128" s="3">
        <v>1444303</v>
      </c>
      <c r="L128" s="3">
        <v>51</v>
      </c>
      <c r="M128" s="3"/>
      <c r="N128" s="3">
        <v>823489</v>
      </c>
      <c r="O128" s="3">
        <v>133</v>
      </c>
      <c r="P128" s="3"/>
      <c r="Q128" s="3"/>
      <c r="R128" s="3">
        <v>93324</v>
      </c>
      <c r="S128" s="3">
        <v>4288</v>
      </c>
    </row>
    <row r="129" spans="1:27">
      <c r="B129" s="3">
        <v>1235489</v>
      </c>
      <c r="C129" s="3">
        <v>8689</v>
      </c>
      <c r="D129" s="3"/>
      <c r="E129" s="3">
        <v>2120633</v>
      </c>
      <c r="F129" s="3">
        <v>13924</v>
      </c>
      <c r="G129" s="3"/>
      <c r="H129" s="3">
        <v>1917112</v>
      </c>
      <c r="I129" s="3">
        <v>2837</v>
      </c>
      <c r="J129" s="3"/>
      <c r="K129" s="3">
        <v>989104</v>
      </c>
      <c r="L129" s="3">
        <v>93</v>
      </c>
      <c r="M129" s="3"/>
      <c r="N129" s="3">
        <v>953056</v>
      </c>
      <c r="O129" s="3">
        <v>432</v>
      </c>
      <c r="P129" s="3"/>
      <c r="Q129" s="3"/>
      <c r="R129" s="3">
        <v>177255</v>
      </c>
      <c r="S129" s="3">
        <v>723</v>
      </c>
    </row>
    <row r="130" spans="1:27">
      <c r="B130" s="3">
        <v>1661765</v>
      </c>
      <c r="C130" s="3">
        <v>9796</v>
      </c>
      <c r="D130" s="3"/>
      <c r="E130" s="3">
        <v>2157348</v>
      </c>
      <c r="F130" s="3">
        <v>9878</v>
      </c>
      <c r="G130" s="3"/>
      <c r="H130" s="3">
        <v>1717520</v>
      </c>
      <c r="I130" s="3">
        <v>3089</v>
      </c>
      <c r="J130" s="3"/>
      <c r="K130" s="3">
        <v>990063</v>
      </c>
      <c r="L130" s="3">
        <v>4</v>
      </c>
      <c r="M130" s="3"/>
      <c r="N130" s="3">
        <v>355489</v>
      </c>
      <c r="O130" s="3">
        <v>15</v>
      </c>
      <c r="P130" s="3"/>
      <c r="Q130" s="3"/>
      <c r="R130" s="3">
        <v>173616</v>
      </c>
      <c r="S130" s="3">
        <v>1082</v>
      </c>
    </row>
    <row r="131" spans="1:27" s="8" customFormat="1">
      <c r="B131" s="2">
        <v>1362783.75</v>
      </c>
      <c r="C131" s="2">
        <v>8989</v>
      </c>
      <c r="D131" s="2"/>
      <c r="E131" s="2">
        <v>1929281.25</v>
      </c>
      <c r="F131" s="2">
        <v>13323.25</v>
      </c>
      <c r="G131" s="2"/>
      <c r="H131" s="2">
        <v>1734497.5</v>
      </c>
      <c r="I131" s="2">
        <v>4088.5</v>
      </c>
      <c r="J131" s="2"/>
      <c r="K131" s="2">
        <v>1054729</v>
      </c>
      <c r="L131" s="2">
        <v>61.75</v>
      </c>
      <c r="M131" s="2"/>
      <c r="N131" s="2">
        <v>670246.25</v>
      </c>
      <c r="O131" s="2">
        <v>254.25</v>
      </c>
      <c r="P131" s="2"/>
      <c r="Q131" s="2"/>
      <c r="R131" s="2">
        <v>184284</v>
      </c>
      <c r="S131" s="2">
        <v>3176</v>
      </c>
    </row>
    <row r="132" spans="1:27" s="5" customFormat="1" ht="15">
      <c r="B132" s="5">
        <v>1</v>
      </c>
      <c r="C132" s="5">
        <v>6.5960575182966484E-3</v>
      </c>
      <c r="E132" s="5">
        <v>1</v>
      </c>
      <c r="F132" s="5">
        <v>6.9058101300678689E-3</v>
      </c>
      <c r="H132" s="5">
        <v>1</v>
      </c>
      <c r="I132" s="5">
        <v>2.3571668451525586E-3</v>
      </c>
      <c r="K132" s="5">
        <v>1</v>
      </c>
      <c r="L132" s="5">
        <v>5.8545844477586183E-5</v>
      </c>
      <c r="N132" s="5">
        <v>1</v>
      </c>
      <c r="O132" s="5">
        <v>3.7933819100069563E-4</v>
      </c>
      <c r="R132" s="5">
        <v>1</v>
      </c>
      <c r="S132" s="5">
        <v>1.7234268845911744E-2</v>
      </c>
    </row>
    <row r="133" spans="1:27">
      <c r="B133" s="148" t="s">
        <v>42</v>
      </c>
      <c r="C133" s="148"/>
      <c r="D133" s="148"/>
      <c r="E133" s="148"/>
      <c r="F133" s="148"/>
      <c r="G133" s="148"/>
      <c r="H133" s="148"/>
      <c r="I133" s="148"/>
      <c r="J133" s="148"/>
      <c r="K133" s="148"/>
      <c r="L133" s="148"/>
      <c r="M133" s="148"/>
      <c r="N133" s="148"/>
      <c r="O133" s="148"/>
      <c r="P133" s="148"/>
      <c r="Q133" s="148"/>
      <c r="R133" s="148"/>
      <c r="S133" s="148"/>
    </row>
    <row r="134" spans="1:27">
      <c r="B134" s="3">
        <v>532061</v>
      </c>
      <c r="C134" s="3">
        <v>24156</v>
      </c>
      <c r="D134" s="3"/>
      <c r="E134" s="3">
        <v>247930</v>
      </c>
      <c r="F134" s="3">
        <v>33841</v>
      </c>
      <c r="G134" s="3"/>
      <c r="H134" s="3">
        <v>246380</v>
      </c>
      <c r="I134" s="3">
        <v>25176</v>
      </c>
      <c r="J134" s="3"/>
      <c r="K134" s="3">
        <v>409604</v>
      </c>
      <c r="L134" s="3">
        <v>19281</v>
      </c>
      <c r="M134" s="3"/>
      <c r="N134" s="3">
        <v>139076</v>
      </c>
      <c r="O134" s="3">
        <v>37037</v>
      </c>
      <c r="P134" s="3"/>
      <c r="Q134" s="3"/>
      <c r="R134" s="3">
        <v>143074</v>
      </c>
      <c r="S134" s="3">
        <v>38773</v>
      </c>
    </row>
    <row r="135" spans="1:27">
      <c r="B135" s="3">
        <v>551355</v>
      </c>
      <c r="C135" s="3">
        <v>38104</v>
      </c>
      <c r="D135" s="3"/>
      <c r="E135" s="3">
        <v>375375</v>
      </c>
      <c r="F135" s="3">
        <v>61044</v>
      </c>
      <c r="G135" s="3"/>
      <c r="H135" s="3">
        <v>421478</v>
      </c>
      <c r="I135" s="3">
        <v>25731</v>
      </c>
      <c r="J135" s="3"/>
      <c r="K135" s="3">
        <v>657697</v>
      </c>
      <c r="L135" s="3">
        <v>42073</v>
      </c>
      <c r="M135" s="3"/>
      <c r="N135" s="3">
        <v>162574</v>
      </c>
      <c r="O135" s="3">
        <v>78509</v>
      </c>
      <c r="P135" s="3"/>
      <c r="Q135" s="3"/>
      <c r="R135" s="3">
        <v>166478</v>
      </c>
      <c r="S135" s="3">
        <v>65234</v>
      </c>
    </row>
    <row r="136" spans="1:27">
      <c r="B136" s="3">
        <v>470751</v>
      </c>
      <c r="C136" s="3">
        <v>46858</v>
      </c>
      <c r="D136" s="3"/>
      <c r="E136" s="3">
        <v>550860</v>
      </c>
      <c r="F136" s="3">
        <v>89552</v>
      </c>
      <c r="G136" s="3"/>
      <c r="H136" s="3">
        <v>414967</v>
      </c>
      <c r="I136" s="3">
        <v>27864</v>
      </c>
      <c r="J136" s="3"/>
      <c r="K136" s="3">
        <v>479040</v>
      </c>
      <c r="L136" s="3">
        <v>22053</v>
      </c>
      <c r="M136" s="3"/>
      <c r="N136" s="3">
        <v>282278</v>
      </c>
      <c r="O136" s="3">
        <v>55702</v>
      </c>
      <c r="P136" s="3"/>
      <c r="Q136" s="3"/>
      <c r="R136" s="3">
        <v>191408</v>
      </c>
      <c r="S136" s="3">
        <v>38570</v>
      </c>
    </row>
    <row r="137" spans="1:27">
      <c r="B137" s="3">
        <v>845351</v>
      </c>
      <c r="C137" s="3">
        <v>37255</v>
      </c>
      <c r="D137" s="3"/>
      <c r="E137" s="3">
        <v>732921</v>
      </c>
      <c r="F137" s="3">
        <v>60517</v>
      </c>
      <c r="G137" s="3"/>
      <c r="H137" s="3">
        <v>343678</v>
      </c>
      <c r="I137" s="3">
        <v>27982</v>
      </c>
      <c r="J137" s="3"/>
      <c r="K137" s="3">
        <v>399668</v>
      </c>
      <c r="L137" s="3">
        <v>38326</v>
      </c>
      <c r="M137" s="3"/>
      <c r="N137" s="3">
        <v>134219</v>
      </c>
      <c r="O137" s="3">
        <v>77800</v>
      </c>
      <c r="P137" s="3"/>
      <c r="Q137" s="3"/>
      <c r="R137" s="3">
        <v>131599</v>
      </c>
      <c r="S137" s="3">
        <v>41923</v>
      </c>
    </row>
    <row r="138" spans="1:27" s="2" customFormat="1" ht="13">
      <c r="B138" s="2">
        <v>599879.5</v>
      </c>
      <c r="C138" s="2">
        <v>36593.25</v>
      </c>
      <c r="E138" s="2">
        <v>476771.5</v>
      </c>
      <c r="F138" s="2">
        <v>61238.5</v>
      </c>
      <c r="H138" s="2">
        <v>356625.75</v>
      </c>
      <c r="I138" s="2">
        <v>26688.25</v>
      </c>
      <c r="K138" s="2">
        <v>486502.25</v>
      </c>
      <c r="L138" s="2">
        <v>30433.25</v>
      </c>
      <c r="N138" s="2">
        <v>179536.75</v>
      </c>
      <c r="O138" s="2">
        <v>62262</v>
      </c>
      <c r="R138" s="2">
        <v>158139.75</v>
      </c>
      <c r="S138" s="2">
        <v>46125</v>
      </c>
    </row>
    <row r="139" spans="1:27" s="5" customFormat="1" ht="15">
      <c r="B139" s="5">
        <v>1</v>
      </c>
      <c r="C139" s="5">
        <v>6.1001001034374405E-2</v>
      </c>
      <c r="E139" s="5">
        <v>1</v>
      </c>
      <c r="F139" s="5">
        <v>0.12844412889612739</v>
      </c>
      <c r="H139" s="5">
        <v>1</v>
      </c>
      <c r="I139" s="5">
        <v>7.4835454254214673E-2</v>
      </c>
      <c r="K139" s="5">
        <v>1</v>
      </c>
      <c r="L139" s="5">
        <v>6.2555209148570226E-2</v>
      </c>
      <c r="N139" s="5">
        <v>1</v>
      </c>
      <c r="O139" s="5">
        <v>0.34679250905455289</v>
      </c>
      <c r="R139" s="5">
        <v>1</v>
      </c>
      <c r="S139" s="5">
        <v>0.29167239735740064</v>
      </c>
    </row>
    <row r="141" spans="1:27">
      <c r="A141" t="s">
        <v>176</v>
      </c>
    </row>
    <row r="142" spans="1:27">
      <c r="C142" s="148" t="s">
        <v>10</v>
      </c>
      <c r="D142" s="148"/>
      <c r="E142" s="148"/>
      <c r="G142" s="150" t="s">
        <v>164</v>
      </c>
      <c r="H142" s="150"/>
      <c r="I142" s="150"/>
      <c r="L142" s="148" t="s">
        <v>10</v>
      </c>
      <c r="M142" s="148"/>
      <c r="N142" s="148"/>
      <c r="P142" s="150" t="s">
        <v>164</v>
      </c>
      <c r="Q142" s="150"/>
      <c r="R142" s="150"/>
      <c r="U142" s="148" t="s">
        <v>10</v>
      </c>
      <c r="V142" s="148"/>
      <c r="W142" s="148"/>
      <c r="Y142" s="150" t="s">
        <v>164</v>
      </c>
      <c r="Z142" s="150"/>
      <c r="AA142" s="150"/>
    </row>
    <row r="143" spans="1:27">
      <c r="B143" s="14"/>
      <c r="C143" s="14" t="s">
        <v>2</v>
      </c>
      <c r="D143" s="14" t="s">
        <v>4</v>
      </c>
      <c r="E143" s="14" t="s">
        <v>5</v>
      </c>
      <c r="F143" s="14"/>
      <c r="G143" s="14" t="s">
        <v>2</v>
      </c>
      <c r="H143" s="14" t="s">
        <v>4</v>
      </c>
      <c r="I143" s="14" t="s">
        <v>5</v>
      </c>
      <c r="K143" s="14"/>
      <c r="L143" s="14" t="s">
        <v>2</v>
      </c>
      <c r="M143" s="14" t="s">
        <v>4</v>
      </c>
      <c r="N143" s="14" t="s">
        <v>5</v>
      </c>
      <c r="O143" s="14"/>
      <c r="P143" s="14" t="s">
        <v>2</v>
      </c>
      <c r="Q143" s="14" t="s">
        <v>4</v>
      </c>
      <c r="R143" s="14" t="s">
        <v>5</v>
      </c>
      <c r="T143" s="14"/>
      <c r="U143" s="14" t="s">
        <v>2</v>
      </c>
      <c r="V143" s="14" t="s">
        <v>4</v>
      </c>
      <c r="W143" s="14" t="s">
        <v>5</v>
      </c>
      <c r="X143" s="14"/>
      <c r="Y143" s="14" t="s">
        <v>2</v>
      </c>
      <c r="Z143" s="14" t="s">
        <v>4</v>
      </c>
      <c r="AA143" s="14" t="s">
        <v>5</v>
      </c>
    </row>
    <row r="144" spans="1:27">
      <c r="B144" s="14" t="s">
        <v>170</v>
      </c>
      <c r="C144" s="1">
        <v>866542</v>
      </c>
      <c r="D144" s="1">
        <v>28178</v>
      </c>
      <c r="E144" s="1">
        <v>78526</v>
      </c>
      <c r="F144" s="14"/>
      <c r="G144" s="1">
        <v>369488</v>
      </c>
      <c r="H144" s="1">
        <v>3684</v>
      </c>
      <c r="I144" s="1">
        <v>13145</v>
      </c>
      <c r="L144" s="1">
        <v>925607</v>
      </c>
      <c r="M144" s="1">
        <v>62599</v>
      </c>
      <c r="N144" s="1">
        <v>92721</v>
      </c>
      <c r="O144" s="14"/>
      <c r="P144" s="1">
        <v>411346</v>
      </c>
      <c r="Q144" s="1">
        <v>21811</v>
      </c>
      <c r="R144" s="1">
        <v>25062</v>
      </c>
      <c r="U144" s="14">
        <v>954387</v>
      </c>
      <c r="V144" s="14">
        <v>59852</v>
      </c>
      <c r="W144" s="14">
        <v>108720</v>
      </c>
      <c r="X144" s="14"/>
      <c r="Y144" s="14">
        <v>523746</v>
      </c>
      <c r="Z144" s="14">
        <v>47072</v>
      </c>
      <c r="AA144" s="14">
        <v>71568</v>
      </c>
    </row>
    <row r="145" spans="2:27">
      <c r="B145" s="14"/>
      <c r="C145" s="1">
        <v>1262176</v>
      </c>
      <c r="D145" s="1">
        <v>38231</v>
      </c>
      <c r="E145" s="1">
        <v>54173</v>
      </c>
      <c r="F145" s="14"/>
      <c r="G145" s="1">
        <v>403147</v>
      </c>
      <c r="H145" s="1">
        <v>9007</v>
      </c>
      <c r="I145" s="1">
        <v>9949</v>
      </c>
      <c r="L145" s="1">
        <v>1024967</v>
      </c>
      <c r="M145" s="1">
        <v>55805</v>
      </c>
      <c r="N145" s="1">
        <v>80130</v>
      </c>
      <c r="O145" s="14"/>
      <c r="P145" s="1">
        <v>522547</v>
      </c>
      <c r="Q145" s="1">
        <v>23306</v>
      </c>
      <c r="R145" s="1">
        <v>31076</v>
      </c>
      <c r="U145" s="14">
        <v>834423</v>
      </c>
      <c r="V145" s="14">
        <v>65092</v>
      </c>
      <c r="W145" s="14">
        <v>56202</v>
      </c>
      <c r="X145" s="14"/>
      <c r="Y145" s="14">
        <v>573683</v>
      </c>
      <c r="Z145" s="14">
        <v>57719</v>
      </c>
      <c r="AA145" s="14">
        <v>64373</v>
      </c>
    </row>
    <row r="146" spans="2:27">
      <c r="B146" s="14"/>
      <c r="C146" s="1">
        <v>1167085</v>
      </c>
      <c r="D146" s="1">
        <v>42192</v>
      </c>
      <c r="E146" s="1">
        <v>112935</v>
      </c>
      <c r="F146" s="14"/>
      <c r="G146" s="1">
        <v>265091</v>
      </c>
      <c r="H146" s="1">
        <v>8615</v>
      </c>
      <c r="I146" s="1">
        <v>35800</v>
      </c>
      <c r="L146" s="1">
        <v>1025270</v>
      </c>
      <c r="M146" s="1">
        <v>74304</v>
      </c>
      <c r="N146" s="1">
        <v>98816</v>
      </c>
      <c r="O146" s="14"/>
      <c r="P146" s="1">
        <v>735122</v>
      </c>
      <c r="Q146" s="1">
        <v>71748</v>
      </c>
      <c r="R146" s="1">
        <v>58934</v>
      </c>
      <c r="U146" s="14">
        <v>918671</v>
      </c>
      <c r="V146" s="14">
        <v>79086</v>
      </c>
      <c r="W146" s="14">
        <v>156498</v>
      </c>
      <c r="X146" s="14"/>
      <c r="Y146" s="14">
        <v>689672</v>
      </c>
      <c r="Z146" s="14">
        <v>112114</v>
      </c>
      <c r="AA146" s="14">
        <v>70891</v>
      </c>
    </row>
    <row r="147" spans="2:27">
      <c r="B147" s="14"/>
      <c r="C147" s="1">
        <v>1298577</v>
      </c>
      <c r="D147" s="1">
        <v>34586</v>
      </c>
      <c r="E147" s="1">
        <v>97797</v>
      </c>
      <c r="F147" s="14"/>
      <c r="G147" s="1">
        <v>628825</v>
      </c>
      <c r="H147" s="1">
        <v>3306</v>
      </c>
      <c r="I147" s="1">
        <v>26500</v>
      </c>
      <c r="L147" s="1">
        <v>1205885</v>
      </c>
      <c r="M147" s="1">
        <v>75758</v>
      </c>
      <c r="N147" s="1">
        <v>120065</v>
      </c>
      <c r="O147" s="14"/>
      <c r="P147" s="1">
        <v>712223</v>
      </c>
      <c r="Q147" s="1">
        <v>31566</v>
      </c>
      <c r="R147" s="1">
        <v>35589</v>
      </c>
      <c r="U147" s="14">
        <v>872527</v>
      </c>
      <c r="V147" s="14">
        <v>67106</v>
      </c>
      <c r="W147" s="14">
        <v>75838</v>
      </c>
      <c r="X147" s="14"/>
      <c r="Y147" s="14">
        <v>774883</v>
      </c>
      <c r="Z147" s="14">
        <v>72602</v>
      </c>
      <c r="AA147" s="14">
        <v>64599</v>
      </c>
    </row>
    <row r="148" spans="2:27">
      <c r="B148" s="14"/>
      <c r="C148" s="1">
        <v>1287050</v>
      </c>
      <c r="D148" s="1">
        <v>16028</v>
      </c>
      <c r="E148" s="1">
        <v>86021</v>
      </c>
      <c r="F148" s="14"/>
      <c r="G148" s="1">
        <v>471157</v>
      </c>
      <c r="H148" s="1">
        <v>3330</v>
      </c>
      <c r="I148" s="1">
        <v>15364</v>
      </c>
      <c r="L148" s="1">
        <v>1093085</v>
      </c>
      <c r="M148" s="1">
        <v>33163</v>
      </c>
      <c r="N148" s="1">
        <v>46474</v>
      </c>
      <c r="O148" s="14"/>
      <c r="P148" s="1">
        <v>734049</v>
      </c>
      <c r="Q148" s="1">
        <v>17192</v>
      </c>
      <c r="R148" s="1">
        <v>15807</v>
      </c>
      <c r="U148" s="14">
        <v>1120742</v>
      </c>
      <c r="V148" s="14">
        <v>91626</v>
      </c>
      <c r="W148" s="14">
        <v>86819</v>
      </c>
      <c r="X148" s="14"/>
      <c r="Y148" s="14">
        <v>666978</v>
      </c>
      <c r="Z148" s="14">
        <v>70095</v>
      </c>
      <c r="AA148" s="14">
        <v>135792</v>
      </c>
    </row>
    <row r="149" spans="2:27">
      <c r="B149" s="14"/>
      <c r="C149" s="1">
        <v>1183663</v>
      </c>
      <c r="D149" s="1">
        <v>27398</v>
      </c>
      <c r="E149" s="1">
        <v>100797</v>
      </c>
      <c r="F149" s="14"/>
      <c r="G149" s="1">
        <v>538226</v>
      </c>
      <c r="H149" s="1">
        <v>7213</v>
      </c>
      <c r="I149" s="1">
        <v>23283</v>
      </c>
      <c r="L149" s="1">
        <v>886991</v>
      </c>
      <c r="M149" s="1">
        <v>50789</v>
      </c>
      <c r="N149" s="1">
        <v>98853</v>
      </c>
      <c r="O149" s="14"/>
      <c r="P149" s="1">
        <v>439871</v>
      </c>
      <c r="Q149" s="1">
        <v>25771</v>
      </c>
      <c r="R149" s="1">
        <v>63452</v>
      </c>
      <c r="U149" s="14">
        <v>1060893</v>
      </c>
      <c r="V149" s="14">
        <v>79590</v>
      </c>
      <c r="W149" s="14">
        <v>74818</v>
      </c>
      <c r="X149" s="14"/>
      <c r="Y149" s="14">
        <v>967856</v>
      </c>
      <c r="Z149" s="14">
        <v>74135</v>
      </c>
      <c r="AA149" s="14">
        <v>79598</v>
      </c>
    </row>
    <row r="150" spans="2:27">
      <c r="B150" s="14"/>
      <c r="C150" s="1">
        <v>1159115</v>
      </c>
      <c r="D150" s="1">
        <v>32292</v>
      </c>
      <c r="E150" s="1">
        <v>111160</v>
      </c>
      <c r="F150" s="14"/>
      <c r="G150" s="1">
        <v>358626</v>
      </c>
      <c r="H150" s="1">
        <v>6458</v>
      </c>
      <c r="I150" s="1">
        <v>30980</v>
      </c>
      <c r="L150" s="1">
        <v>1027821</v>
      </c>
      <c r="M150" s="1">
        <v>66761</v>
      </c>
      <c r="N150" s="1">
        <v>117133</v>
      </c>
      <c r="O150" s="14"/>
      <c r="P150" s="1">
        <v>573001</v>
      </c>
      <c r="Q150" s="1">
        <v>32746</v>
      </c>
      <c r="R150" s="1">
        <v>53265</v>
      </c>
      <c r="U150" s="26">
        <v>960273.83299999998</v>
      </c>
      <c r="V150" s="26">
        <v>73725.333299999998</v>
      </c>
      <c r="W150" s="26">
        <v>93149.166700000002</v>
      </c>
      <c r="X150" s="26"/>
      <c r="Y150" s="26">
        <v>699469.66700000002</v>
      </c>
      <c r="Z150" s="26">
        <v>72289.5</v>
      </c>
      <c r="AA150" s="26">
        <v>81136.833299999998</v>
      </c>
    </row>
    <row r="151" spans="2:27">
      <c r="B151" s="14"/>
      <c r="C151" s="1">
        <v>1198755</v>
      </c>
      <c r="D151" s="1">
        <v>45241</v>
      </c>
      <c r="E151" s="1">
        <v>92218</v>
      </c>
      <c r="F151" s="14"/>
      <c r="G151" s="1">
        <v>488823</v>
      </c>
      <c r="H151" s="1">
        <v>11259</v>
      </c>
      <c r="I151" s="1">
        <v>35382</v>
      </c>
      <c r="L151" s="1">
        <v>1126404</v>
      </c>
      <c r="M151" s="1">
        <v>65533</v>
      </c>
      <c r="N151" s="1">
        <v>67238</v>
      </c>
      <c r="O151" s="14"/>
      <c r="P151" s="1">
        <v>745175</v>
      </c>
      <c r="Q151" s="1">
        <v>36138</v>
      </c>
      <c r="R151" s="1">
        <v>16826</v>
      </c>
      <c r="U151" s="14">
        <v>1</v>
      </c>
      <c r="V151" s="14">
        <v>7.6775319999999994E-2</v>
      </c>
      <c r="W151" s="14">
        <v>9.7002710000000006E-2</v>
      </c>
      <c r="X151" s="14"/>
      <c r="Y151" s="14">
        <v>1</v>
      </c>
      <c r="Z151" s="14">
        <v>0.10334901000000001</v>
      </c>
      <c r="AA151" s="14">
        <v>0.11599764</v>
      </c>
    </row>
    <row r="152" spans="2:27">
      <c r="B152" s="14"/>
      <c r="C152" s="1">
        <v>1153872</v>
      </c>
      <c r="D152" s="1">
        <v>44672</v>
      </c>
      <c r="E152" s="1">
        <v>64583</v>
      </c>
      <c r="F152" s="14"/>
      <c r="G152" s="1">
        <v>533084</v>
      </c>
      <c r="H152" s="1">
        <v>12362</v>
      </c>
      <c r="I152" s="1">
        <v>41086</v>
      </c>
      <c r="L152" s="1">
        <v>1121769</v>
      </c>
      <c r="M152" s="1">
        <v>74930</v>
      </c>
      <c r="N152" s="1">
        <v>67238</v>
      </c>
      <c r="O152" s="14"/>
      <c r="P152" s="1">
        <v>692672</v>
      </c>
      <c r="Q152" s="1">
        <v>47581</v>
      </c>
      <c r="R152" s="1">
        <v>16826</v>
      </c>
    </row>
    <row r="153" spans="2:27">
      <c r="B153" s="14"/>
      <c r="C153" s="1">
        <v>1083604</v>
      </c>
      <c r="D153" s="1">
        <v>30936</v>
      </c>
      <c r="E153" s="1">
        <v>73797</v>
      </c>
      <c r="F153" s="14"/>
      <c r="G153" s="1">
        <v>503466</v>
      </c>
      <c r="H153" s="1">
        <v>5131</v>
      </c>
      <c r="I153" s="1">
        <v>35429</v>
      </c>
      <c r="L153" s="1">
        <v>1358943</v>
      </c>
      <c r="M153" s="1">
        <v>74984</v>
      </c>
      <c r="N153" s="1">
        <v>91147</v>
      </c>
      <c r="O153" s="14"/>
      <c r="P153" s="1">
        <v>802574</v>
      </c>
      <c r="Q153" s="1">
        <v>28180</v>
      </c>
      <c r="R153" s="1">
        <v>25127</v>
      </c>
    </row>
    <row r="154" spans="2:27">
      <c r="B154" s="14"/>
      <c r="C154" s="1">
        <v>1178677</v>
      </c>
      <c r="D154" s="1">
        <v>37660</v>
      </c>
      <c r="E154" s="1">
        <v>79614</v>
      </c>
      <c r="F154" s="14"/>
      <c r="G154" s="1">
        <v>524038</v>
      </c>
      <c r="H154" s="1">
        <v>6970</v>
      </c>
      <c r="I154" s="1">
        <v>26647</v>
      </c>
      <c r="L154" s="1">
        <v>834182</v>
      </c>
      <c r="M154" s="1">
        <v>44482</v>
      </c>
      <c r="N154" s="1">
        <v>50379</v>
      </c>
      <c r="O154" s="14"/>
      <c r="P154" s="1">
        <v>514951</v>
      </c>
      <c r="Q154" s="1">
        <v>19768</v>
      </c>
      <c r="R154" s="1">
        <v>20291</v>
      </c>
    </row>
    <row r="155" spans="2:27">
      <c r="B155" s="14"/>
      <c r="C155" s="1">
        <v>1247106</v>
      </c>
      <c r="D155" s="1">
        <v>33629</v>
      </c>
      <c r="E155" s="1">
        <v>100596</v>
      </c>
      <c r="F155" s="14"/>
      <c r="G155" s="1">
        <v>607198</v>
      </c>
      <c r="H155" s="1">
        <v>8967</v>
      </c>
      <c r="I155" s="1">
        <v>24567</v>
      </c>
      <c r="L155" s="1">
        <v>1092315</v>
      </c>
      <c r="M155" s="1">
        <v>64162</v>
      </c>
      <c r="N155" s="1">
        <v>72513</v>
      </c>
      <c r="O155" s="14"/>
      <c r="P155" s="14"/>
      <c r="Q155" s="1">
        <v>33068</v>
      </c>
      <c r="R155" s="1">
        <v>24745</v>
      </c>
    </row>
    <row r="156" spans="2:27">
      <c r="B156" s="14"/>
      <c r="C156" s="26">
        <v>1173851.83</v>
      </c>
      <c r="D156" s="26">
        <v>34253.583299999998</v>
      </c>
      <c r="E156" s="26">
        <v>87684.75</v>
      </c>
      <c r="F156" s="26"/>
      <c r="G156" s="26">
        <v>474264.08299999998</v>
      </c>
      <c r="H156" s="26">
        <v>7191.8333300000004</v>
      </c>
      <c r="I156" s="26">
        <v>26511</v>
      </c>
      <c r="L156" s="26">
        <v>1060269.92</v>
      </c>
      <c r="M156" s="26">
        <v>61939.166700000002</v>
      </c>
      <c r="N156" s="26">
        <v>83558.916700000002</v>
      </c>
      <c r="O156" s="26"/>
      <c r="P156" s="26">
        <v>625775.54500000004</v>
      </c>
      <c r="Q156" s="26">
        <v>32406.25</v>
      </c>
      <c r="R156" s="26">
        <v>32250</v>
      </c>
    </row>
    <row r="157" spans="2:27">
      <c r="B157" s="14"/>
      <c r="C157" s="14">
        <v>1</v>
      </c>
      <c r="D157" s="14">
        <v>2.9180500000000002E-2</v>
      </c>
      <c r="E157" s="14">
        <v>7.4698310000000004E-2</v>
      </c>
      <c r="F157" s="14"/>
      <c r="G157" s="14">
        <v>1</v>
      </c>
      <c r="H157" s="14">
        <v>1.5164199999999999E-2</v>
      </c>
      <c r="I157" s="14">
        <v>5.5899240000000003E-2</v>
      </c>
      <c r="L157" s="14">
        <v>1</v>
      </c>
      <c r="M157" s="14">
        <v>5.8418299999999999E-2</v>
      </c>
      <c r="N157" s="14">
        <v>7.8809100000000007E-2</v>
      </c>
      <c r="O157" s="14"/>
      <c r="P157" s="14">
        <v>1</v>
      </c>
      <c r="Q157" s="14">
        <v>5.1785739999999997E-2</v>
      </c>
      <c r="R157" s="14">
        <v>5.153605E-2</v>
      </c>
    </row>
    <row r="158" spans="2:27">
      <c r="B158" s="14"/>
      <c r="C158" s="14"/>
      <c r="D158" s="14"/>
      <c r="E158" s="14"/>
      <c r="F158" s="14"/>
      <c r="G158" s="14"/>
      <c r="H158" s="14"/>
      <c r="I158" s="14"/>
    </row>
    <row r="159" spans="2:27">
      <c r="B159" s="14"/>
      <c r="C159" s="148" t="s">
        <v>10</v>
      </c>
      <c r="D159" s="148"/>
      <c r="E159" s="148"/>
      <c r="G159" s="150" t="s">
        <v>164</v>
      </c>
      <c r="H159" s="150"/>
      <c r="I159" s="150"/>
      <c r="L159" s="148" t="s">
        <v>10</v>
      </c>
      <c r="M159" s="148"/>
      <c r="N159" s="148"/>
      <c r="P159" s="150" t="s">
        <v>164</v>
      </c>
      <c r="Q159" s="150"/>
      <c r="R159" s="150"/>
      <c r="U159" s="148" t="s">
        <v>10</v>
      </c>
      <c r="V159" s="148"/>
      <c r="W159" s="148"/>
      <c r="Y159" s="150" t="s">
        <v>164</v>
      </c>
      <c r="Z159" s="150"/>
      <c r="AA159" s="150"/>
    </row>
    <row r="160" spans="2:27">
      <c r="B160" s="14" t="s">
        <v>8</v>
      </c>
      <c r="C160" s="14" t="s">
        <v>2</v>
      </c>
      <c r="D160" s="14" t="s">
        <v>4</v>
      </c>
      <c r="E160" s="14" t="s">
        <v>5</v>
      </c>
      <c r="F160" s="14"/>
      <c r="G160" s="14" t="s">
        <v>2</v>
      </c>
      <c r="H160" s="14" t="s">
        <v>4</v>
      </c>
      <c r="I160" s="14" t="s">
        <v>5</v>
      </c>
      <c r="K160" s="14"/>
      <c r="L160" s="14" t="s">
        <v>2</v>
      </c>
      <c r="M160" s="14" t="s">
        <v>4</v>
      </c>
      <c r="N160" s="14" t="s">
        <v>5</v>
      </c>
      <c r="O160" s="14"/>
      <c r="P160" s="14" t="s">
        <v>2</v>
      </c>
      <c r="Q160" s="14" t="s">
        <v>4</v>
      </c>
      <c r="R160" s="14" t="s">
        <v>5</v>
      </c>
      <c r="T160" s="14"/>
      <c r="U160" s="14" t="s">
        <v>2</v>
      </c>
      <c r="V160" s="14" t="s">
        <v>4</v>
      </c>
      <c r="W160" s="14" t="s">
        <v>5</v>
      </c>
      <c r="X160" s="14"/>
      <c r="Y160" s="14" t="s">
        <v>2</v>
      </c>
      <c r="Z160" s="14" t="s">
        <v>4</v>
      </c>
      <c r="AA160" s="14" t="s">
        <v>5</v>
      </c>
    </row>
    <row r="161" spans="2:27">
      <c r="B161" s="14" t="s">
        <v>169</v>
      </c>
      <c r="C161" s="14">
        <v>408110</v>
      </c>
      <c r="D161" s="14">
        <v>14393</v>
      </c>
      <c r="E161" s="14">
        <v>23456</v>
      </c>
      <c r="F161" s="14"/>
      <c r="G161" s="14">
        <v>405955</v>
      </c>
      <c r="H161" s="14">
        <v>37172</v>
      </c>
      <c r="I161" s="14">
        <v>25690</v>
      </c>
      <c r="L161" s="14">
        <v>710678</v>
      </c>
      <c r="M161" s="14">
        <v>5488</v>
      </c>
      <c r="N161" s="14">
        <v>6501</v>
      </c>
      <c r="O161" s="14"/>
      <c r="P161" s="14">
        <v>691566</v>
      </c>
      <c r="Q161" s="14">
        <v>32002</v>
      </c>
      <c r="R161" s="14">
        <v>22041</v>
      </c>
      <c r="U161" s="14">
        <v>966362</v>
      </c>
      <c r="V161" s="14">
        <v>3237</v>
      </c>
      <c r="W161" s="14">
        <v>19869</v>
      </c>
      <c r="X161" s="14"/>
      <c r="Y161" s="14">
        <v>1387673</v>
      </c>
      <c r="Z161" s="14">
        <v>17520</v>
      </c>
      <c r="AA161" s="14">
        <v>54364</v>
      </c>
    </row>
    <row r="162" spans="2:27">
      <c r="B162" s="14"/>
      <c r="C162" s="14">
        <v>562620</v>
      </c>
      <c r="D162" s="14">
        <v>11824</v>
      </c>
      <c r="E162" s="14">
        <v>27154</v>
      </c>
      <c r="F162" s="14"/>
      <c r="G162" s="14">
        <v>667413</v>
      </c>
      <c r="H162" s="14">
        <v>30395</v>
      </c>
      <c r="I162" s="14">
        <v>48972</v>
      </c>
      <c r="L162" s="14">
        <v>712605</v>
      </c>
      <c r="M162" s="14">
        <v>9567</v>
      </c>
      <c r="N162" s="14">
        <v>4396</v>
      </c>
      <c r="O162" s="14"/>
      <c r="P162" s="14">
        <v>1003952</v>
      </c>
      <c r="Q162" s="14">
        <v>45498</v>
      </c>
      <c r="R162" s="14">
        <v>15740</v>
      </c>
      <c r="U162" s="14">
        <v>937172</v>
      </c>
      <c r="V162" s="14">
        <v>3263</v>
      </c>
      <c r="W162" s="14">
        <v>3984</v>
      </c>
      <c r="X162" s="14"/>
      <c r="Y162" s="14">
        <v>1267313</v>
      </c>
      <c r="Z162" s="14">
        <v>8164</v>
      </c>
      <c r="AA162" s="14">
        <v>24809</v>
      </c>
    </row>
    <row r="163" spans="2:27">
      <c r="B163" s="14"/>
      <c r="C163" s="14">
        <v>508763</v>
      </c>
      <c r="D163" s="14">
        <v>20672</v>
      </c>
      <c r="E163" s="14">
        <v>29268</v>
      </c>
      <c r="F163" s="14"/>
      <c r="G163" s="14">
        <v>569168</v>
      </c>
      <c r="H163" s="14">
        <v>44033</v>
      </c>
      <c r="I163" s="14">
        <v>55961</v>
      </c>
      <c r="L163" s="14">
        <v>505475</v>
      </c>
      <c r="M163" s="14">
        <v>1497</v>
      </c>
      <c r="N163" s="14">
        <v>1398</v>
      </c>
      <c r="O163" s="14"/>
      <c r="P163" s="14">
        <v>881448</v>
      </c>
      <c r="Q163" s="14">
        <v>13975</v>
      </c>
      <c r="R163" s="14">
        <v>13173</v>
      </c>
      <c r="U163" s="14">
        <v>1120019</v>
      </c>
      <c r="V163" s="14">
        <v>4870</v>
      </c>
      <c r="W163" s="14">
        <v>11632</v>
      </c>
      <c r="X163" s="14"/>
      <c r="Y163" s="14">
        <v>1388144</v>
      </c>
      <c r="Z163" s="14">
        <v>13290</v>
      </c>
      <c r="AA163" s="14">
        <v>49975</v>
      </c>
    </row>
    <row r="164" spans="2:27">
      <c r="B164" s="14"/>
      <c r="C164" s="14">
        <v>581379</v>
      </c>
      <c r="D164" s="14">
        <v>20765</v>
      </c>
      <c r="E164" s="14">
        <v>29923</v>
      </c>
      <c r="F164" s="14"/>
      <c r="G164" s="14">
        <v>662704</v>
      </c>
      <c r="H164" s="14">
        <v>40350</v>
      </c>
      <c r="I164" s="14">
        <v>52362</v>
      </c>
      <c r="L164" s="14">
        <v>1270464</v>
      </c>
      <c r="M164" s="14">
        <v>2428</v>
      </c>
      <c r="N164" s="14">
        <v>9403</v>
      </c>
      <c r="O164" s="14"/>
      <c r="P164" s="14">
        <v>1867505</v>
      </c>
      <c r="Q164" s="14">
        <v>15458</v>
      </c>
      <c r="R164" s="14">
        <v>101035</v>
      </c>
      <c r="U164" s="14">
        <v>1075918</v>
      </c>
      <c r="V164" s="14">
        <v>6033</v>
      </c>
      <c r="W164" s="14">
        <v>22839</v>
      </c>
      <c r="X164" s="14"/>
      <c r="Y164" s="14">
        <v>1457826</v>
      </c>
      <c r="Z164" s="14">
        <v>42448</v>
      </c>
      <c r="AA164" s="14">
        <v>64189</v>
      </c>
    </row>
    <row r="165" spans="2:27">
      <c r="B165" s="14"/>
      <c r="C165" s="14">
        <v>682127</v>
      </c>
      <c r="D165" s="14">
        <v>21639</v>
      </c>
      <c r="E165" s="14">
        <v>26554</v>
      </c>
      <c r="F165" s="14"/>
      <c r="G165" s="14">
        <v>763727</v>
      </c>
      <c r="H165" s="14">
        <v>39317</v>
      </c>
      <c r="I165" s="14">
        <v>41456</v>
      </c>
      <c r="L165" s="14">
        <v>839315</v>
      </c>
      <c r="M165" s="14">
        <v>4699</v>
      </c>
      <c r="N165" s="14">
        <v>25300</v>
      </c>
      <c r="O165" s="14"/>
      <c r="P165" s="14">
        <v>1953402</v>
      </c>
      <c r="Q165" s="14">
        <v>30719</v>
      </c>
      <c r="R165" s="14">
        <v>198641</v>
      </c>
      <c r="U165" s="14">
        <v>994998</v>
      </c>
      <c r="V165" s="14">
        <v>13130</v>
      </c>
      <c r="W165" s="14">
        <v>33940</v>
      </c>
      <c r="X165" s="14"/>
      <c r="Y165" s="14">
        <v>1413553</v>
      </c>
      <c r="Z165" s="14">
        <v>34962</v>
      </c>
      <c r="AA165" s="14">
        <v>75836</v>
      </c>
    </row>
    <row r="166" spans="2:27">
      <c r="B166" s="14"/>
      <c r="C166" s="14">
        <v>627870</v>
      </c>
      <c r="D166" s="14">
        <v>28276</v>
      </c>
      <c r="E166" s="14">
        <v>40249</v>
      </c>
      <c r="F166" s="14"/>
      <c r="G166" s="14">
        <v>648390</v>
      </c>
      <c r="H166" s="14">
        <v>54409</v>
      </c>
      <c r="I166" s="14">
        <v>62806</v>
      </c>
      <c r="L166" s="14">
        <v>1257701</v>
      </c>
      <c r="M166" s="14">
        <v>3935</v>
      </c>
      <c r="N166" s="14">
        <v>22777</v>
      </c>
      <c r="O166" s="14"/>
      <c r="P166" s="14">
        <v>1851067</v>
      </c>
      <c r="Q166" s="14">
        <v>28582</v>
      </c>
      <c r="R166" s="14">
        <v>84375</v>
      </c>
      <c r="U166" s="14">
        <v>1315492</v>
      </c>
      <c r="V166" s="14">
        <v>12308</v>
      </c>
      <c r="W166" s="14">
        <v>22668</v>
      </c>
      <c r="X166" s="14"/>
      <c r="Y166" s="14">
        <v>1514345</v>
      </c>
      <c r="Z166" s="14">
        <v>51101</v>
      </c>
      <c r="AA166" s="14">
        <v>70902</v>
      </c>
    </row>
    <row r="167" spans="2:27">
      <c r="B167" s="14"/>
      <c r="C167" s="14">
        <v>477655</v>
      </c>
      <c r="D167" s="14">
        <v>8164</v>
      </c>
      <c r="E167" s="14">
        <v>22069</v>
      </c>
      <c r="F167" s="14"/>
      <c r="G167" s="14">
        <v>589394</v>
      </c>
      <c r="H167" s="14">
        <v>27439</v>
      </c>
      <c r="I167" s="14">
        <v>49296</v>
      </c>
      <c r="L167" s="14">
        <v>620658</v>
      </c>
      <c r="M167" s="14">
        <v>1747</v>
      </c>
      <c r="N167" s="14">
        <v>18908</v>
      </c>
      <c r="O167" s="14"/>
      <c r="P167" s="14">
        <v>1000654</v>
      </c>
      <c r="Q167" s="14">
        <v>9673</v>
      </c>
      <c r="R167" s="14">
        <v>76181</v>
      </c>
      <c r="U167" s="14">
        <v>1242308</v>
      </c>
      <c r="V167" s="14">
        <v>4406</v>
      </c>
      <c r="W167" s="14">
        <v>10921</v>
      </c>
      <c r="X167" s="14"/>
      <c r="Y167" s="14">
        <v>1774670</v>
      </c>
      <c r="Z167" s="14">
        <v>23956</v>
      </c>
      <c r="AA167" s="14">
        <v>53860</v>
      </c>
    </row>
    <row r="168" spans="2:27">
      <c r="B168" s="14"/>
      <c r="C168" s="14">
        <v>437023</v>
      </c>
      <c r="D168" s="14">
        <v>4849</v>
      </c>
      <c r="E168" s="14">
        <v>23115</v>
      </c>
      <c r="F168" s="14"/>
      <c r="G168" s="14">
        <v>525994</v>
      </c>
      <c r="H168" s="14">
        <v>16888</v>
      </c>
      <c r="I168" s="14">
        <v>52068</v>
      </c>
      <c r="L168" s="14">
        <v>644025</v>
      </c>
      <c r="M168" s="14">
        <v>3444</v>
      </c>
      <c r="N168" s="14">
        <v>5677</v>
      </c>
      <c r="O168" s="14"/>
      <c r="P168" s="14">
        <v>1057519</v>
      </c>
      <c r="Q168" s="14">
        <v>18954</v>
      </c>
      <c r="R168" s="14">
        <v>23671</v>
      </c>
      <c r="U168" s="14">
        <v>1133609</v>
      </c>
      <c r="V168" s="14">
        <v>3958</v>
      </c>
      <c r="W168" s="14">
        <v>9963</v>
      </c>
      <c r="X168" s="14"/>
      <c r="Y168" s="14">
        <v>1477383</v>
      </c>
      <c r="Z168" s="14">
        <v>17962</v>
      </c>
      <c r="AA168" s="14">
        <v>71368</v>
      </c>
    </row>
    <row r="169" spans="2:27">
      <c r="B169" s="14"/>
      <c r="C169" s="14">
        <v>530394</v>
      </c>
      <c r="D169" s="14">
        <v>5370</v>
      </c>
      <c r="E169" s="14">
        <v>31556</v>
      </c>
      <c r="F169" s="14"/>
      <c r="G169" s="14">
        <v>688403</v>
      </c>
      <c r="H169" s="14">
        <v>17188</v>
      </c>
      <c r="I169" s="14">
        <v>69939</v>
      </c>
      <c r="L169" s="14">
        <v>974876</v>
      </c>
      <c r="M169" s="14">
        <v>8085</v>
      </c>
      <c r="N169" s="14">
        <v>6495</v>
      </c>
      <c r="O169" s="14"/>
      <c r="P169" s="14">
        <v>1428185</v>
      </c>
      <c r="Q169" s="14">
        <v>49614</v>
      </c>
      <c r="R169" s="14">
        <v>39147</v>
      </c>
      <c r="U169" s="14">
        <v>1076750</v>
      </c>
      <c r="V169" s="14">
        <v>5825</v>
      </c>
      <c r="W169" s="14">
        <v>24880</v>
      </c>
      <c r="X169" s="14"/>
      <c r="Y169" s="14">
        <v>1429518</v>
      </c>
      <c r="Z169" s="14">
        <v>23554</v>
      </c>
      <c r="AA169" s="14">
        <v>88526</v>
      </c>
    </row>
    <row r="170" spans="2:27">
      <c r="B170" s="14"/>
      <c r="C170" s="14">
        <v>666667</v>
      </c>
      <c r="D170" s="14">
        <v>7193</v>
      </c>
      <c r="E170" s="14">
        <v>23118</v>
      </c>
      <c r="F170" s="14"/>
      <c r="G170" s="14">
        <v>748458</v>
      </c>
      <c r="H170" s="14">
        <v>25700</v>
      </c>
      <c r="I170" s="14">
        <v>51451</v>
      </c>
      <c r="L170" s="14">
        <v>1248273</v>
      </c>
      <c r="M170" s="14">
        <v>6116</v>
      </c>
      <c r="N170" s="14">
        <v>9915</v>
      </c>
      <c r="O170" s="14"/>
      <c r="P170" s="14">
        <v>1731039</v>
      </c>
      <c r="Q170" s="14">
        <v>51470</v>
      </c>
      <c r="R170" s="14">
        <v>49913</v>
      </c>
      <c r="U170" s="14">
        <v>1276243</v>
      </c>
      <c r="V170" s="14">
        <v>16774</v>
      </c>
      <c r="W170" s="14">
        <v>24274</v>
      </c>
      <c r="X170" s="14"/>
      <c r="Y170" s="14">
        <v>1517475</v>
      </c>
      <c r="Z170" s="14">
        <v>82500</v>
      </c>
      <c r="AA170" s="14">
        <v>96706</v>
      </c>
    </row>
    <row r="171" spans="2:27">
      <c r="B171" s="14"/>
      <c r="C171" s="14">
        <v>597827</v>
      </c>
      <c r="D171" s="14">
        <v>8087</v>
      </c>
      <c r="E171" s="14">
        <v>31280</v>
      </c>
      <c r="F171" s="14"/>
      <c r="G171" s="14">
        <v>672464</v>
      </c>
      <c r="H171" s="14">
        <v>26126</v>
      </c>
      <c r="I171" s="14">
        <v>57574</v>
      </c>
      <c r="L171" s="14">
        <v>1237839</v>
      </c>
      <c r="M171" s="14">
        <v>6496</v>
      </c>
      <c r="N171" s="14">
        <v>27154</v>
      </c>
      <c r="O171" s="14"/>
      <c r="P171" s="14">
        <v>1516642</v>
      </c>
      <c r="Q171" s="14">
        <v>41019</v>
      </c>
      <c r="R171" s="14">
        <v>154976</v>
      </c>
      <c r="U171" s="14">
        <v>1468780</v>
      </c>
      <c r="V171" s="14">
        <v>17551</v>
      </c>
      <c r="W171" s="14">
        <v>25434</v>
      </c>
      <c r="X171" s="14"/>
      <c r="Y171" s="14">
        <v>1952752</v>
      </c>
      <c r="Z171" s="14">
        <v>86396</v>
      </c>
      <c r="AA171" s="14">
        <v>93904</v>
      </c>
    </row>
    <row r="172" spans="2:27">
      <c r="B172" s="14"/>
      <c r="C172" s="14">
        <v>516119</v>
      </c>
      <c r="D172" s="14">
        <v>5709</v>
      </c>
      <c r="E172" s="14">
        <v>19798</v>
      </c>
      <c r="F172" s="14"/>
      <c r="G172" s="14">
        <v>616996</v>
      </c>
      <c r="H172" s="14">
        <v>19938</v>
      </c>
      <c r="I172" s="14">
        <v>39710</v>
      </c>
      <c r="L172" s="14">
        <v>1154179</v>
      </c>
      <c r="M172" s="14">
        <v>10432</v>
      </c>
      <c r="N172" s="14">
        <v>28791</v>
      </c>
      <c r="O172" s="14"/>
      <c r="P172" s="14">
        <v>1513876</v>
      </c>
      <c r="Q172" s="14">
        <v>67607</v>
      </c>
      <c r="R172" s="14">
        <v>92200</v>
      </c>
      <c r="U172" s="14">
        <v>1224378</v>
      </c>
      <c r="V172" s="14">
        <v>10929</v>
      </c>
      <c r="W172" s="14">
        <v>12367</v>
      </c>
      <c r="X172" s="14"/>
      <c r="Y172" s="14">
        <v>1960215</v>
      </c>
      <c r="Z172" s="14">
        <v>65156</v>
      </c>
      <c r="AA172" s="14">
        <v>89412</v>
      </c>
    </row>
    <row r="173" spans="2:27">
      <c r="B173" s="14"/>
      <c r="C173" s="107">
        <v>549713</v>
      </c>
      <c r="D173" s="107">
        <v>13078</v>
      </c>
      <c r="E173" s="107">
        <v>27295</v>
      </c>
      <c r="F173" s="107"/>
      <c r="G173" s="107">
        <v>629922</v>
      </c>
      <c r="H173" s="107">
        <v>31580</v>
      </c>
      <c r="I173" s="107">
        <v>50607</v>
      </c>
      <c r="L173" s="26">
        <v>931340.66700000002</v>
      </c>
      <c r="M173" s="26">
        <v>5327.8333300000004</v>
      </c>
      <c r="N173" s="26">
        <v>13892.9167</v>
      </c>
      <c r="O173" s="26"/>
      <c r="P173" s="26">
        <v>1374737.92</v>
      </c>
      <c r="Q173" s="26">
        <v>33714.25</v>
      </c>
      <c r="R173" s="26">
        <v>72591.083299999998</v>
      </c>
      <c r="U173" s="26">
        <v>1152669.08</v>
      </c>
      <c r="V173" s="26">
        <v>8523.6666700000005</v>
      </c>
      <c r="W173" s="26">
        <v>18564.25</v>
      </c>
      <c r="X173" s="26"/>
      <c r="Y173" s="26">
        <v>1545072.25</v>
      </c>
      <c r="Z173" s="26">
        <v>38917.416700000002</v>
      </c>
      <c r="AA173" s="26">
        <v>69487.583299999998</v>
      </c>
    </row>
    <row r="174" spans="2:27">
      <c r="B174" s="14"/>
      <c r="C174" s="14">
        <v>1</v>
      </c>
      <c r="D174" s="14">
        <v>2.3791360000000001E-2</v>
      </c>
      <c r="E174" s="14">
        <v>4.9653200000000002E-2</v>
      </c>
      <c r="F174" s="14"/>
      <c r="G174" s="14">
        <v>1</v>
      </c>
      <c r="H174" s="14">
        <v>5.013252E-2</v>
      </c>
      <c r="I174" s="14">
        <v>8.0338629999999994E-2</v>
      </c>
      <c r="L174" s="14">
        <v>1</v>
      </c>
      <c r="M174" s="14">
        <v>5.7206100000000001E-3</v>
      </c>
      <c r="N174" s="14">
        <v>1.4917120000000001E-2</v>
      </c>
      <c r="O174" s="14"/>
      <c r="P174" s="14">
        <v>1</v>
      </c>
      <c r="Q174" s="14">
        <v>2.4524130000000002E-2</v>
      </c>
      <c r="R174" s="14">
        <v>5.2803580000000003E-2</v>
      </c>
      <c r="U174" s="14">
        <v>1</v>
      </c>
      <c r="V174" s="14">
        <v>7.3947199999999996E-3</v>
      </c>
      <c r="W174" s="14">
        <v>1.610545E-2</v>
      </c>
      <c r="X174" s="14"/>
      <c r="Y174" s="14">
        <v>1</v>
      </c>
      <c r="Z174" s="14">
        <v>2.518809E-2</v>
      </c>
      <c r="AA174" s="14">
        <v>4.4973680000000002E-2</v>
      </c>
    </row>
    <row r="175" spans="2:27">
      <c r="B175" s="14"/>
      <c r="C175" s="14"/>
      <c r="D175" s="14"/>
      <c r="E175" s="14"/>
      <c r="F175" s="14"/>
      <c r="G175" s="14"/>
      <c r="H175" s="14"/>
      <c r="I175" s="14"/>
    </row>
    <row r="176" spans="2:27">
      <c r="B176" s="14"/>
      <c r="C176" s="148" t="s">
        <v>10</v>
      </c>
      <c r="D176" s="148"/>
      <c r="E176" s="148"/>
      <c r="G176" s="150" t="s">
        <v>164</v>
      </c>
      <c r="H176" s="150"/>
      <c r="I176" s="150"/>
      <c r="L176" s="148" t="s">
        <v>10</v>
      </c>
      <c r="M176" s="148"/>
      <c r="N176" s="148"/>
      <c r="P176" s="150" t="s">
        <v>164</v>
      </c>
      <c r="Q176" s="150"/>
      <c r="R176" s="150"/>
      <c r="U176" s="148" t="s">
        <v>10</v>
      </c>
      <c r="V176" s="148"/>
      <c r="W176" s="148"/>
      <c r="Y176" s="150" t="s">
        <v>164</v>
      </c>
      <c r="Z176" s="150"/>
      <c r="AA176" s="150"/>
    </row>
    <row r="177" spans="2:27">
      <c r="B177" s="14" t="s">
        <v>8</v>
      </c>
      <c r="C177" s="14" t="s">
        <v>2</v>
      </c>
      <c r="D177" s="14" t="s">
        <v>4</v>
      </c>
      <c r="E177" s="14" t="s">
        <v>5</v>
      </c>
      <c r="F177" s="14"/>
      <c r="G177" s="14" t="s">
        <v>2</v>
      </c>
      <c r="H177" s="14" t="s">
        <v>4</v>
      </c>
      <c r="I177" s="14" t="s">
        <v>5</v>
      </c>
      <c r="K177" s="14"/>
      <c r="L177" s="14" t="s">
        <v>2</v>
      </c>
      <c r="M177" s="14" t="s">
        <v>4</v>
      </c>
      <c r="N177" s="14" t="s">
        <v>5</v>
      </c>
      <c r="O177" s="14"/>
      <c r="P177" s="14" t="s">
        <v>2</v>
      </c>
      <c r="Q177" s="14" t="s">
        <v>4</v>
      </c>
      <c r="R177" s="14" t="s">
        <v>5</v>
      </c>
      <c r="T177" s="14"/>
      <c r="U177" s="14" t="s">
        <v>2</v>
      </c>
      <c r="V177" s="14" t="s">
        <v>4</v>
      </c>
      <c r="W177" s="14" t="s">
        <v>5</v>
      </c>
      <c r="X177" s="14"/>
      <c r="Y177" s="14" t="s">
        <v>2</v>
      </c>
      <c r="Z177" s="14" t="s">
        <v>4</v>
      </c>
      <c r="AA177" s="14" t="s">
        <v>5</v>
      </c>
    </row>
    <row r="178" spans="2:27">
      <c r="B178" s="14" t="s">
        <v>177</v>
      </c>
      <c r="C178" s="1">
        <v>407667</v>
      </c>
      <c r="D178" s="1">
        <v>1925</v>
      </c>
      <c r="E178" s="1">
        <v>5370</v>
      </c>
      <c r="F178" s="14"/>
      <c r="G178" s="1">
        <v>402394</v>
      </c>
      <c r="H178" s="1">
        <v>14133</v>
      </c>
      <c r="I178" s="1">
        <v>25814</v>
      </c>
      <c r="L178" s="1">
        <v>554594</v>
      </c>
      <c r="M178" s="1">
        <v>8108</v>
      </c>
      <c r="N178" s="1">
        <v>9876</v>
      </c>
      <c r="O178" s="14"/>
      <c r="P178" s="1">
        <v>973740</v>
      </c>
      <c r="Q178" s="1">
        <v>91768</v>
      </c>
      <c r="R178" s="1">
        <v>159364</v>
      </c>
      <c r="U178" s="14">
        <v>139416</v>
      </c>
      <c r="V178" s="14">
        <v>597</v>
      </c>
      <c r="W178" s="14">
        <v>3387</v>
      </c>
      <c r="X178" s="14"/>
      <c r="Y178" s="14">
        <v>669682</v>
      </c>
      <c r="Z178" s="14">
        <v>33962</v>
      </c>
      <c r="AA178" s="14">
        <v>21058</v>
      </c>
    </row>
    <row r="179" spans="2:27">
      <c r="B179" s="14"/>
      <c r="C179" s="1">
        <v>319727</v>
      </c>
      <c r="D179" s="1">
        <v>1029</v>
      </c>
      <c r="E179" s="1">
        <v>5162</v>
      </c>
      <c r="F179" s="14"/>
      <c r="G179" s="1">
        <v>341071</v>
      </c>
      <c r="H179" s="1">
        <v>11838</v>
      </c>
      <c r="I179" s="1">
        <v>31505</v>
      </c>
      <c r="L179" s="1">
        <v>427163</v>
      </c>
      <c r="M179" s="1">
        <v>4237</v>
      </c>
      <c r="N179" s="1">
        <v>4904</v>
      </c>
      <c r="O179" s="14"/>
      <c r="P179" s="1">
        <v>884398</v>
      </c>
      <c r="Q179" s="1">
        <v>66033</v>
      </c>
      <c r="R179" s="1">
        <v>102063</v>
      </c>
      <c r="U179" s="14">
        <v>200873</v>
      </c>
      <c r="V179" s="14">
        <v>2832</v>
      </c>
      <c r="W179" s="14">
        <v>6278</v>
      </c>
      <c r="X179" s="14"/>
      <c r="Y179" s="14">
        <v>639544</v>
      </c>
      <c r="Z179" s="14">
        <v>32260</v>
      </c>
      <c r="AA179" s="14">
        <v>66410</v>
      </c>
    </row>
    <row r="180" spans="2:27">
      <c r="B180" s="14"/>
      <c r="C180" s="1">
        <v>213067</v>
      </c>
      <c r="D180" s="1">
        <v>3252</v>
      </c>
      <c r="E180" s="1">
        <v>6414</v>
      </c>
      <c r="F180" s="14"/>
      <c r="G180" s="1">
        <v>343934</v>
      </c>
      <c r="H180" s="1">
        <v>15180</v>
      </c>
      <c r="I180" s="1">
        <v>18857</v>
      </c>
      <c r="L180" s="1">
        <v>420194</v>
      </c>
      <c r="M180" s="1">
        <v>8326</v>
      </c>
      <c r="N180" s="1">
        <v>4436</v>
      </c>
      <c r="O180" s="14"/>
      <c r="P180" s="1">
        <v>930962</v>
      </c>
      <c r="Q180" s="1">
        <v>146555</v>
      </c>
      <c r="R180" s="1">
        <v>54253</v>
      </c>
      <c r="U180" s="14">
        <v>186038</v>
      </c>
      <c r="V180" s="14">
        <v>1544</v>
      </c>
      <c r="W180" s="14">
        <v>2704</v>
      </c>
      <c r="X180" s="14"/>
      <c r="Y180" s="14">
        <v>612227</v>
      </c>
      <c r="Z180" s="14">
        <v>56769</v>
      </c>
      <c r="AA180" s="14">
        <v>73265</v>
      </c>
    </row>
    <row r="181" spans="2:27">
      <c r="B181" s="14"/>
      <c r="C181" s="1">
        <v>346883</v>
      </c>
      <c r="D181" s="1">
        <v>11362</v>
      </c>
      <c r="E181" s="1">
        <v>14041</v>
      </c>
      <c r="F181" s="14"/>
      <c r="G181" s="1">
        <v>284304</v>
      </c>
      <c r="H181" s="1">
        <v>22464</v>
      </c>
      <c r="I181" s="1">
        <v>26247</v>
      </c>
      <c r="L181" s="1">
        <v>557536</v>
      </c>
      <c r="M181" s="1">
        <v>4262</v>
      </c>
      <c r="N181" s="1">
        <v>6354</v>
      </c>
      <c r="O181" s="14"/>
      <c r="P181" s="1">
        <v>1116926</v>
      </c>
      <c r="Q181" s="1">
        <v>56212</v>
      </c>
      <c r="R181" s="1">
        <v>105123</v>
      </c>
      <c r="U181" s="14">
        <v>204399</v>
      </c>
      <c r="V181" s="14">
        <v>827</v>
      </c>
      <c r="W181" s="14">
        <v>6622</v>
      </c>
      <c r="X181" s="14"/>
      <c r="Y181" s="14">
        <v>648261</v>
      </c>
      <c r="Z181" s="14">
        <v>41643</v>
      </c>
      <c r="AA181" s="14">
        <v>49902</v>
      </c>
    </row>
    <row r="182" spans="2:27">
      <c r="B182" s="14"/>
      <c r="C182" s="1">
        <v>603851</v>
      </c>
      <c r="D182" s="1">
        <v>9444</v>
      </c>
      <c r="E182" s="1">
        <v>14417</v>
      </c>
      <c r="F182" s="14"/>
      <c r="G182" s="1">
        <v>546993</v>
      </c>
      <c r="H182" s="1">
        <v>16377</v>
      </c>
      <c r="I182" s="1">
        <v>30036</v>
      </c>
      <c r="L182" s="1">
        <v>442773</v>
      </c>
      <c r="M182" s="1">
        <v>4092</v>
      </c>
      <c r="N182" s="1">
        <v>4780</v>
      </c>
      <c r="O182" s="14"/>
      <c r="P182" s="1">
        <v>803794</v>
      </c>
      <c r="Q182" s="1">
        <v>53516</v>
      </c>
      <c r="R182" s="1">
        <v>71631</v>
      </c>
      <c r="U182" s="14">
        <v>174424</v>
      </c>
      <c r="V182" s="14">
        <v>2377</v>
      </c>
      <c r="W182" s="14">
        <v>1932</v>
      </c>
      <c r="X182" s="14"/>
      <c r="Y182" s="14">
        <v>646191</v>
      </c>
      <c r="Z182" s="14">
        <v>59258</v>
      </c>
      <c r="AA182" s="14">
        <v>93704</v>
      </c>
    </row>
    <row r="183" spans="2:27">
      <c r="B183" s="14"/>
      <c r="C183" s="1">
        <v>331247</v>
      </c>
      <c r="D183" s="1">
        <v>6912</v>
      </c>
      <c r="E183" s="1">
        <v>20322</v>
      </c>
      <c r="F183" s="14"/>
      <c r="G183" s="1">
        <v>422737</v>
      </c>
      <c r="H183" s="1">
        <v>30033</v>
      </c>
      <c r="I183" s="1">
        <v>38089</v>
      </c>
      <c r="L183" s="1">
        <v>529296</v>
      </c>
      <c r="M183" s="1">
        <v>9913</v>
      </c>
      <c r="N183" s="1">
        <v>6485</v>
      </c>
      <c r="O183" s="14"/>
      <c r="P183" s="1">
        <v>1057608</v>
      </c>
      <c r="Q183" s="1">
        <v>148729</v>
      </c>
      <c r="R183" s="1">
        <v>96981</v>
      </c>
      <c r="U183" s="14">
        <v>151800</v>
      </c>
      <c r="V183" s="14">
        <v>1732</v>
      </c>
      <c r="W183" s="14">
        <v>3614</v>
      </c>
      <c r="X183" s="14"/>
      <c r="Y183" s="14">
        <v>724754</v>
      </c>
      <c r="Z183" s="14">
        <v>51794</v>
      </c>
      <c r="AA183" s="14">
        <v>57388</v>
      </c>
    </row>
    <row r="184" spans="2:27">
      <c r="B184" s="14"/>
      <c r="C184" s="1">
        <v>508532</v>
      </c>
      <c r="D184" s="1">
        <v>8878</v>
      </c>
      <c r="E184" s="1">
        <v>11904</v>
      </c>
      <c r="F184" s="14"/>
      <c r="G184" s="1">
        <v>512823</v>
      </c>
      <c r="H184" s="1">
        <v>14070</v>
      </c>
      <c r="I184" s="1">
        <v>21892</v>
      </c>
      <c r="L184" s="1">
        <v>404937</v>
      </c>
      <c r="M184" s="1">
        <v>7564</v>
      </c>
      <c r="N184" s="1">
        <v>8388</v>
      </c>
      <c r="O184" s="14"/>
      <c r="P184" s="1">
        <v>1187138</v>
      </c>
      <c r="Q184" s="1">
        <v>100699</v>
      </c>
      <c r="R184" s="1">
        <v>105848</v>
      </c>
      <c r="U184" s="26">
        <v>176158.33300000001</v>
      </c>
      <c r="V184" s="26">
        <v>1651.5</v>
      </c>
      <c r="W184" s="26">
        <v>4089.5</v>
      </c>
      <c r="X184" s="26"/>
      <c r="Y184" s="26">
        <v>656776.5</v>
      </c>
      <c r="Z184" s="26">
        <v>45947.666700000002</v>
      </c>
      <c r="AA184" s="26">
        <v>60287.833299999998</v>
      </c>
    </row>
    <row r="185" spans="2:27">
      <c r="B185" s="14"/>
      <c r="C185" s="1">
        <v>445647</v>
      </c>
      <c r="D185" s="1">
        <v>6113</v>
      </c>
      <c r="E185" s="1">
        <v>19612</v>
      </c>
      <c r="F185" s="14"/>
      <c r="G185" s="1">
        <v>380641</v>
      </c>
      <c r="H185" s="1">
        <v>17981</v>
      </c>
      <c r="I185" s="1">
        <v>51534</v>
      </c>
      <c r="L185" s="1">
        <v>396350</v>
      </c>
      <c r="M185" s="1">
        <v>7656</v>
      </c>
      <c r="N185" s="1">
        <v>5557</v>
      </c>
      <c r="O185" s="14"/>
      <c r="P185" s="1">
        <v>1088911</v>
      </c>
      <c r="Q185" s="1">
        <v>92998</v>
      </c>
      <c r="R185" s="1">
        <v>59317</v>
      </c>
      <c r="U185" s="14">
        <v>1</v>
      </c>
      <c r="V185" s="14">
        <v>9.3750900000000009E-3</v>
      </c>
      <c r="W185" s="14">
        <v>2.3214909999999998E-2</v>
      </c>
      <c r="X185" s="14"/>
      <c r="Y185" s="14">
        <v>1</v>
      </c>
      <c r="Z185" s="14">
        <v>6.9959359999999998E-2</v>
      </c>
      <c r="AA185" s="14">
        <v>9.1793529999999998E-2</v>
      </c>
    </row>
    <row r="186" spans="2:27">
      <c r="B186" s="14"/>
      <c r="C186" s="1">
        <v>444076</v>
      </c>
      <c r="D186" s="1">
        <v>2506</v>
      </c>
      <c r="E186" s="1">
        <v>16789</v>
      </c>
      <c r="F186" s="14"/>
      <c r="G186" s="1">
        <v>419700</v>
      </c>
      <c r="H186" s="1">
        <v>17126</v>
      </c>
      <c r="I186" s="1">
        <v>30413</v>
      </c>
      <c r="L186" s="1">
        <v>334034</v>
      </c>
      <c r="M186" s="1">
        <v>5529</v>
      </c>
      <c r="N186" s="1">
        <v>3657</v>
      </c>
      <c r="O186" s="14"/>
      <c r="P186" s="1">
        <v>1112617</v>
      </c>
      <c r="Q186" s="1">
        <v>85945</v>
      </c>
      <c r="R186" s="1">
        <v>64831</v>
      </c>
    </row>
    <row r="187" spans="2:27">
      <c r="B187" s="14"/>
      <c r="C187" s="1">
        <v>504168</v>
      </c>
      <c r="D187" s="1">
        <v>4741</v>
      </c>
      <c r="E187" s="1">
        <v>11755</v>
      </c>
      <c r="F187" s="14"/>
      <c r="G187" s="1">
        <v>532376</v>
      </c>
      <c r="H187" s="1">
        <v>15353</v>
      </c>
      <c r="I187" s="1">
        <v>18086</v>
      </c>
      <c r="L187" s="1">
        <v>524128</v>
      </c>
      <c r="M187" s="1">
        <v>7431</v>
      </c>
      <c r="N187" s="1">
        <v>3290</v>
      </c>
      <c r="O187" s="14"/>
      <c r="P187" s="1">
        <v>1030443</v>
      </c>
      <c r="Q187" s="1">
        <v>66485</v>
      </c>
      <c r="R187" s="1">
        <v>58615</v>
      </c>
    </row>
    <row r="188" spans="2:27">
      <c r="B188" s="14"/>
      <c r="C188" s="1">
        <v>311710</v>
      </c>
      <c r="D188" s="1">
        <v>5389</v>
      </c>
      <c r="E188" s="1">
        <v>11419</v>
      </c>
      <c r="F188" s="14"/>
      <c r="G188" s="1">
        <v>398054</v>
      </c>
      <c r="H188" s="1">
        <v>13443</v>
      </c>
      <c r="I188" s="1">
        <v>26219</v>
      </c>
      <c r="L188" s="1">
        <v>517577</v>
      </c>
      <c r="M188" s="1">
        <v>6255</v>
      </c>
      <c r="N188" s="1">
        <v>4285</v>
      </c>
      <c r="O188" s="14"/>
      <c r="P188" s="1">
        <v>918209</v>
      </c>
      <c r="Q188" s="1">
        <v>94951</v>
      </c>
      <c r="R188" s="1">
        <v>71794</v>
      </c>
    </row>
    <row r="189" spans="2:27">
      <c r="B189" s="14"/>
      <c r="C189" s="1">
        <v>328293</v>
      </c>
      <c r="D189" s="1">
        <v>2249</v>
      </c>
      <c r="E189" s="1">
        <v>14352</v>
      </c>
      <c r="F189" s="14"/>
      <c r="G189" s="1">
        <v>401947</v>
      </c>
      <c r="H189" s="1">
        <v>15436</v>
      </c>
      <c r="I189" s="1">
        <v>51153</v>
      </c>
      <c r="L189" s="1">
        <v>506546</v>
      </c>
      <c r="M189" s="1">
        <v>9439</v>
      </c>
      <c r="N189" s="1">
        <v>9490</v>
      </c>
      <c r="O189" s="14"/>
      <c r="P189" s="1">
        <v>894673</v>
      </c>
      <c r="Q189" s="1">
        <v>100230</v>
      </c>
      <c r="R189" s="1">
        <v>125905</v>
      </c>
    </row>
    <row r="190" spans="2:27">
      <c r="B190" s="14"/>
      <c r="C190" s="26">
        <v>397072.33299999998</v>
      </c>
      <c r="D190" s="26">
        <v>5316.6666699999996</v>
      </c>
      <c r="E190" s="26">
        <v>12629.75</v>
      </c>
      <c r="F190" s="26"/>
      <c r="G190" s="26">
        <v>415581.16700000002</v>
      </c>
      <c r="H190" s="26">
        <v>16952.833299999998</v>
      </c>
      <c r="I190" s="26">
        <v>30820.416700000002</v>
      </c>
      <c r="L190" s="26">
        <v>467927.33299999998</v>
      </c>
      <c r="M190" s="26">
        <v>6901</v>
      </c>
      <c r="N190" s="26">
        <v>5958.5</v>
      </c>
      <c r="O190" s="26"/>
      <c r="P190" s="26">
        <v>999951.58299999998</v>
      </c>
      <c r="Q190" s="26">
        <v>92010.083299999998</v>
      </c>
      <c r="R190" s="26">
        <v>89643.75</v>
      </c>
    </row>
    <row r="191" spans="2:27">
      <c r="B191" s="14"/>
      <c r="C191" s="14">
        <v>1</v>
      </c>
      <c r="D191" s="14">
        <v>1.3389669999999999E-2</v>
      </c>
      <c r="E191" s="14">
        <v>3.1807179999999997E-2</v>
      </c>
      <c r="F191" s="14"/>
      <c r="G191" s="14">
        <v>1</v>
      </c>
      <c r="H191" s="14">
        <v>4.0793070000000001E-2</v>
      </c>
      <c r="I191" s="14">
        <v>7.4162210000000006E-2</v>
      </c>
      <c r="L191" s="14">
        <v>1</v>
      </c>
      <c r="M191" s="14">
        <v>1.4748020000000001E-2</v>
      </c>
      <c r="N191" s="14">
        <v>1.273381E-2</v>
      </c>
      <c r="O191" s="14"/>
      <c r="P191" s="14">
        <v>1</v>
      </c>
      <c r="Q191" s="14">
        <v>9.2014540000000006E-2</v>
      </c>
      <c r="R191" s="14">
        <v>8.964809E-2</v>
      </c>
    </row>
    <row r="192" spans="2:27">
      <c r="B192" s="14"/>
      <c r="C192" s="14"/>
      <c r="D192" s="14"/>
      <c r="E192" s="14"/>
      <c r="F192" s="14"/>
      <c r="G192" s="14"/>
      <c r="H192" s="14"/>
      <c r="I192" s="14"/>
    </row>
    <row r="193" spans="2:27">
      <c r="B193" s="14"/>
      <c r="C193" s="148" t="s">
        <v>10</v>
      </c>
      <c r="D193" s="148"/>
      <c r="E193" s="148"/>
      <c r="G193" s="150" t="s">
        <v>164</v>
      </c>
      <c r="H193" s="150"/>
      <c r="I193" s="150"/>
      <c r="L193" s="148" t="s">
        <v>10</v>
      </c>
      <c r="M193" s="148"/>
      <c r="N193" s="148"/>
      <c r="P193" s="150" t="s">
        <v>164</v>
      </c>
      <c r="Q193" s="150"/>
      <c r="R193" s="150"/>
      <c r="U193" s="148" t="s">
        <v>10</v>
      </c>
      <c r="V193" s="148"/>
      <c r="W193" s="148"/>
      <c r="Y193" s="150" t="s">
        <v>164</v>
      </c>
      <c r="Z193" s="150"/>
      <c r="AA193" s="150"/>
    </row>
    <row r="194" spans="2:27">
      <c r="B194" s="14" t="s">
        <v>8</v>
      </c>
      <c r="C194" s="14" t="s">
        <v>2</v>
      </c>
      <c r="D194" s="14" t="s">
        <v>4</v>
      </c>
      <c r="E194" s="14" t="s">
        <v>5</v>
      </c>
      <c r="F194" s="14"/>
      <c r="G194" s="14" t="s">
        <v>2</v>
      </c>
      <c r="H194" s="14" t="s">
        <v>4</v>
      </c>
      <c r="I194" s="14" t="s">
        <v>5</v>
      </c>
      <c r="K194" s="14"/>
      <c r="L194" s="14" t="s">
        <v>2</v>
      </c>
      <c r="M194" s="14" t="s">
        <v>4</v>
      </c>
      <c r="N194" s="14" t="s">
        <v>5</v>
      </c>
      <c r="O194" s="14"/>
      <c r="P194" s="14" t="s">
        <v>2</v>
      </c>
      <c r="Q194" s="14" t="s">
        <v>4</v>
      </c>
      <c r="R194" s="14" t="s">
        <v>5</v>
      </c>
      <c r="T194" s="14"/>
      <c r="U194" s="14" t="s">
        <v>2</v>
      </c>
      <c r="V194" s="14" t="s">
        <v>4</v>
      </c>
      <c r="W194" s="14" t="s">
        <v>5</v>
      </c>
      <c r="X194" s="14"/>
      <c r="Y194" s="14" t="s">
        <v>2</v>
      </c>
      <c r="Z194" s="14" t="s">
        <v>4</v>
      </c>
      <c r="AA194" s="14" t="s">
        <v>5</v>
      </c>
    </row>
    <row r="195" spans="2:27">
      <c r="B195" s="14" t="s">
        <v>178</v>
      </c>
      <c r="C195" s="1">
        <v>63742</v>
      </c>
      <c r="D195" s="1">
        <v>482</v>
      </c>
      <c r="E195" s="1">
        <v>2316</v>
      </c>
      <c r="F195" s="14"/>
      <c r="G195" s="1">
        <v>358216</v>
      </c>
      <c r="H195" s="1">
        <v>30350</v>
      </c>
      <c r="I195" s="1">
        <v>69862</v>
      </c>
      <c r="L195" s="1">
        <v>55896</v>
      </c>
      <c r="M195" s="1">
        <v>510</v>
      </c>
      <c r="N195" s="1">
        <v>1409</v>
      </c>
      <c r="O195" s="14"/>
      <c r="P195" s="1">
        <v>503707</v>
      </c>
      <c r="Q195" s="1">
        <v>43502</v>
      </c>
      <c r="R195" s="1">
        <v>96681</v>
      </c>
      <c r="U195" s="14">
        <v>40792</v>
      </c>
      <c r="V195" s="14">
        <v>108</v>
      </c>
      <c r="W195" s="14">
        <v>369</v>
      </c>
      <c r="X195" s="14"/>
      <c r="Y195" s="14">
        <v>910316</v>
      </c>
      <c r="Z195" s="14">
        <v>51512</v>
      </c>
      <c r="AA195" s="14">
        <v>152688</v>
      </c>
    </row>
    <row r="196" spans="2:27">
      <c r="B196" s="14"/>
      <c r="C196" s="1">
        <v>109955</v>
      </c>
      <c r="D196" s="1">
        <v>242</v>
      </c>
      <c r="E196" s="1">
        <v>1456</v>
      </c>
      <c r="F196" s="14"/>
      <c r="G196" s="1">
        <v>457067</v>
      </c>
      <c r="H196" s="1">
        <v>32611</v>
      </c>
      <c r="I196" s="1">
        <v>83459</v>
      </c>
      <c r="L196" s="1">
        <v>64406</v>
      </c>
      <c r="M196" s="1">
        <v>1874</v>
      </c>
      <c r="N196" s="1">
        <v>4852</v>
      </c>
      <c r="O196" s="14"/>
      <c r="P196" s="1">
        <v>539748</v>
      </c>
      <c r="Q196" s="1">
        <v>42111</v>
      </c>
      <c r="R196" s="1">
        <v>117800</v>
      </c>
      <c r="U196" s="14">
        <v>57487</v>
      </c>
      <c r="V196" s="14">
        <v>112</v>
      </c>
      <c r="W196" s="14">
        <v>234</v>
      </c>
      <c r="X196" s="14"/>
      <c r="Y196" s="14">
        <v>968215</v>
      </c>
      <c r="Z196" s="14">
        <v>36453</v>
      </c>
      <c r="AA196" s="14">
        <v>106033</v>
      </c>
    </row>
    <row r="197" spans="2:27">
      <c r="B197" s="14"/>
      <c r="C197" s="1">
        <v>109260</v>
      </c>
      <c r="D197" s="1">
        <v>277</v>
      </c>
      <c r="E197" s="1">
        <v>2996</v>
      </c>
      <c r="F197" s="14"/>
      <c r="G197" s="1">
        <v>537057</v>
      </c>
      <c r="H197" s="1">
        <v>74749</v>
      </c>
      <c r="I197" s="1">
        <v>89207</v>
      </c>
      <c r="L197" s="1">
        <v>83997</v>
      </c>
      <c r="M197" s="1">
        <v>1101</v>
      </c>
      <c r="N197" s="1">
        <v>1530</v>
      </c>
      <c r="O197" s="14"/>
      <c r="P197" s="1">
        <v>566833</v>
      </c>
      <c r="Q197" s="1">
        <v>126969</v>
      </c>
      <c r="R197" s="1">
        <v>185296</v>
      </c>
      <c r="U197" s="14">
        <v>61350</v>
      </c>
      <c r="V197" s="14">
        <v>217</v>
      </c>
      <c r="W197" s="14">
        <v>138</v>
      </c>
      <c r="X197" s="14"/>
      <c r="Y197" s="14">
        <v>1076415</v>
      </c>
      <c r="Z197" s="14">
        <v>38904</v>
      </c>
      <c r="AA197" s="14">
        <v>95402</v>
      </c>
    </row>
    <row r="198" spans="2:27">
      <c r="B198" s="14"/>
      <c r="C198" s="1">
        <v>32040</v>
      </c>
      <c r="D198" s="1">
        <v>868</v>
      </c>
      <c r="E198" s="1">
        <v>4197</v>
      </c>
      <c r="F198" s="14"/>
      <c r="G198" s="1">
        <v>318596</v>
      </c>
      <c r="H198" s="1">
        <v>28760</v>
      </c>
      <c r="I198" s="1">
        <v>96776</v>
      </c>
      <c r="L198" s="1">
        <v>100899</v>
      </c>
      <c r="M198" s="1">
        <v>3317</v>
      </c>
      <c r="N198" s="1">
        <v>2650</v>
      </c>
      <c r="O198" s="14"/>
      <c r="P198" s="1">
        <v>755755</v>
      </c>
      <c r="Q198" s="1">
        <v>99515</v>
      </c>
      <c r="R198" s="1">
        <v>128967</v>
      </c>
      <c r="U198" s="14">
        <v>71003</v>
      </c>
      <c r="V198" s="14">
        <v>107</v>
      </c>
      <c r="W198" s="14">
        <v>232</v>
      </c>
      <c r="X198" s="14"/>
      <c r="Y198" s="14">
        <v>883520</v>
      </c>
      <c r="Z198" s="14">
        <v>77905</v>
      </c>
      <c r="AA198" s="14">
        <v>111692</v>
      </c>
    </row>
    <row r="199" spans="2:27">
      <c r="B199" s="14"/>
      <c r="C199" s="1">
        <v>53481</v>
      </c>
      <c r="D199" s="1">
        <v>528</v>
      </c>
      <c r="E199" s="1">
        <v>4233</v>
      </c>
      <c r="F199" s="14"/>
      <c r="G199" s="1">
        <v>496388</v>
      </c>
      <c r="H199" s="1">
        <v>50745</v>
      </c>
      <c r="I199" s="1">
        <v>132572</v>
      </c>
      <c r="L199" s="1">
        <v>94866</v>
      </c>
      <c r="M199" s="1">
        <v>628</v>
      </c>
      <c r="N199" s="1">
        <v>3198</v>
      </c>
      <c r="O199" s="14"/>
      <c r="P199" s="1">
        <v>619170</v>
      </c>
      <c r="Q199" s="1">
        <v>36898</v>
      </c>
      <c r="R199" s="1">
        <v>132336</v>
      </c>
      <c r="U199" s="14">
        <v>40264</v>
      </c>
      <c r="V199" s="14">
        <v>32</v>
      </c>
      <c r="W199" s="14">
        <v>110</v>
      </c>
      <c r="X199" s="14"/>
      <c r="Y199" s="14">
        <v>709616</v>
      </c>
      <c r="Z199" s="14">
        <v>52515</v>
      </c>
      <c r="AA199" s="14">
        <v>118005</v>
      </c>
    </row>
    <row r="200" spans="2:27">
      <c r="B200" s="14"/>
      <c r="C200" s="1">
        <v>102674</v>
      </c>
      <c r="D200" s="1">
        <v>210</v>
      </c>
      <c r="E200" s="1">
        <v>2499</v>
      </c>
      <c r="F200" s="14"/>
      <c r="G200" s="1">
        <v>600374</v>
      </c>
      <c r="H200" s="1">
        <v>36758</v>
      </c>
      <c r="I200" s="1">
        <v>57347</v>
      </c>
      <c r="L200" s="1">
        <v>88798</v>
      </c>
      <c r="M200" s="1">
        <v>1613</v>
      </c>
      <c r="N200" s="1">
        <v>615</v>
      </c>
      <c r="O200" s="14"/>
      <c r="P200" s="1">
        <v>705910</v>
      </c>
      <c r="Q200" s="1">
        <v>43628</v>
      </c>
      <c r="R200" s="1">
        <v>126996</v>
      </c>
      <c r="U200" s="14">
        <v>58259</v>
      </c>
      <c r="V200" s="14">
        <v>683</v>
      </c>
      <c r="W200" s="14">
        <v>52</v>
      </c>
      <c r="X200" s="14"/>
      <c r="Y200" s="14">
        <v>998796</v>
      </c>
      <c r="Z200" s="14">
        <v>72565</v>
      </c>
      <c r="AA200" s="14">
        <v>96805</v>
      </c>
    </row>
    <row r="201" spans="2:27">
      <c r="B201" s="14"/>
      <c r="C201" s="1">
        <v>104095</v>
      </c>
      <c r="D201" s="1">
        <v>35</v>
      </c>
      <c r="E201" s="1">
        <v>873</v>
      </c>
      <c r="F201" s="14"/>
      <c r="G201" s="1">
        <v>473314</v>
      </c>
      <c r="H201" s="1">
        <v>44840</v>
      </c>
      <c r="I201" s="1">
        <v>67012</v>
      </c>
      <c r="L201" s="1">
        <v>88834</v>
      </c>
      <c r="M201" s="1">
        <v>2768</v>
      </c>
      <c r="N201" s="1">
        <v>3620</v>
      </c>
      <c r="O201" s="14"/>
      <c r="P201" s="1">
        <v>591386</v>
      </c>
      <c r="Q201" s="1">
        <v>88762</v>
      </c>
      <c r="R201" s="1">
        <v>198305</v>
      </c>
      <c r="U201" s="26">
        <v>54859.166700000002</v>
      </c>
      <c r="V201" s="26">
        <v>209.83333300000001</v>
      </c>
      <c r="W201" s="26">
        <v>189.16666699999999</v>
      </c>
      <c r="X201" s="26"/>
      <c r="Y201" s="26">
        <v>924479.66700000002</v>
      </c>
      <c r="Z201" s="26">
        <v>54975.666700000002</v>
      </c>
      <c r="AA201" s="26">
        <v>113437.5</v>
      </c>
    </row>
    <row r="202" spans="2:27">
      <c r="B202" s="14"/>
      <c r="C202" s="1">
        <v>83463</v>
      </c>
      <c r="D202" s="1">
        <v>367</v>
      </c>
      <c r="E202" s="1">
        <v>2228</v>
      </c>
      <c r="F202" s="14"/>
      <c r="G202" s="1">
        <v>307554</v>
      </c>
      <c r="H202" s="1">
        <v>24519</v>
      </c>
      <c r="I202" s="1">
        <v>98659</v>
      </c>
      <c r="L202" s="1">
        <v>64543</v>
      </c>
      <c r="M202" s="1">
        <v>2045</v>
      </c>
      <c r="N202" s="1">
        <v>1838</v>
      </c>
      <c r="O202" s="14"/>
      <c r="P202" s="1">
        <v>571427</v>
      </c>
      <c r="Q202" s="1">
        <v>60660</v>
      </c>
      <c r="R202" s="1">
        <v>135311</v>
      </c>
      <c r="U202" s="14">
        <v>1</v>
      </c>
      <c r="V202" s="14">
        <v>3.8249500000000001E-3</v>
      </c>
      <c r="W202" s="14">
        <v>3.4482200000000001E-3</v>
      </c>
      <c r="X202" s="14"/>
      <c r="Y202" s="14">
        <v>1</v>
      </c>
      <c r="Z202" s="14">
        <v>5.9466600000000001E-2</v>
      </c>
      <c r="AA202" s="14">
        <v>0.12270416000000001</v>
      </c>
    </row>
    <row r="203" spans="2:27">
      <c r="B203" s="14"/>
      <c r="C203" s="1">
        <v>95545</v>
      </c>
      <c r="D203" s="1">
        <v>168</v>
      </c>
      <c r="E203" s="1">
        <v>1481</v>
      </c>
      <c r="F203" s="14"/>
      <c r="G203" s="1">
        <v>500860</v>
      </c>
      <c r="H203" s="1">
        <v>27374</v>
      </c>
      <c r="I203" s="1">
        <v>110608</v>
      </c>
      <c r="L203" s="1">
        <v>59724</v>
      </c>
      <c r="M203" s="1">
        <v>1487</v>
      </c>
      <c r="N203" s="1">
        <v>1740</v>
      </c>
      <c r="O203" s="14"/>
      <c r="P203" s="1">
        <v>571058</v>
      </c>
      <c r="Q203" s="1">
        <v>99860</v>
      </c>
      <c r="R203" s="1">
        <v>151942</v>
      </c>
    </row>
    <row r="204" spans="2:27">
      <c r="B204" s="14"/>
      <c r="C204" s="1">
        <v>59323</v>
      </c>
      <c r="D204" s="1">
        <v>596</v>
      </c>
      <c r="E204" s="1">
        <v>3194</v>
      </c>
      <c r="F204" s="14"/>
      <c r="G204" s="1">
        <v>479974</v>
      </c>
      <c r="H204" s="1">
        <v>48384</v>
      </c>
      <c r="I204" s="1">
        <v>96737</v>
      </c>
      <c r="L204" s="1">
        <v>110500</v>
      </c>
      <c r="M204" s="1">
        <v>2692</v>
      </c>
      <c r="N204" s="1">
        <v>6576</v>
      </c>
      <c r="O204" s="14"/>
      <c r="P204" s="1">
        <v>728320</v>
      </c>
      <c r="Q204" s="1">
        <v>83469</v>
      </c>
      <c r="R204" s="1">
        <v>142255</v>
      </c>
    </row>
    <row r="205" spans="2:27">
      <c r="B205" s="14"/>
      <c r="C205" s="1">
        <v>46094</v>
      </c>
      <c r="D205" s="1">
        <v>788</v>
      </c>
      <c r="E205" s="1">
        <v>2506</v>
      </c>
      <c r="F205" s="14"/>
      <c r="G205" s="1">
        <v>295482</v>
      </c>
      <c r="H205" s="1">
        <v>26542</v>
      </c>
      <c r="I205" s="1">
        <v>97160</v>
      </c>
      <c r="L205" s="1">
        <v>106247</v>
      </c>
      <c r="M205" s="1">
        <v>1177</v>
      </c>
      <c r="N205" s="1">
        <v>1386</v>
      </c>
      <c r="O205" s="14"/>
      <c r="P205" s="1">
        <v>664229</v>
      </c>
      <c r="Q205" s="1">
        <v>54584</v>
      </c>
      <c r="R205" s="1">
        <v>125431</v>
      </c>
    </row>
    <row r="206" spans="2:27">
      <c r="B206" s="14"/>
      <c r="C206" s="1">
        <v>95072</v>
      </c>
      <c r="D206" s="1">
        <v>840</v>
      </c>
      <c r="E206" s="1">
        <v>2095</v>
      </c>
      <c r="F206" s="14"/>
      <c r="G206" s="1">
        <v>538564</v>
      </c>
      <c r="H206" s="1">
        <v>75592</v>
      </c>
      <c r="I206" s="1">
        <v>100596</v>
      </c>
      <c r="L206" s="1">
        <v>60627</v>
      </c>
      <c r="M206" s="1">
        <v>2334</v>
      </c>
      <c r="N206" s="1">
        <v>1396</v>
      </c>
      <c r="O206" s="14"/>
      <c r="P206" s="1">
        <v>595137</v>
      </c>
      <c r="Q206" s="1">
        <v>113112</v>
      </c>
      <c r="R206" s="1">
        <v>132159</v>
      </c>
    </row>
    <row r="207" spans="2:27">
      <c r="B207" s="14"/>
      <c r="C207" s="26">
        <v>79562</v>
      </c>
      <c r="D207" s="26">
        <v>450.08333299999998</v>
      </c>
      <c r="E207" s="26">
        <v>2506.1666700000001</v>
      </c>
      <c r="F207" s="26"/>
      <c r="G207" s="26">
        <v>446953.83299999998</v>
      </c>
      <c r="H207" s="26">
        <v>41768.666700000002</v>
      </c>
      <c r="I207" s="26">
        <v>91666.25</v>
      </c>
      <c r="L207" s="26">
        <v>81611.416700000002</v>
      </c>
      <c r="M207" s="26">
        <v>1795.5</v>
      </c>
      <c r="N207" s="26">
        <v>2567.5</v>
      </c>
      <c r="O207" s="26"/>
      <c r="P207" s="26">
        <v>617723.33299999998</v>
      </c>
      <c r="Q207" s="26">
        <v>74422.5</v>
      </c>
      <c r="R207" s="26">
        <v>139456.58300000001</v>
      </c>
    </row>
    <row r="208" spans="2:27">
      <c r="B208" s="14"/>
      <c r="C208" s="14">
        <v>1</v>
      </c>
      <c r="D208" s="14">
        <v>5.6570099999999996E-3</v>
      </c>
      <c r="E208" s="14">
        <v>3.1499539999999999E-2</v>
      </c>
      <c r="F208" s="14"/>
      <c r="G208" s="14">
        <v>1</v>
      </c>
      <c r="H208" s="14">
        <v>9.3451859999999998E-2</v>
      </c>
      <c r="I208" s="14">
        <v>0.20509109</v>
      </c>
      <c r="L208" s="14">
        <v>1</v>
      </c>
      <c r="M208" s="14">
        <v>2.2000599999999999E-2</v>
      </c>
      <c r="N208" s="14">
        <v>3.1460059999999998E-2</v>
      </c>
      <c r="O208" s="14"/>
      <c r="P208" s="14">
        <v>1</v>
      </c>
      <c r="Q208" s="14">
        <v>0.12047869</v>
      </c>
      <c r="R208" s="14">
        <v>0.22575897</v>
      </c>
    </row>
    <row r="209" spans="2:27">
      <c r="B209" s="14"/>
      <c r="C209" s="14"/>
      <c r="D209" s="14"/>
      <c r="E209" s="14"/>
      <c r="F209" s="14"/>
      <c r="G209" s="14"/>
      <c r="H209" s="14"/>
      <c r="I209" s="14"/>
    </row>
    <row r="210" spans="2:27">
      <c r="B210" s="14"/>
      <c r="C210" s="148" t="s">
        <v>10</v>
      </c>
      <c r="D210" s="148"/>
      <c r="E210" s="148"/>
      <c r="G210" s="150" t="s">
        <v>164</v>
      </c>
      <c r="H210" s="150"/>
      <c r="I210" s="150"/>
      <c r="L210" s="148" t="s">
        <v>10</v>
      </c>
      <c r="M210" s="148"/>
      <c r="N210" s="148"/>
      <c r="P210" s="150" t="s">
        <v>164</v>
      </c>
      <c r="Q210" s="150"/>
      <c r="R210" s="150"/>
      <c r="U210" s="148" t="s">
        <v>10</v>
      </c>
      <c r="V210" s="148"/>
      <c r="W210" s="148"/>
      <c r="Y210" s="150" t="s">
        <v>164</v>
      </c>
      <c r="Z210" s="150"/>
      <c r="AA210" s="150"/>
    </row>
    <row r="211" spans="2:27">
      <c r="B211" s="14" t="s">
        <v>8</v>
      </c>
      <c r="C211" s="14" t="s">
        <v>2</v>
      </c>
      <c r="D211" s="14" t="s">
        <v>4</v>
      </c>
      <c r="E211" s="14" t="s">
        <v>5</v>
      </c>
      <c r="F211" s="14"/>
      <c r="G211" s="14" t="s">
        <v>2</v>
      </c>
      <c r="H211" s="14" t="s">
        <v>4</v>
      </c>
      <c r="I211" s="14" t="s">
        <v>5</v>
      </c>
      <c r="K211" s="14"/>
      <c r="L211" s="14" t="s">
        <v>2</v>
      </c>
      <c r="M211" s="14" t="s">
        <v>4</v>
      </c>
      <c r="N211" s="14" t="s">
        <v>5</v>
      </c>
      <c r="O211" s="14"/>
      <c r="P211" s="14" t="s">
        <v>2</v>
      </c>
      <c r="Q211" s="14" t="s">
        <v>4</v>
      </c>
      <c r="R211" s="14" t="s">
        <v>5</v>
      </c>
      <c r="T211" s="14"/>
      <c r="U211" s="14" t="s">
        <v>2</v>
      </c>
      <c r="V211" s="14" t="s">
        <v>4</v>
      </c>
      <c r="W211" s="14" t="s">
        <v>5</v>
      </c>
      <c r="X211" s="14"/>
      <c r="Y211" s="14" t="s">
        <v>2</v>
      </c>
      <c r="Z211" s="14" t="s">
        <v>4</v>
      </c>
      <c r="AA211" s="14" t="s">
        <v>5</v>
      </c>
    </row>
    <row r="212" spans="2:27">
      <c r="B212" s="14" t="s">
        <v>179</v>
      </c>
      <c r="C212" s="1">
        <v>98360</v>
      </c>
      <c r="D212" s="1">
        <v>2588</v>
      </c>
      <c r="E212" s="1">
        <v>8880</v>
      </c>
      <c r="F212" s="14"/>
      <c r="G212" s="1">
        <v>539525</v>
      </c>
      <c r="H212" s="1">
        <v>95804</v>
      </c>
      <c r="I212" s="1">
        <v>201800</v>
      </c>
      <c r="L212" s="1">
        <v>27382</v>
      </c>
      <c r="M212" s="1">
        <v>127</v>
      </c>
      <c r="N212" s="1">
        <v>395</v>
      </c>
      <c r="O212" s="14"/>
      <c r="P212" s="1">
        <v>1036890</v>
      </c>
      <c r="Q212" s="1">
        <v>306616</v>
      </c>
      <c r="R212" s="1">
        <v>373909</v>
      </c>
      <c r="U212" s="14">
        <v>5645</v>
      </c>
      <c r="V212" s="14">
        <v>9</v>
      </c>
      <c r="W212" s="14">
        <v>108</v>
      </c>
      <c r="X212" s="14"/>
      <c r="Y212" s="14">
        <v>1101809</v>
      </c>
      <c r="Z212" s="14">
        <v>216781</v>
      </c>
      <c r="AA212" s="14">
        <v>339001</v>
      </c>
    </row>
    <row r="213" spans="2:27">
      <c r="B213" s="14"/>
      <c r="C213" s="1">
        <v>100414</v>
      </c>
      <c r="D213" s="1">
        <v>2707</v>
      </c>
      <c r="E213" s="1">
        <v>8295</v>
      </c>
      <c r="F213" s="14"/>
      <c r="G213" s="1">
        <v>422711</v>
      </c>
      <c r="H213" s="1">
        <v>118841</v>
      </c>
      <c r="I213" s="1">
        <v>282121</v>
      </c>
      <c r="L213" s="1">
        <v>25629</v>
      </c>
      <c r="M213" s="1">
        <v>816</v>
      </c>
      <c r="N213" s="1">
        <v>223</v>
      </c>
      <c r="O213" s="14"/>
      <c r="P213" s="1">
        <v>834122</v>
      </c>
      <c r="Q213" s="1">
        <v>188610</v>
      </c>
      <c r="R213" s="1">
        <v>297360</v>
      </c>
      <c r="U213" s="14">
        <v>7444</v>
      </c>
      <c r="V213" s="14">
        <v>64</v>
      </c>
      <c r="W213" s="14">
        <v>151</v>
      </c>
      <c r="X213" s="14"/>
      <c r="Y213" s="14">
        <v>1122963</v>
      </c>
      <c r="Z213" s="14">
        <v>238965</v>
      </c>
      <c r="AA213" s="14">
        <v>252810</v>
      </c>
    </row>
    <row r="214" spans="2:27">
      <c r="B214" s="14"/>
      <c r="C214" s="1">
        <v>134021</v>
      </c>
      <c r="D214" s="1">
        <v>2651</v>
      </c>
      <c r="E214" s="1">
        <v>7342</v>
      </c>
      <c r="F214" s="14"/>
      <c r="G214" s="1">
        <v>647520</v>
      </c>
      <c r="H214" s="1">
        <v>80234</v>
      </c>
      <c r="I214" s="1">
        <v>197695</v>
      </c>
      <c r="L214" s="1">
        <v>18794</v>
      </c>
      <c r="M214" s="1">
        <v>618</v>
      </c>
      <c r="N214" s="1">
        <v>834</v>
      </c>
      <c r="O214" s="14"/>
      <c r="P214" s="1">
        <v>926112</v>
      </c>
      <c r="Q214" s="1">
        <v>288829</v>
      </c>
      <c r="R214" s="1">
        <v>192673</v>
      </c>
      <c r="U214" s="14">
        <v>7343</v>
      </c>
      <c r="V214" s="14">
        <v>21</v>
      </c>
      <c r="W214" s="14">
        <v>18</v>
      </c>
      <c r="X214" s="14"/>
      <c r="Y214" s="14">
        <v>1101460</v>
      </c>
      <c r="Z214" s="14">
        <v>226783</v>
      </c>
      <c r="AA214" s="14">
        <v>299160</v>
      </c>
    </row>
    <row r="215" spans="2:27">
      <c r="B215" s="14"/>
      <c r="C215" s="1">
        <v>224092</v>
      </c>
      <c r="D215" s="1">
        <v>5046</v>
      </c>
      <c r="E215" s="1">
        <v>3811</v>
      </c>
      <c r="F215" s="14"/>
      <c r="G215" s="1">
        <v>539709</v>
      </c>
      <c r="H215" s="1">
        <v>29684</v>
      </c>
      <c r="I215" s="1">
        <v>186155</v>
      </c>
      <c r="L215" s="1">
        <v>33754</v>
      </c>
      <c r="M215" s="1">
        <v>321</v>
      </c>
      <c r="N215" s="1">
        <v>247</v>
      </c>
      <c r="O215" s="14"/>
      <c r="P215" s="1">
        <v>1109931</v>
      </c>
      <c r="Q215" s="1">
        <v>253147</v>
      </c>
      <c r="R215" s="1">
        <v>254712</v>
      </c>
      <c r="U215" s="14">
        <v>10526</v>
      </c>
      <c r="V215" s="14">
        <v>43</v>
      </c>
      <c r="W215" s="14">
        <v>44</v>
      </c>
      <c r="X215" s="14"/>
      <c r="Y215" s="14">
        <v>1066019</v>
      </c>
      <c r="Z215" s="14">
        <v>155184</v>
      </c>
      <c r="AA215" s="14">
        <v>333186</v>
      </c>
    </row>
    <row r="216" spans="2:27">
      <c r="B216" s="14"/>
      <c r="C216" s="1">
        <v>141354</v>
      </c>
      <c r="D216" s="1">
        <v>5985</v>
      </c>
      <c r="E216" s="1">
        <v>3146</v>
      </c>
      <c r="F216" s="14"/>
      <c r="G216" s="1">
        <v>570918</v>
      </c>
      <c r="H216" s="1">
        <v>71891</v>
      </c>
      <c r="I216" s="1">
        <v>206913</v>
      </c>
      <c r="L216" s="1">
        <v>28810</v>
      </c>
      <c r="M216" s="1">
        <v>439</v>
      </c>
      <c r="N216" s="1">
        <v>148</v>
      </c>
      <c r="O216" s="14"/>
      <c r="P216" s="1">
        <v>811195</v>
      </c>
      <c r="Q216" s="1">
        <v>221701</v>
      </c>
      <c r="R216" s="1">
        <v>370788</v>
      </c>
      <c r="U216" s="14">
        <v>8437</v>
      </c>
      <c r="V216" s="14">
        <v>7</v>
      </c>
      <c r="W216" s="14">
        <v>18</v>
      </c>
      <c r="X216" s="14"/>
      <c r="Y216" s="14">
        <v>1213070</v>
      </c>
      <c r="Z216" s="14">
        <v>217935</v>
      </c>
      <c r="AA216" s="14">
        <v>533382</v>
      </c>
    </row>
    <row r="217" spans="2:27">
      <c r="B217" s="14"/>
      <c r="C217" s="1">
        <v>223696</v>
      </c>
      <c r="D217" s="1">
        <v>8206</v>
      </c>
      <c r="E217" s="1">
        <v>6751</v>
      </c>
      <c r="F217" s="14"/>
      <c r="G217" s="1">
        <v>619114</v>
      </c>
      <c r="H217" s="1">
        <v>90096</v>
      </c>
      <c r="I217" s="1">
        <v>164633</v>
      </c>
      <c r="L217" s="1">
        <v>25280</v>
      </c>
      <c r="M217" s="1">
        <v>128</v>
      </c>
      <c r="N217" s="1">
        <v>1060</v>
      </c>
      <c r="O217" s="14"/>
      <c r="P217" s="1">
        <v>920441</v>
      </c>
      <c r="Q217" s="1">
        <v>314892</v>
      </c>
      <c r="R217" s="1">
        <v>333672</v>
      </c>
      <c r="U217" s="14">
        <v>7152</v>
      </c>
      <c r="V217" s="14">
        <v>53</v>
      </c>
      <c r="W217" s="14">
        <v>10</v>
      </c>
      <c r="X217" s="14"/>
      <c r="Y217" s="14">
        <v>1204328</v>
      </c>
      <c r="Z217" s="14">
        <v>221027</v>
      </c>
      <c r="AA217" s="14">
        <v>430806</v>
      </c>
    </row>
    <row r="218" spans="2:27">
      <c r="B218" s="14"/>
      <c r="C218" s="1">
        <v>103821</v>
      </c>
      <c r="D218" s="1">
        <v>4847</v>
      </c>
      <c r="E218" s="1">
        <v>6006</v>
      </c>
      <c r="F218" s="14"/>
      <c r="G218" s="1">
        <v>390760</v>
      </c>
      <c r="H218" s="1">
        <v>61880</v>
      </c>
      <c r="I218" s="1">
        <v>172846</v>
      </c>
      <c r="L218" s="1">
        <v>40053</v>
      </c>
      <c r="M218" s="1">
        <v>1078</v>
      </c>
      <c r="N218" s="1">
        <v>226</v>
      </c>
      <c r="O218" s="14"/>
      <c r="P218" s="1">
        <v>988218</v>
      </c>
      <c r="Q218" s="1">
        <v>270617</v>
      </c>
      <c r="R218" s="1">
        <v>326385</v>
      </c>
      <c r="U218" s="26">
        <v>7757.8333300000004</v>
      </c>
      <c r="V218" s="26">
        <v>32.8333333</v>
      </c>
      <c r="W218" s="26">
        <v>58.1666667</v>
      </c>
      <c r="X218" s="26"/>
      <c r="Y218" s="26">
        <v>1134941.5</v>
      </c>
      <c r="Z218" s="26">
        <v>212779.16699999999</v>
      </c>
      <c r="AA218" s="26">
        <v>364724.16700000002</v>
      </c>
    </row>
    <row r="219" spans="2:27">
      <c r="B219" s="14"/>
      <c r="C219" s="1">
        <v>138376</v>
      </c>
      <c r="D219" s="1">
        <v>5227</v>
      </c>
      <c r="E219" s="1">
        <v>4528</v>
      </c>
      <c r="F219" s="14"/>
      <c r="G219" s="1">
        <v>587080</v>
      </c>
      <c r="H219" s="1">
        <v>25567</v>
      </c>
      <c r="I219" s="1">
        <v>216079</v>
      </c>
      <c r="L219" s="1">
        <v>30241</v>
      </c>
      <c r="M219" s="1">
        <v>133</v>
      </c>
      <c r="N219" s="1">
        <v>545</v>
      </c>
      <c r="O219" s="14"/>
      <c r="P219" s="1">
        <v>953611</v>
      </c>
      <c r="Q219" s="1">
        <v>216752</v>
      </c>
      <c r="R219" s="1">
        <v>310839</v>
      </c>
      <c r="U219" s="14">
        <v>1</v>
      </c>
      <c r="V219" s="14">
        <v>4.2322799999999997E-3</v>
      </c>
      <c r="W219" s="14">
        <v>7.4977999999999998E-3</v>
      </c>
      <c r="X219" s="14"/>
      <c r="Y219" s="14">
        <v>1</v>
      </c>
      <c r="Z219" s="14">
        <v>0.18748028999999999</v>
      </c>
      <c r="AA219" s="14">
        <v>0.32135944</v>
      </c>
    </row>
    <row r="220" spans="2:27">
      <c r="B220" s="14"/>
      <c r="C220" s="1">
        <v>163411</v>
      </c>
      <c r="D220" s="1">
        <v>19591</v>
      </c>
      <c r="E220" s="1">
        <v>4558</v>
      </c>
      <c r="F220" s="14"/>
      <c r="G220" s="1">
        <v>734989</v>
      </c>
      <c r="H220" s="1">
        <v>65837</v>
      </c>
      <c r="I220" s="1">
        <v>198974</v>
      </c>
      <c r="L220" s="1">
        <v>26147</v>
      </c>
      <c r="M220" s="1">
        <v>935</v>
      </c>
      <c r="N220" s="1">
        <v>1032</v>
      </c>
      <c r="O220" s="14"/>
      <c r="P220" s="1">
        <v>1021493</v>
      </c>
      <c r="Q220" s="1">
        <v>363025</v>
      </c>
      <c r="R220" s="1">
        <v>267107</v>
      </c>
    </row>
    <row r="221" spans="2:27">
      <c r="B221" s="14"/>
      <c r="C221" s="1">
        <v>185925</v>
      </c>
      <c r="D221" s="1">
        <v>1299</v>
      </c>
      <c r="E221" s="1">
        <v>4927</v>
      </c>
      <c r="F221" s="14"/>
      <c r="G221" s="1">
        <v>564703</v>
      </c>
      <c r="H221" s="1">
        <v>61461</v>
      </c>
      <c r="I221" s="1">
        <v>206268</v>
      </c>
      <c r="L221" s="1">
        <v>34818</v>
      </c>
      <c r="M221" s="1">
        <v>279</v>
      </c>
      <c r="N221" s="1">
        <v>472</v>
      </c>
      <c r="O221" s="14"/>
      <c r="P221" s="1">
        <v>919568</v>
      </c>
      <c r="Q221" s="1">
        <v>191986</v>
      </c>
      <c r="R221" s="1">
        <v>287683</v>
      </c>
    </row>
    <row r="222" spans="2:27">
      <c r="B222" s="14"/>
      <c r="C222" s="1">
        <v>93672</v>
      </c>
      <c r="D222" s="1">
        <v>2259</v>
      </c>
      <c r="E222" s="1">
        <v>5121</v>
      </c>
      <c r="F222" s="14"/>
      <c r="G222" s="1">
        <v>493783</v>
      </c>
      <c r="H222" s="1">
        <v>83265</v>
      </c>
      <c r="I222" s="1">
        <v>198401</v>
      </c>
      <c r="L222" s="1">
        <v>21913</v>
      </c>
      <c r="M222" s="1">
        <v>288</v>
      </c>
      <c r="N222" s="1">
        <v>175</v>
      </c>
      <c r="O222" s="14"/>
      <c r="P222" s="1">
        <v>737391</v>
      </c>
      <c r="Q222" s="1">
        <v>150918</v>
      </c>
      <c r="R222" s="1">
        <v>309392</v>
      </c>
    </row>
    <row r="223" spans="2:27">
      <c r="B223" s="14"/>
      <c r="C223" s="1">
        <v>189397</v>
      </c>
      <c r="D223" s="1">
        <v>3929</v>
      </c>
      <c r="E223" s="1">
        <v>1823</v>
      </c>
      <c r="F223" s="14"/>
      <c r="G223" s="1">
        <v>614687</v>
      </c>
      <c r="H223" s="1">
        <v>65533</v>
      </c>
      <c r="I223" s="1">
        <v>141321</v>
      </c>
      <c r="L223" s="1">
        <v>31837</v>
      </c>
      <c r="M223" s="1">
        <v>311</v>
      </c>
      <c r="N223" s="1">
        <v>2234</v>
      </c>
      <c r="O223" s="14"/>
      <c r="P223" s="1">
        <v>977396</v>
      </c>
      <c r="Q223" s="1">
        <v>313079</v>
      </c>
      <c r="R223" s="1">
        <v>344540</v>
      </c>
    </row>
    <row r="224" spans="2:27">
      <c r="B224" s="14"/>
      <c r="C224" s="26">
        <v>149711.58300000001</v>
      </c>
      <c r="D224" s="26">
        <v>5361.25</v>
      </c>
      <c r="E224" s="26">
        <v>5432.3333300000004</v>
      </c>
      <c r="F224" s="26"/>
      <c r="G224" s="26">
        <v>560458.25</v>
      </c>
      <c r="H224" s="26">
        <v>70841.083299999998</v>
      </c>
      <c r="I224" s="26">
        <v>197767.16699999999</v>
      </c>
      <c r="L224" s="26">
        <v>28721.5</v>
      </c>
      <c r="M224" s="26">
        <v>456.08333299999998</v>
      </c>
      <c r="N224" s="26">
        <v>632.58333300000004</v>
      </c>
      <c r="O224" s="26"/>
      <c r="P224" s="26">
        <v>936364</v>
      </c>
      <c r="Q224" s="26">
        <v>256681</v>
      </c>
      <c r="R224" s="26">
        <v>305755</v>
      </c>
    </row>
    <row r="225" spans="2:18">
      <c r="B225" s="14"/>
      <c r="C225" s="14">
        <v>1</v>
      </c>
      <c r="D225" s="14">
        <v>3.5810519999999998E-2</v>
      </c>
      <c r="E225" s="14">
        <v>3.6285320000000003E-2</v>
      </c>
      <c r="F225" s="14"/>
      <c r="G225" s="14">
        <v>1</v>
      </c>
      <c r="H225" s="14">
        <v>0.1263985</v>
      </c>
      <c r="I225" s="14">
        <v>0.35286689999999998</v>
      </c>
      <c r="L225" s="14">
        <v>1</v>
      </c>
      <c r="M225" s="14">
        <v>1.5879509999999999E-2</v>
      </c>
      <c r="N225" s="14">
        <v>2.2024729999999999E-2</v>
      </c>
      <c r="O225" s="14"/>
      <c r="P225" s="14">
        <v>1</v>
      </c>
      <c r="Q225" s="14">
        <v>0.27412523</v>
      </c>
      <c r="R225" s="14">
        <v>0.32653433999999998</v>
      </c>
    </row>
  </sheetData>
  <mergeCells count="62">
    <mergeCell ref="B49:C49"/>
    <mergeCell ref="N49:O49"/>
    <mergeCell ref="R49:S49"/>
    <mergeCell ref="K49:L49"/>
    <mergeCell ref="H49:I49"/>
    <mergeCell ref="E49:F49"/>
    <mergeCell ref="A1:S1"/>
    <mergeCell ref="A47:S47"/>
    <mergeCell ref="I3:I5"/>
    <mergeCell ref="I6:I8"/>
    <mergeCell ref="I9:I11"/>
    <mergeCell ref="I12:I14"/>
    <mergeCell ref="I18:I20"/>
    <mergeCell ref="I21:I23"/>
    <mergeCell ref="I24:I26"/>
    <mergeCell ref="I27:I29"/>
    <mergeCell ref="I33:I35"/>
    <mergeCell ref="I36:I38"/>
    <mergeCell ref="I39:I41"/>
    <mergeCell ref="I42:I44"/>
    <mergeCell ref="B48:S48"/>
    <mergeCell ref="B57:S57"/>
    <mergeCell ref="B66:S66"/>
    <mergeCell ref="B73:S73"/>
    <mergeCell ref="L142:N142"/>
    <mergeCell ref="P142:R142"/>
    <mergeCell ref="C142:E142"/>
    <mergeCell ref="G142:I142"/>
    <mergeCell ref="B96:S96"/>
    <mergeCell ref="B103:S103"/>
    <mergeCell ref="B111:S111"/>
    <mergeCell ref="B118:S118"/>
    <mergeCell ref="B126:S126"/>
    <mergeCell ref="B133:S133"/>
    <mergeCell ref="B81:S81"/>
    <mergeCell ref="B88:S88"/>
    <mergeCell ref="U142:W142"/>
    <mergeCell ref="Y142:AA142"/>
    <mergeCell ref="C159:E159"/>
    <mergeCell ref="G159:I159"/>
    <mergeCell ref="L159:N159"/>
    <mergeCell ref="P159:R159"/>
    <mergeCell ref="U159:W159"/>
    <mergeCell ref="Y159:AA159"/>
    <mergeCell ref="Y193:AA193"/>
    <mergeCell ref="C176:E176"/>
    <mergeCell ref="G176:I176"/>
    <mergeCell ref="L176:N176"/>
    <mergeCell ref="P176:R176"/>
    <mergeCell ref="U176:W176"/>
    <mergeCell ref="Y176:AA176"/>
    <mergeCell ref="C193:E193"/>
    <mergeCell ref="G193:I193"/>
    <mergeCell ref="L193:N193"/>
    <mergeCell ref="P193:R193"/>
    <mergeCell ref="U193:W193"/>
    <mergeCell ref="Y210:AA210"/>
    <mergeCell ref="U210:W210"/>
    <mergeCell ref="C210:E210"/>
    <mergeCell ref="G210:I210"/>
    <mergeCell ref="L210:N210"/>
    <mergeCell ref="P210:R210"/>
  </mergeCells>
  <pageMargins left="0.7" right="0.7" top="0.75" bottom="0.75" header="0.3" footer="0.3"/>
  <pageSetup paperSize="9" orientation="portrait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A0609F-92B3-444F-8129-78EA00191AD6}">
  <dimension ref="A1:AA109"/>
  <sheetViews>
    <sheetView workbookViewId="0">
      <selection activeCell="D23" sqref="D23"/>
    </sheetView>
  </sheetViews>
  <sheetFormatPr baseColWidth="10" defaultRowHeight="16"/>
  <sheetData>
    <row r="1" spans="1:27" ht="22">
      <c r="A1" s="149" t="s">
        <v>55</v>
      </c>
      <c r="B1" s="149"/>
      <c r="C1" s="149"/>
      <c r="D1" s="149"/>
      <c r="E1" s="149"/>
      <c r="F1" s="149"/>
      <c r="G1" s="149"/>
      <c r="H1" s="11"/>
      <c r="I1" s="149" t="s">
        <v>59</v>
      </c>
      <c r="J1" s="149"/>
      <c r="K1" s="149"/>
      <c r="L1" s="149"/>
      <c r="M1" s="149"/>
      <c r="N1" s="149"/>
      <c r="O1" s="149"/>
      <c r="P1" s="11"/>
      <c r="Q1" s="149" t="s">
        <v>61</v>
      </c>
      <c r="R1" s="149"/>
      <c r="S1" s="149"/>
      <c r="T1" s="149"/>
      <c r="U1" s="149"/>
      <c r="V1" s="149"/>
      <c r="W1" s="149"/>
    </row>
    <row r="2" spans="1:27">
      <c r="A2" s="148" t="s">
        <v>53</v>
      </c>
      <c r="B2" s="148"/>
      <c r="C2" s="148"/>
      <c r="D2" s="148"/>
      <c r="I2" s="148" t="s">
        <v>53</v>
      </c>
      <c r="J2" s="148"/>
      <c r="K2" s="148"/>
      <c r="L2" s="148"/>
      <c r="Q2" s="148" t="s">
        <v>53</v>
      </c>
      <c r="R2" s="148"/>
      <c r="S2" s="148"/>
      <c r="T2" s="148"/>
    </row>
    <row r="3" spans="1:27">
      <c r="B3" t="s">
        <v>2</v>
      </c>
      <c r="C3" t="s">
        <v>30</v>
      </c>
      <c r="D3" t="s">
        <v>50</v>
      </c>
      <c r="J3" t="s">
        <v>2</v>
      </c>
      <c r="K3" t="s">
        <v>30</v>
      </c>
      <c r="L3" t="s">
        <v>50</v>
      </c>
      <c r="R3" t="s">
        <v>2</v>
      </c>
      <c r="S3" t="s">
        <v>30</v>
      </c>
      <c r="T3" t="s">
        <v>50</v>
      </c>
    </row>
    <row r="4" spans="1:27">
      <c r="A4" t="s">
        <v>1</v>
      </c>
      <c r="B4">
        <v>9136</v>
      </c>
      <c r="C4">
        <v>2249</v>
      </c>
      <c r="D4" s="8">
        <f>C4/B4</f>
        <v>0.24616900175131348</v>
      </c>
      <c r="I4" t="s">
        <v>1</v>
      </c>
      <c r="J4">
        <v>7381</v>
      </c>
      <c r="K4">
        <v>4955</v>
      </c>
      <c r="L4" s="8">
        <f>K4/J4</f>
        <v>0.67131824955968022</v>
      </c>
      <c r="Q4" t="s">
        <v>1</v>
      </c>
      <c r="R4">
        <v>3142</v>
      </c>
      <c r="S4">
        <v>1576</v>
      </c>
      <c r="T4" s="8">
        <f>S4/R4</f>
        <v>0.50159134309357101</v>
      </c>
    </row>
    <row r="5" spans="1:27">
      <c r="A5" t="s">
        <v>6</v>
      </c>
      <c r="B5">
        <v>23763</v>
      </c>
      <c r="C5">
        <v>10483</v>
      </c>
      <c r="D5" s="8">
        <f t="shared" ref="D5:D6" si="0">C5/B5</f>
        <v>0.44114800319824937</v>
      </c>
      <c r="I5" t="s">
        <v>6</v>
      </c>
      <c r="J5">
        <v>7546</v>
      </c>
      <c r="K5">
        <v>3064</v>
      </c>
      <c r="L5" s="8">
        <f>K5/J5</f>
        <v>0.40604293665518154</v>
      </c>
      <c r="Q5" t="s">
        <v>6</v>
      </c>
      <c r="R5">
        <v>5167</v>
      </c>
      <c r="S5">
        <v>2342</v>
      </c>
      <c r="T5" s="8">
        <f t="shared" ref="T5:T8" si="1">S5/R5</f>
        <v>0.45326107993032705</v>
      </c>
    </row>
    <row r="6" spans="1:27">
      <c r="A6" t="s">
        <v>7</v>
      </c>
      <c r="B6">
        <v>31716</v>
      </c>
      <c r="C6">
        <v>10041</v>
      </c>
      <c r="D6" s="8">
        <f t="shared" si="0"/>
        <v>0.31659099508134697</v>
      </c>
      <c r="I6" t="s">
        <v>7</v>
      </c>
      <c r="J6">
        <v>11273</v>
      </c>
      <c r="K6">
        <v>3163</v>
      </c>
      <c r="L6" s="8">
        <f>K6/J6</f>
        <v>0.28058192140512728</v>
      </c>
      <c r="Q6" t="s">
        <v>7</v>
      </c>
      <c r="R6">
        <v>5622</v>
      </c>
      <c r="S6">
        <v>2014</v>
      </c>
      <c r="T6" s="8">
        <f t="shared" si="1"/>
        <v>0.35823550337958021</v>
      </c>
    </row>
    <row r="7" spans="1:27">
      <c r="D7" s="8"/>
      <c r="Q7" t="s">
        <v>43</v>
      </c>
      <c r="R7">
        <v>4931</v>
      </c>
      <c r="S7">
        <v>2342</v>
      </c>
      <c r="T7" s="8">
        <f t="shared" si="1"/>
        <v>0.47495437031028187</v>
      </c>
    </row>
    <row r="8" spans="1:27">
      <c r="Q8" t="s">
        <v>44</v>
      </c>
      <c r="R8">
        <v>6891</v>
      </c>
      <c r="S8">
        <v>3157</v>
      </c>
      <c r="T8" s="8">
        <f t="shared" si="1"/>
        <v>0.45813379770715423</v>
      </c>
    </row>
    <row r="13" spans="1:27">
      <c r="A13" s="150" t="s">
        <v>56</v>
      </c>
      <c r="B13" s="150"/>
      <c r="C13" s="150"/>
      <c r="D13" s="150"/>
      <c r="E13" s="150"/>
      <c r="F13" s="150"/>
      <c r="G13" s="150"/>
      <c r="I13" s="151" t="s">
        <v>60</v>
      </c>
      <c r="J13" s="151"/>
      <c r="K13" s="151"/>
      <c r="L13" s="151"/>
      <c r="M13" s="151"/>
      <c r="N13" s="151"/>
      <c r="O13" s="151"/>
      <c r="Q13" s="150" t="s">
        <v>56</v>
      </c>
      <c r="R13" s="150"/>
      <c r="S13" s="150"/>
      <c r="T13" s="150"/>
      <c r="U13" s="150"/>
      <c r="V13" s="150"/>
      <c r="W13" s="150"/>
      <c r="X13" s="150"/>
      <c r="Y13" s="150"/>
      <c r="Z13" s="150"/>
      <c r="AA13" s="150"/>
    </row>
    <row r="14" spans="1:27">
      <c r="A14" t="s">
        <v>54</v>
      </c>
      <c r="B14" t="s">
        <v>21</v>
      </c>
      <c r="C14" t="s">
        <v>62</v>
      </c>
      <c r="D14" t="s">
        <v>19</v>
      </c>
      <c r="E14" t="s">
        <v>63</v>
      </c>
      <c r="F14" t="s">
        <v>22</v>
      </c>
      <c r="G14" t="s">
        <v>64</v>
      </c>
      <c r="I14" t="s">
        <v>57</v>
      </c>
      <c r="J14" t="s">
        <v>21</v>
      </c>
      <c r="K14" t="s">
        <v>62</v>
      </c>
      <c r="L14" t="s">
        <v>19</v>
      </c>
      <c r="M14" t="s">
        <v>63</v>
      </c>
      <c r="N14" t="s">
        <v>22</v>
      </c>
      <c r="O14" t="s">
        <v>64</v>
      </c>
      <c r="Q14" t="s">
        <v>9</v>
      </c>
      <c r="R14" t="s">
        <v>21</v>
      </c>
      <c r="S14" t="s">
        <v>62</v>
      </c>
      <c r="T14" t="s">
        <v>19</v>
      </c>
      <c r="U14" t="s">
        <v>63</v>
      </c>
      <c r="V14" t="s">
        <v>22</v>
      </c>
      <c r="W14" t="s">
        <v>64</v>
      </c>
      <c r="X14" t="s">
        <v>65</v>
      </c>
      <c r="Y14" t="s">
        <v>66</v>
      </c>
      <c r="Z14" t="s">
        <v>67</v>
      </c>
      <c r="AA14" t="s">
        <v>68</v>
      </c>
    </row>
    <row r="15" spans="1:27">
      <c r="A15" t="s">
        <v>51</v>
      </c>
      <c r="B15">
        <v>290824</v>
      </c>
      <c r="C15">
        <v>227664</v>
      </c>
      <c r="D15">
        <v>370664</v>
      </c>
      <c r="E15">
        <v>391331</v>
      </c>
      <c r="F15">
        <v>611891</v>
      </c>
      <c r="G15">
        <v>405508</v>
      </c>
      <c r="I15" t="s">
        <v>52</v>
      </c>
      <c r="J15">
        <v>641899</v>
      </c>
      <c r="K15">
        <v>667133</v>
      </c>
      <c r="L15">
        <v>687238</v>
      </c>
      <c r="M15">
        <v>589014</v>
      </c>
      <c r="N15">
        <v>614464</v>
      </c>
      <c r="O15">
        <v>557886</v>
      </c>
      <c r="R15">
        <v>233995</v>
      </c>
      <c r="S15">
        <v>441565</v>
      </c>
      <c r="T15">
        <v>439375</v>
      </c>
      <c r="U15">
        <v>390289</v>
      </c>
      <c r="V15">
        <v>570386</v>
      </c>
      <c r="W15">
        <v>307663</v>
      </c>
      <c r="X15">
        <v>893369</v>
      </c>
      <c r="Y15">
        <v>586678</v>
      </c>
      <c r="Z15">
        <v>443478</v>
      </c>
      <c r="AA15">
        <v>610144</v>
      </c>
    </row>
    <row r="16" spans="1:27">
      <c r="B16">
        <v>335357</v>
      </c>
      <c r="C16">
        <v>328534</v>
      </c>
      <c r="D16">
        <v>398669</v>
      </c>
      <c r="E16">
        <v>391075</v>
      </c>
      <c r="F16">
        <v>656471</v>
      </c>
      <c r="G16">
        <v>424115</v>
      </c>
      <c r="J16">
        <v>741601</v>
      </c>
      <c r="K16">
        <v>673411</v>
      </c>
      <c r="L16">
        <v>639358</v>
      </c>
      <c r="M16">
        <v>529570</v>
      </c>
      <c r="N16">
        <v>570029</v>
      </c>
      <c r="O16">
        <v>492565</v>
      </c>
      <c r="R16">
        <v>191676</v>
      </c>
      <c r="S16">
        <v>368228</v>
      </c>
      <c r="T16">
        <v>734580</v>
      </c>
      <c r="U16">
        <v>487529</v>
      </c>
      <c r="V16">
        <v>602921</v>
      </c>
      <c r="W16">
        <v>373961</v>
      </c>
      <c r="X16">
        <v>894996</v>
      </c>
      <c r="Y16">
        <v>718561</v>
      </c>
      <c r="Z16">
        <v>657145</v>
      </c>
      <c r="AA16">
        <v>575999</v>
      </c>
    </row>
    <row r="17" spans="1:27">
      <c r="B17">
        <v>254069</v>
      </c>
      <c r="C17">
        <v>203103</v>
      </c>
      <c r="D17">
        <v>378406</v>
      </c>
      <c r="E17">
        <v>420717</v>
      </c>
      <c r="F17">
        <v>589339</v>
      </c>
      <c r="G17">
        <v>402613</v>
      </c>
      <c r="J17">
        <v>750792</v>
      </c>
      <c r="K17">
        <v>651859</v>
      </c>
      <c r="L17">
        <v>615421</v>
      </c>
      <c r="M17">
        <v>539029</v>
      </c>
      <c r="N17">
        <v>643766</v>
      </c>
      <c r="O17">
        <v>570641</v>
      </c>
      <c r="R17">
        <v>177025</v>
      </c>
      <c r="S17">
        <v>541775</v>
      </c>
      <c r="T17">
        <v>713733</v>
      </c>
      <c r="U17">
        <v>455567</v>
      </c>
      <c r="V17">
        <v>814117</v>
      </c>
      <c r="W17">
        <v>362006</v>
      </c>
      <c r="X17">
        <v>919352</v>
      </c>
      <c r="Y17">
        <v>642769</v>
      </c>
      <c r="Z17">
        <v>623499</v>
      </c>
      <c r="AA17">
        <v>666300</v>
      </c>
    </row>
    <row r="18" spans="1:27">
      <c r="B18">
        <v>252905</v>
      </c>
      <c r="C18">
        <v>208641</v>
      </c>
      <c r="D18">
        <v>284276</v>
      </c>
      <c r="E18">
        <v>443303</v>
      </c>
      <c r="F18">
        <v>662294</v>
      </c>
      <c r="G18">
        <v>459969</v>
      </c>
      <c r="J18">
        <v>688841</v>
      </c>
      <c r="K18">
        <v>740414</v>
      </c>
      <c r="L18">
        <v>664168</v>
      </c>
      <c r="M18">
        <v>525308</v>
      </c>
      <c r="N18">
        <v>634459</v>
      </c>
      <c r="O18">
        <v>581836</v>
      </c>
      <c r="R18">
        <v>386075</v>
      </c>
      <c r="S18">
        <v>382945</v>
      </c>
      <c r="T18">
        <v>587677</v>
      </c>
      <c r="U18">
        <v>490037</v>
      </c>
      <c r="V18">
        <v>490052</v>
      </c>
      <c r="W18">
        <v>402842</v>
      </c>
      <c r="X18">
        <v>936427</v>
      </c>
      <c r="Y18">
        <v>601096</v>
      </c>
      <c r="Z18">
        <v>603277</v>
      </c>
      <c r="AA18">
        <v>501595</v>
      </c>
    </row>
    <row r="19" spans="1:27" s="8" customFormat="1">
      <c r="A19" s="19" t="s">
        <v>58</v>
      </c>
      <c r="B19" s="8">
        <v>283288.75</v>
      </c>
      <c r="C19" s="8">
        <v>241985.5</v>
      </c>
      <c r="D19" s="8">
        <v>358003.75</v>
      </c>
      <c r="E19" s="8">
        <v>411606.5</v>
      </c>
      <c r="F19" s="8">
        <v>629998.75</v>
      </c>
      <c r="G19" s="8">
        <v>423051.25</v>
      </c>
      <c r="J19" s="8">
        <v>705783.25</v>
      </c>
      <c r="K19" s="8">
        <v>683204.25</v>
      </c>
      <c r="L19" s="8">
        <v>651546.25</v>
      </c>
      <c r="M19" s="8">
        <v>545730.25</v>
      </c>
      <c r="N19" s="8">
        <v>615679.5</v>
      </c>
      <c r="O19" s="8">
        <v>550732</v>
      </c>
      <c r="R19">
        <v>232717</v>
      </c>
      <c r="S19">
        <v>278446</v>
      </c>
      <c r="T19">
        <v>500847</v>
      </c>
      <c r="U19">
        <v>242989</v>
      </c>
      <c r="V19">
        <v>557559</v>
      </c>
      <c r="W19">
        <v>233325</v>
      </c>
      <c r="X19">
        <v>758263</v>
      </c>
      <c r="Y19">
        <v>579324</v>
      </c>
      <c r="Z19">
        <v>409684</v>
      </c>
      <c r="AA19">
        <v>712768</v>
      </c>
    </row>
    <row r="20" spans="1:27">
      <c r="A20" t="s">
        <v>50</v>
      </c>
      <c r="B20">
        <v>1</v>
      </c>
      <c r="C20">
        <v>0.85420088160931207</v>
      </c>
      <c r="D20">
        <v>1</v>
      </c>
      <c r="E20">
        <v>1.1497267835881608</v>
      </c>
      <c r="F20">
        <v>1</v>
      </c>
      <c r="G20">
        <v>0.67151125299851788</v>
      </c>
      <c r="J20">
        <v>1</v>
      </c>
      <c r="K20">
        <v>0.96800859187292987</v>
      </c>
      <c r="L20">
        <v>1</v>
      </c>
      <c r="M20">
        <v>0.83759249631165866</v>
      </c>
      <c r="N20">
        <v>1</v>
      </c>
      <c r="O20">
        <v>0.89451086157651827</v>
      </c>
      <c r="R20">
        <v>632763</v>
      </c>
      <c r="S20">
        <v>492455</v>
      </c>
      <c r="T20">
        <v>346366</v>
      </c>
      <c r="U20">
        <v>403698</v>
      </c>
      <c r="V20">
        <v>770866</v>
      </c>
      <c r="W20">
        <v>426207</v>
      </c>
      <c r="X20">
        <v>1025526</v>
      </c>
      <c r="Y20">
        <v>716204</v>
      </c>
      <c r="Z20">
        <v>453563</v>
      </c>
      <c r="AA20">
        <v>567354</v>
      </c>
    </row>
    <row r="21" spans="1:27">
      <c r="R21">
        <v>736577</v>
      </c>
      <c r="S21">
        <v>476419</v>
      </c>
      <c r="T21">
        <v>534781</v>
      </c>
      <c r="U21">
        <v>520006</v>
      </c>
      <c r="V21">
        <v>750386</v>
      </c>
      <c r="W21">
        <v>499843</v>
      </c>
      <c r="X21">
        <v>967226</v>
      </c>
      <c r="Y21">
        <v>661282</v>
      </c>
      <c r="Z21">
        <v>473136</v>
      </c>
      <c r="AA21">
        <v>693840</v>
      </c>
    </row>
    <row r="22" spans="1:27">
      <c r="R22">
        <v>431783</v>
      </c>
      <c r="S22">
        <v>530750</v>
      </c>
      <c r="T22">
        <v>482138</v>
      </c>
      <c r="U22">
        <v>719295</v>
      </c>
      <c r="V22">
        <v>751658</v>
      </c>
      <c r="W22">
        <v>398418</v>
      </c>
      <c r="X22">
        <v>935686</v>
      </c>
      <c r="Y22">
        <v>545139</v>
      </c>
      <c r="Z22">
        <v>482085</v>
      </c>
      <c r="AA22">
        <v>688157</v>
      </c>
    </row>
    <row r="23" spans="1:27">
      <c r="A23" t="s">
        <v>566</v>
      </c>
      <c r="R23">
        <v>428864</v>
      </c>
      <c r="S23">
        <v>277773</v>
      </c>
      <c r="T23">
        <v>941213</v>
      </c>
      <c r="U23">
        <v>268850</v>
      </c>
      <c r="V23">
        <v>682026</v>
      </c>
      <c r="W23">
        <v>247992</v>
      </c>
      <c r="X23">
        <v>584163</v>
      </c>
      <c r="Y23">
        <v>543997</v>
      </c>
      <c r="Z23">
        <v>487356</v>
      </c>
      <c r="AA23">
        <v>649731</v>
      </c>
    </row>
    <row r="24" spans="1:27">
      <c r="R24">
        <v>530045</v>
      </c>
      <c r="S24">
        <v>375097</v>
      </c>
      <c r="T24">
        <v>610657</v>
      </c>
      <c r="U24">
        <v>380101</v>
      </c>
      <c r="V24">
        <v>495593</v>
      </c>
      <c r="W24">
        <v>257971</v>
      </c>
      <c r="X24">
        <v>720683</v>
      </c>
      <c r="Y24">
        <v>611768</v>
      </c>
      <c r="Z24">
        <v>518761</v>
      </c>
      <c r="AA24">
        <v>553550</v>
      </c>
    </row>
    <row r="25" spans="1:27">
      <c r="R25">
        <v>462758</v>
      </c>
      <c r="S25">
        <v>362036</v>
      </c>
      <c r="T25">
        <v>649573</v>
      </c>
      <c r="U25">
        <v>364620</v>
      </c>
      <c r="V25">
        <v>838108</v>
      </c>
      <c r="W25">
        <v>335074</v>
      </c>
      <c r="X25">
        <v>749858</v>
      </c>
      <c r="Y25">
        <v>624649</v>
      </c>
      <c r="Z25">
        <v>520106</v>
      </c>
      <c r="AA25">
        <v>584887</v>
      </c>
    </row>
    <row r="26" spans="1:27">
      <c r="R26">
        <v>310085</v>
      </c>
      <c r="S26">
        <v>356592</v>
      </c>
      <c r="T26">
        <v>932778</v>
      </c>
      <c r="U26">
        <v>315787</v>
      </c>
      <c r="V26">
        <v>776308</v>
      </c>
      <c r="W26">
        <v>275771</v>
      </c>
      <c r="X26">
        <v>772937</v>
      </c>
      <c r="Y26">
        <v>570707</v>
      </c>
      <c r="Z26">
        <v>489332</v>
      </c>
      <c r="AA26">
        <v>622921</v>
      </c>
    </row>
    <row r="27" spans="1:27">
      <c r="R27" s="8">
        <v>396196.91666666669</v>
      </c>
      <c r="S27" s="8">
        <v>407006.75</v>
      </c>
      <c r="T27" s="8">
        <v>622809.83333333337</v>
      </c>
      <c r="U27" s="8">
        <v>419897.33333333331</v>
      </c>
      <c r="V27" s="8">
        <v>674998.33333333337</v>
      </c>
      <c r="W27" s="8">
        <v>343422.75</v>
      </c>
      <c r="X27" s="8">
        <v>846540.5</v>
      </c>
      <c r="Y27" s="8">
        <v>616847.83333333337</v>
      </c>
      <c r="Z27" s="8">
        <v>513451.83333333331</v>
      </c>
      <c r="AA27" s="8">
        <v>618937.16666666663</v>
      </c>
    </row>
    <row r="28" spans="1:27">
      <c r="R28">
        <v>1</v>
      </c>
      <c r="S28">
        <v>1.0272839915673246</v>
      </c>
      <c r="T28">
        <v>1</v>
      </c>
      <c r="U28">
        <v>0.6741983039766819</v>
      </c>
      <c r="V28">
        <v>1</v>
      </c>
      <c r="W28">
        <v>0.5087757006807424</v>
      </c>
      <c r="X28">
        <v>1</v>
      </c>
      <c r="Y28">
        <v>0.72866901622938696</v>
      </c>
      <c r="Z28">
        <v>1</v>
      </c>
      <c r="AA28">
        <v>1.2054434836633492</v>
      </c>
    </row>
    <row r="39" spans="1:5">
      <c r="A39" s="15"/>
      <c r="B39" s="15"/>
      <c r="C39" s="15"/>
      <c r="D39" s="15"/>
    </row>
    <row r="40" spans="1:5" ht="22">
      <c r="A40" s="11" t="s">
        <v>168</v>
      </c>
      <c r="B40" s="11"/>
      <c r="C40" s="11"/>
      <c r="D40" s="11"/>
    </row>
    <row r="41" spans="1:5">
      <c r="A41" s="147" t="s">
        <v>166</v>
      </c>
      <c r="B41" s="147"/>
      <c r="D41" s="148" t="s">
        <v>167</v>
      </c>
      <c r="E41" s="148"/>
    </row>
    <row r="42" spans="1:5">
      <c r="A42" s="106" t="s">
        <v>142</v>
      </c>
      <c r="B42" s="106" t="s">
        <v>165</v>
      </c>
      <c r="C42" s="15"/>
      <c r="D42" s="106" t="s">
        <v>142</v>
      </c>
      <c r="E42" s="106" t="s">
        <v>165</v>
      </c>
    </row>
    <row r="43" spans="1:5">
      <c r="A43" s="104">
        <v>1</v>
      </c>
      <c r="B43" s="104">
        <v>0.23883713000000001</v>
      </c>
      <c r="D43" s="104">
        <v>1</v>
      </c>
      <c r="E43" s="104">
        <v>0.52170927</v>
      </c>
    </row>
    <row r="44" spans="1:5">
      <c r="A44" s="104">
        <v>1</v>
      </c>
      <c r="B44" s="104">
        <v>0.20201250000000001</v>
      </c>
      <c r="D44" s="104">
        <v>1</v>
      </c>
      <c r="E44" s="104">
        <v>1.00258735</v>
      </c>
    </row>
    <row r="45" spans="1:5">
      <c r="A45" s="104">
        <v>1</v>
      </c>
      <c r="B45" s="104">
        <v>0.11877548</v>
      </c>
      <c r="D45" s="104">
        <v>1</v>
      </c>
      <c r="E45" s="104">
        <v>0.72070612000000001</v>
      </c>
    </row>
    <row r="46" spans="1:5">
      <c r="A46" s="104">
        <v>1</v>
      </c>
      <c r="B46" s="104">
        <v>0.12479348</v>
      </c>
      <c r="D46" s="104">
        <v>1</v>
      </c>
      <c r="E46" s="104">
        <v>0.72070599999999996</v>
      </c>
    </row>
    <row r="48" spans="1:5">
      <c r="A48" s="15"/>
      <c r="B48" s="15"/>
      <c r="C48" s="15"/>
      <c r="D48" s="15"/>
    </row>
    <row r="49" spans="1:4">
      <c r="A49" s="15"/>
      <c r="B49" s="15"/>
      <c r="C49" s="15"/>
      <c r="D49" s="15"/>
    </row>
    <row r="50" spans="1:4">
      <c r="A50" s="15"/>
      <c r="B50" s="15"/>
      <c r="C50" s="15"/>
      <c r="D50" s="15"/>
    </row>
    <row r="51" spans="1:4">
      <c r="A51" s="15"/>
      <c r="B51" s="15"/>
      <c r="C51" s="15"/>
      <c r="D51" s="15"/>
    </row>
    <row r="52" spans="1:4">
      <c r="A52" s="15"/>
      <c r="B52" s="15"/>
      <c r="C52" s="15"/>
      <c r="D52" s="15"/>
    </row>
    <row r="53" spans="1:4">
      <c r="A53" s="15"/>
      <c r="B53" s="15"/>
      <c r="C53" s="15"/>
      <c r="D53" s="15"/>
    </row>
    <row r="96" spans="18:19">
      <c r="R96">
        <v>498030</v>
      </c>
      <c r="S96">
        <v>362174</v>
      </c>
    </row>
    <row r="97" spans="18:19">
      <c r="R97">
        <v>562665</v>
      </c>
      <c r="S97">
        <v>462409</v>
      </c>
    </row>
    <row r="98" spans="18:19">
      <c r="R98">
        <v>566529</v>
      </c>
      <c r="S98">
        <v>416134</v>
      </c>
    </row>
    <row r="99" spans="18:19">
      <c r="R99">
        <v>509252</v>
      </c>
      <c r="S99">
        <v>449943</v>
      </c>
    </row>
    <row r="100" spans="18:19">
      <c r="R100">
        <v>364903</v>
      </c>
      <c r="S100">
        <v>284185</v>
      </c>
    </row>
    <row r="101" spans="18:19">
      <c r="R101">
        <v>458704</v>
      </c>
      <c r="S101">
        <v>322834</v>
      </c>
    </row>
    <row r="102" spans="18:19">
      <c r="R102">
        <v>489963</v>
      </c>
      <c r="S102">
        <v>405309</v>
      </c>
    </row>
    <row r="103" spans="18:19">
      <c r="R103">
        <v>507991</v>
      </c>
      <c r="S103">
        <v>305521</v>
      </c>
    </row>
    <row r="104" spans="18:19">
      <c r="R104">
        <v>373822</v>
      </c>
      <c r="S104">
        <v>344576</v>
      </c>
    </row>
    <row r="105" spans="18:19">
      <c r="R105">
        <v>318982</v>
      </c>
      <c r="S105">
        <v>345800</v>
      </c>
    </row>
    <row r="106" spans="18:19">
      <c r="R106">
        <v>371553</v>
      </c>
      <c r="S106">
        <v>430986</v>
      </c>
    </row>
    <row r="107" spans="18:19">
      <c r="R107">
        <v>360465</v>
      </c>
      <c r="S107">
        <v>404141</v>
      </c>
    </row>
    <row r="108" spans="18:19">
      <c r="R108">
        <v>448571.58333333331</v>
      </c>
      <c r="S108">
        <v>377834.33333333331</v>
      </c>
    </row>
    <row r="109" spans="18:19">
      <c r="R109">
        <v>1</v>
      </c>
      <c r="S109">
        <v>0.84230554803683322</v>
      </c>
    </row>
  </sheetData>
  <mergeCells count="11">
    <mergeCell ref="A41:B41"/>
    <mergeCell ref="D41:E41"/>
    <mergeCell ref="Q1:W1"/>
    <mergeCell ref="Q2:T2"/>
    <mergeCell ref="Q13:AA13"/>
    <mergeCell ref="A2:D2"/>
    <mergeCell ref="A1:G1"/>
    <mergeCell ref="A13:G13"/>
    <mergeCell ref="I2:L2"/>
    <mergeCell ref="I13:O13"/>
    <mergeCell ref="I1:O1"/>
  </mergeCells>
  <pageMargins left="0.7" right="0.7" top="0.75" bottom="0.75" header="0.3" footer="0.3"/>
  <pageSetup paperSize="9" orientation="portrait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FE5DE-10B8-BE43-BC36-7A6227A6ECCF}">
  <dimension ref="A1:K36"/>
  <sheetViews>
    <sheetView workbookViewId="0">
      <selection activeCell="A36" sqref="A36:H55"/>
    </sheetView>
  </sheetViews>
  <sheetFormatPr baseColWidth="10" defaultRowHeight="16"/>
  <cols>
    <col min="6" max="6" width="11.5" customWidth="1"/>
    <col min="7" max="7" width="11.83203125" customWidth="1"/>
  </cols>
  <sheetData>
    <row r="1" spans="1:11" ht="22">
      <c r="A1" s="149" t="s">
        <v>79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</row>
    <row r="2" spans="1:11">
      <c r="A2" t="s">
        <v>69</v>
      </c>
    </row>
    <row r="3" spans="1:11">
      <c r="A3" s="9" t="s">
        <v>70</v>
      </c>
      <c r="B3" t="s">
        <v>2</v>
      </c>
      <c r="C3" t="s">
        <v>30</v>
      </c>
      <c r="E3" s="9" t="s">
        <v>71</v>
      </c>
      <c r="F3" t="s">
        <v>2</v>
      </c>
      <c r="G3" t="s">
        <v>30</v>
      </c>
      <c r="I3" s="8"/>
      <c r="J3" s="8" t="s">
        <v>2</v>
      </c>
      <c r="K3" s="8" t="s">
        <v>30</v>
      </c>
    </row>
    <row r="4" spans="1:11">
      <c r="A4" t="s">
        <v>72</v>
      </c>
      <c r="B4">
        <v>29</v>
      </c>
      <c r="C4">
        <v>0</v>
      </c>
      <c r="E4" t="s">
        <v>72</v>
      </c>
      <c r="F4">
        <v>56</v>
      </c>
      <c r="G4">
        <v>4</v>
      </c>
      <c r="I4" s="8" t="s">
        <v>72</v>
      </c>
      <c r="J4" s="8">
        <f>(B4+F4)/($B$6+$F$6)</f>
        <v>28.333333333333332</v>
      </c>
      <c r="K4" s="8">
        <f>(C4+G4)/($C$6+$G$6)</f>
        <v>4.5977011494252873E-2</v>
      </c>
    </row>
    <row r="5" spans="1:11">
      <c r="A5" t="s">
        <v>73</v>
      </c>
      <c r="B5">
        <v>0</v>
      </c>
      <c r="C5">
        <v>0</v>
      </c>
      <c r="E5" t="s">
        <v>73</v>
      </c>
      <c r="F5">
        <v>3</v>
      </c>
      <c r="G5">
        <v>0</v>
      </c>
      <c r="I5" s="8" t="s">
        <v>73</v>
      </c>
      <c r="J5" s="8">
        <f>(B5+F5)/($B$6+$F$6)</f>
        <v>1</v>
      </c>
      <c r="K5" s="8">
        <f t="shared" ref="K5:K6" si="0">(C5+G5)/($C$6+$G$6)</f>
        <v>0</v>
      </c>
    </row>
    <row r="6" spans="1:11">
      <c r="A6" t="s">
        <v>74</v>
      </c>
      <c r="B6">
        <v>2</v>
      </c>
      <c r="C6">
        <v>31</v>
      </c>
      <c r="E6" t="s">
        <v>74</v>
      </c>
      <c r="F6">
        <v>1</v>
      </c>
      <c r="G6">
        <v>56</v>
      </c>
      <c r="I6" s="8" t="s">
        <v>74</v>
      </c>
      <c r="J6" s="8">
        <f>(B6+F6)/($B$6+$F$6)</f>
        <v>1</v>
      </c>
      <c r="K6" s="8">
        <f t="shared" si="0"/>
        <v>1</v>
      </c>
    </row>
    <row r="7" spans="1:11">
      <c r="A7" t="s">
        <v>75</v>
      </c>
      <c r="B7">
        <f>B4+B5+B6</f>
        <v>31</v>
      </c>
      <c r="C7">
        <f>C4+C5+C6</f>
        <v>31</v>
      </c>
      <c r="E7" t="s">
        <v>75</v>
      </c>
      <c r="F7">
        <f>F4+F5+F6</f>
        <v>60</v>
      </c>
      <c r="G7">
        <f>G4+G5+G6</f>
        <v>60</v>
      </c>
    </row>
    <row r="10" spans="1:11">
      <c r="A10" t="s">
        <v>76</v>
      </c>
    </row>
    <row r="11" spans="1:11">
      <c r="A11" s="9" t="s">
        <v>70</v>
      </c>
      <c r="B11" t="s">
        <v>2</v>
      </c>
      <c r="C11" t="s">
        <v>30</v>
      </c>
      <c r="E11" s="9" t="s">
        <v>71</v>
      </c>
      <c r="F11" t="s">
        <v>2</v>
      </c>
      <c r="G11" t="s">
        <v>30</v>
      </c>
      <c r="J11" s="8" t="s">
        <v>2</v>
      </c>
      <c r="K11" s="8" t="s">
        <v>30</v>
      </c>
    </row>
    <row r="12" spans="1:11">
      <c r="A12" t="s">
        <v>72</v>
      </c>
      <c r="B12">
        <v>37</v>
      </c>
      <c r="C12">
        <v>2</v>
      </c>
      <c r="E12" t="s">
        <v>72</v>
      </c>
      <c r="F12">
        <v>52</v>
      </c>
      <c r="G12">
        <v>3</v>
      </c>
      <c r="I12" s="8" t="s">
        <v>72</v>
      </c>
      <c r="J12" s="8">
        <f>(B12+F12)/($B$14+$F$14)</f>
        <v>9.8888888888888893</v>
      </c>
      <c r="K12" s="8">
        <f>(C12+G12)/($C$14+$G$14)</f>
        <v>6.5789473684210523E-2</v>
      </c>
    </row>
    <row r="13" spans="1:11">
      <c r="A13" t="s">
        <v>73</v>
      </c>
      <c r="B13">
        <v>0</v>
      </c>
      <c r="C13">
        <v>2</v>
      </c>
      <c r="E13" t="s">
        <v>73</v>
      </c>
      <c r="F13">
        <v>4</v>
      </c>
      <c r="G13">
        <v>9</v>
      </c>
      <c r="I13" s="8" t="s">
        <v>73</v>
      </c>
      <c r="J13" s="8">
        <f t="shared" ref="J13:J14" si="1">(B13+F13)/($B$14+$F$14)</f>
        <v>0.44444444444444442</v>
      </c>
      <c r="K13" s="8">
        <f t="shared" ref="K13:K14" si="2">(C13+G13)/($C$14+$G$14)</f>
        <v>0.14473684210526316</v>
      </c>
    </row>
    <row r="14" spans="1:11">
      <c r="A14" t="s">
        <v>74</v>
      </c>
      <c r="B14">
        <v>5</v>
      </c>
      <c r="C14">
        <v>28</v>
      </c>
      <c r="E14" t="s">
        <v>74</v>
      </c>
      <c r="F14">
        <v>4</v>
      </c>
      <c r="G14">
        <v>48</v>
      </c>
      <c r="I14" s="8" t="s">
        <v>74</v>
      </c>
      <c r="J14" s="8">
        <f t="shared" si="1"/>
        <v>1</v>
      </c>
      <c r="K14" s="8">
        <f t="shared" si="2"/>
        <v>1</v>
      </c>
    </row>
    <row r="15" spans="1:11">
      <c r="A15" t="s">
        <v>75</v>
      </c>
      <c r="B15">
        <f>SUM(B12:B14)</f>
        <v>42</v>
      </c>
      <c r="C15">
        <f>SUM(C12:C14)</f>
        <v>32</v>
      </c>
      <c r="E15" t="s">
        <v>75</v>
      </c>
      <c r="F15">
        <f>SUM(F12:F14)</f>
        <v>60</v>
      </c>
      <c r="G15">
        <f>SUM(G12:G14)</f>
        <v>60</v>
      </c>
      <c r="J15" s="8"/>
      <c r="K15" s="8"/>
    </row>
    <row r="18" spans="1:11">
      <c r="A18" t="s">
        <v>77</v>
      </c>
    </row>
    <row r="19" spans="1:11">
      <c r="A19" s="9" t="s">
        <v>70</v>
      </c>
      <c r="B19" t="s">
        <v>2</v>
      </c>
      <c r="C19" t="s">
        <v>30</v>
      </c>
      <c r="E19" s="9" t="s">
        <v>71</v>
      </c>
      <c r="F19" t="s">
        <v>2</v>
      </c>
      <c r="G19" t="s">
        <v>30</v>
      </c>
      <c r="I19" s="8"/>
      <c r="J19" s="8" t="s">
        <v>2</v>
      </c>
      <c r="K19" s="8" t="s">
        <v>30</v>
      </c>
    </row>
    <row r="20" spans="1:11">
      <c r="A20" t="s">
        <v>72</v>
      </c>
      <c r="B20">
        <v>45</v>
      </c>
      <c r="C20">
        <v>11</v>
      </c>
      <c r="E20" t="s">
        <v>72</v>
      </c>
      <c r="F20">
        <v>52</v>
      </c>
      <c r="G20">
        <v>12</v>
      </c>
      <c r="I20" s="8" t="s">
        <v>72</v>
      </c>
      <c r="J20" s="8">
        <f>(B20+F20)/($B$22+$F$22)</f>
        <v>16.166666666666668</v>
      </c>
      <c r="K20" s="8">
        <f>(C20+G20)/($C$22+$G$22)</f>
        <v>1.0952380952380953</v>
      </c>
    </row>
    <row r="21" spans="1:11">
      <c r="A21" t="s">
        <v>73</v>
      </c>
      <c r="B21">
        <v>2</v>
      </c>
      <c r="C21">
        <v>19</v>
      </c>
      <c r="E21" t="s">
        <v>73</v>
      </c>
      <c r="F21">
        <v>7</v>
      </c>
      <c r="G21">
        <v>29</v>
      </c>
      <c r="I21" s="8" t="s">
        <v>73</v>
      </c>
      <c r="J21" s="8">
        <f t="shared" ref="J21:J22" si="3">(B21+F21)/($B$22+$F$22)</f>
        <v>1.5</v>
      </c>
      <c r="K21" s="8">
        <f t="shared" ref="K21:K22" si="4">(C21+G21)/($C$22+$G$22)</f>
        <v>2.2857142857142856</v>
      </c>
    </row>
    <row r="22" spans="1:11">
      <c r="A22" t="s">
        <v>74</v>
      </c>
      <c r="B22">
        <v>5</v>
      </c>
      <c r="C22">
        <v>2</v>
      </c>
      <c r="E22" t="s">
        <v>74</v>
      </c>
      <c r="F22">
        <v>1</v>
      </c>
      <c r="G22">
        <v>19</v>
      </c>
      <c r="I22" s="8" t="s">
        <v>74</v>
      </c>
      <c r="J22" s="8">
        <f t="shared" si="3"/>
        <v>1</v>
      </c>
      <c r="K22" s="8">
        <f t="shared" si="4"/>
        <v>1</v>
      </c>
    </row>
    <row r="23" spans="1:11">
      <c r="A23" t="s">
        <v>75</v>
      </c>
      <c r="B23">
        <f>SUM(B20:B22)</f>
        <v>52</v>
      </c>
      <c r="C23">
        <f>SUM(C20:C22)</f>
        <v>32</v>
      </c>
      <c r="E23" t="s">
        <v>75</v>
      </c>
      <c r="F23">
        <f>SUM(F20:F22)</f>
        <v>60</v>
      </c>
      <c r="G23">
        <f>SUM(G20:G22)</f>
        <v>60</v>
      </c>
    </row>
    <row r="26" spans="1:11">
      <c r="A26" t="s">
        <v>78</v>
      </c>
    </row>
    <row r="27" spans="1:11">
      <c r="A27" s="9" t="s">
        <v>70</v>
      </c>
      <c r="B27" t="s">
        <v>2</v>
      </c>
      <c r="C27" t="s">
        <v>30</v>
      </c>
      <c r="E27" s="20" t="s">
        <v>71</v>
      </c>
      <c r="F27" t="s">
        <v>2</v>
      </c>
      <c r="G27" t="s">
        <v>30</v>
      </c>
      <c r="J27" s="8" t="s">
        <v>2</v>
      </c>
      <c r="K27" s="8" t="s">
        <v>30</v>
      </c>
    </row>
    <row r="28" spans="1:11">
      <c r="A28" t="s">
        <v>72</v>
      </c>
      <c r="B28">
        <v>27</v>
      </c>
      <c r="C28">
        <v>30</v>
      </c>
      <c r="E28" s="7" t="s">
        <v>72</v>
      </c>
      <c r="F28">
        <v>57</v>
      </c>
      <c r="G28">
        <v>46</v>
      </c>
      <c r="I28" s="8" t="s">
        <v>72</v>
      </c>
      <c r="J28" s="8">
        <f>(B28+F28)/($B$30+$F$30)</f>
        <v>10.5</v>
      </c>
      <c r="K28" s="8">
        <f>(C28+G28)/($C$30+$G$30)</f>
        <v>4.4705882352941178</v>
      </c>
    </row>
    <row r="29" spans="1:11">
      <c r="A29" t="s">
        <v>73</v>
      </c>
      <c r="B29">
        <v>0</v>
      </c>
      <c r="C29">
        <v>4</v>
      </c>
      <c r="E29" s="7" t="s">
        <v>73</v>
      </c>
      <c r="F29">
        <v>3</v>
      </c>
      <c r="G29">
        <v>7</v>
      </c>
      <c r="I29" s="8" t="s">
        <v>73</v>
      </c>
      <c r="J29" s="8">
        <f>(B29+F29)/($B$30+$F$30)</f>
        <v>0.375</v>
      </c>
      <c r="K29" s="8">
        <f t="shared" ref="K29:K30" si="5">(C29+G29)/($C$30+$G$30)</f>
        <v>0.6470588235294118</v>
      </c>
    </row>
    <row r="30" spans="1:11">
      <c r="A30" t="s">
        <v>74</v>
      </c>
      <c r="B30">
        <v>8</v>
      </c>
      <c r="C30">
        <v>10</v>
      </c>
      <c r="E30" s="7" t="s">
        <v>74</v>
      </c>
      <c r="F30">
        <v>0</v>
      </c>
      <c r="G30">
        <v>7</v>
      </c>
      <c r="I30" s="8" t="s">
        <v>74</v>
      </c>
      <c r="J30" s="8">
        <f>(B30+F30)/($B$30+$F$30)</f>
        <v>1</v>
      </c>
      <c r="K30" s="8">
        <f t="shared" si="5"/>
        <v>1</v>
      </c>
    </row>
    <row r="31" spans="1:11">
      <c r="A31" t="s">
        <v>75</v>
      </c>
      <c r="B31">
        <f>SUM(B28:B30)</f>
        <v>35</v>
      </c>
      <c r="C31">
        <f>SUM(C28:C30)</f>
        <v>44</v>
      </c>
      <c r="E31" s="7" t="s">
        <v>75</v>
      </c>
      <c r="F31">
        <f>SUM(F28:F30)</f>
        <v>60</v>
      </c>
      <c r="G31">
        <f>SUM(G28:G30)</f>
        <v>60</v>
      </c>
    </row>
    <row r="36" spans="1:7" ht="22">
      <c r="A36" s="149"/>
      <c r="B36" s="149"/>
      <c r="C36" s="149"/>
      <c r="D36" s="149"/>
      <c r="E36" s="149"/>
      <c r="F36" s="149"/>
      <c r="G36" s="149"/>
    </row>
  </sheetData>
  <mergeCells count="2">
    <mergeCell ref="A1:K1"/>
    <mergeCell ref="A36:G36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08341E-A648-7F49-A8BE-57267ACAFB4B}">
  <dimension ref="A1:AE241"/>
  <sheetViews>
    <sheetView workbookViewId="0">
      <selection sqref="A1:Q1"/>
    </sheetView>
  </sheetViews>
  <sheetFormatPr baseColWidth="10" defaultRowHeight="16"/>
  <cols>
    <col min="5" max="5" width="11.1640625" customWidth="1"/>
    <col min="7" max="7" width="11.33203125" customWidth="1"/>
  </cols>
  <sheetData>
    <row r="1" spans="1:23" ht="22">
      <c r="A1" s="149" t="s">
        <v>459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  <c r="Q1" s="149"/>
      <c r="R1" s="11"/>
      <c r="S1" s="11"/>
      <c r="T1" s="11"/>
      <c r="U1" s="11"/>
      <c r="V1" s="11"/>
      <c r="W1" s="11"/>
    </row>
    <row r="2" spans="1:23">
      <c r="A2" s="158" t="s">
        <v>95</v>
      </c>
      <c r="B2" s="158"/>
      <c r="C2" s="158"/>
      <c r="D2" s="158"/>
      <c r="E2" s="158"/>
      <c r="G2" s="158" t="s">
        <v>96</v>
      </c>
      <c r="H2" s="158"/>
      <c r="I2" s="158"/>
      <c r="J2" s="158"/>
      <c r="K2" s="158"/>
      <c r="M2" s="158" t="s">
        <v>97</v>
      </c>
      <c r="N2" s="158"/>
      <c r="O2" s="158"/>
      <c r="P2" s="158"/>
      <c r="Q2" s="158"/>
    </row>
    <row r="3" spans="1:23">
      <c r="A3" s="23" t="s">
        <v>100</v>
      </c>
      <c r="B3" t="s">
        <v>2</v>
      </c>
      <c r="C3" t="s">
        <v>30</v>
      </c>
      <c r="D3" t="s">
        <v>93</v>
      </c>
      <c r="E3" t="s">
        <v>94</v>
      </c>
      <c r="G3" s="23" t="s">
        <v>100</v>
      </c>
      <c r="H3" t="s">
        <v>2</v>
      </c>
      <c r="I3" t="s">
        <v>30</v>
      </c>
      <c r="J3" t="s">
        <v>93</v>
      </c>
      <c r="K3" t="s">
        <v>94</v>
      </c>
      <c r="M3" s="23" t="s">
        <v>100</v>
      </c>
      <c r="N3" t="s">
        <v>2</v>
      </c>
      <c r="O3" t="s">
        <v>30</v>
      </c>
      <c r="P3" t="s">
        <v>93</v>
      </c>
      <c r="Q3" t="s">
        <v>94</v>
      </c>
    </row>
    <row r="4" spans="1:23">
      <c r="A4" t="s">
        <v>72</v>
      </c>
      <c r="B4">
        <f>55+51</f>
        <v>106</v>
      </c>
      <c r="C4">
        <f>22+27</f>
        <v>49</v>
      </c>
      <c r="D4">
        <f>59+58</f>
        <v>117</v>
      </c>
      <c r="E4">
        <f>62+52</f>
        <v>114</v>
      </c>
      <c r="G4" t="s">
        <v>72</v>
      </c>
      <c r="H4">
        <v>33</v>
      </c>
      <c r="I4">
        <v>3</v>
      </c>
      <c r="J4">
        <v>23</v>
      </c>
      <c r="K4">
        <v>29</v>
      </c>
      <c r="M4" t="s">
        <v>72</v>
      </c>
      <c r="N4">
        <v>57</v>
      </c>
      <c r="O4">
        <v>10</v>
      </c>
      <c r="P4">
        <v>48</v>
      </c>
      <c r="Q4">
        <v>47</v>
      </c>
    </row>
    <row r="5" spans="1:23">
      <c r="A5" t="s">
        <v>73</v>
      </c>
      <c r="B5">
        <f>2+3</f>
        <v>5</v>
      </c>
      <c r="C5">
        <f>29+22</f>
        <v>51</v>
      </c>
      <c r="D5">
        <f>3+5</f>
        <v>8</v>
      </c>
      <c r="E5">
        <f>3+1</f>
        <v>4</v>
      </c>
      <c r="G5" t="s">
        <v>73</v>
      </c>
      <c r="H5">
        <v>1</v>
      </c>
      <c r="I5">
        <v>21</v>
      </c>
      <c r="J5">
        <v>1</v>
      </c>
      <c r="K5">
        <v>2</v>
      </c>
      <c r="M5" t="s">
        <v>73</v>
      </c>
      <c r="N5">
        <v>6</v>
      </c>
      <c r="O5">
        <v>23</v>
      </c>
      <c r="P5">
        <v>3</v>
      </c>
      <c r="Q5">
        <v>5</v>
      </c>
    </row>
    <row r="6" spans="1:23">
      <c r="A6" t="s">
        <v>74</v>
      </c>
      <c r="B6">
        <f>0+0</f>
        <v>0</v>
      </c>
      <c r="C6">
        <f>0+5</f>
        <v>5</v>
      </c>
      <c r="D6">
        <f>0+0</f>
        <v>0</v>
      </c>
      <c r="E6">
        <f>0+0</f>
        <v>0</v>
      </c>
      <c r="G6" t="s">
        <v>74</v>
      </c>
      <c r="H6">
        <v>0</v>
      </c>
      <c r="I6">
        <v>3</v>
      </c>
      <c r="J6">
        <v>1</v>
      </c>
      <c r="K6">
        <v>1</v>
      </c>
      <c r="M6" t="s">
        <v>74</v>
      </c>
      <c r="N6">
        <v>0</v>
      </c>
      <c r="O6">
        <v>12</v>
      </c>
      <c r="P6">
        <v>1</v>
      </c>
      <c r="Q6">
        <v>2</v>
      </c>
    </row>
    <row r="7" spans="1:23">
      <c r="A7" t="s">
        <v>75</v>
      </c>
      <c r="B7">
        <f>SUM(B4:B6)</f>
        <v>111</v>
      </c>
      <c r="C7">
        <f>SUM(C4:C6)</f>
        <v>105</v>
      </c>
      <c r="D7">
        <f>SUM(D4:D6)</f>
        <v>125</v>
      </c>
      <c r="E7">
        <f>SUM(E4:E6)</f>
        <v>118</v>
      </c>
      <c r="G7" t="s">
        <v>75</v>
      </c>
      <c r="H7">
        <f>SUM(H4:H6)</f>
        <v>34</v>
      </c>
      <c r="I7">
        <f t="shared" ref="I7:K7" si="0">SUM(I4:I6)</f>
        <v>27</v>
      </c>
      <c r="J7">
        <f t="shared" si="0"/>
        <v>25</v>
      </c>
      <c r="K7">
        <f t="shared" si="0"/>
        <v>32</v>
      </c>
      <c r="M7" t="s">
        <v>75</v>
      </c>
      <c r="N7">
        <f>SUM(N4:N6)</f>
        <v>63</v>
      </c>
      <c r="O7">
        <f t="shared" ref="O7:Q7" si="1">SUM(O4:O6)</f>
        <v>45</v>
      </c>
      <c r="P7">
        <f t="shared" si="1"/>
        <v>52</v>
      </c>
      <c r="Q7">
        <f t="shared" si="1"/>
        <v>54</v>
      </c>
    </row>
    <row r="10" spans="1:23">
      <c r="A10" s="23" t="s">
        <v>99</v>
      </c>
      <c r="B10" t="s">
        <v>2</v>
      </c>
      <c r="C10" t="s">
        <v>30</v>
      </c>
      <c r="D10" t="s">
        <v>93</v>
      </c>
      <c r="E10" t="s">
        <v>94</v>
      </c>
      <c r="G10" s="23" t="s">
        <v>99</v>
      </c>
      <c r="H10" t="s">
        <v>2</v>
      </c>
      <c r="I10" t="s">
        <v>30</v>
      </c>
      <c r="J10" t="s">
        <v>93</v>
      </c>
      <c r="K10" t="s">
        <v>94</v>
      </c>
      <c r="M10" s="23" t="s">
        <v>99</v>
      </c>
      <c r="N10" t="s">
        <v>2</v>
      </c>
      <c r="O10" t="s">
        <v>30</v>
      </c>
      <c r="P10" t="s">
        <v>93</v>
      </c>
      <c r="Q10" t="s">
        <v>94</v>
      </c>
    </row>
    <row r="11" spans="1:23">
      <c r="A11" t="s">
        <v>72</v>
      </c>
      <c r="B11" s="8">
        <v>0.9553571428571429</v>
      </c>
      <c r="C11" s="8">
        <v>0.63800904977375561</v>
      </c>
      <c r="D11" s="8">
        <v>0.93650793650793651</v>
      </c>
      <c r="E11" s="8">
        <v>0.95041322314049592</v>
      </c>
      <c r="G11" t="s">
        <v>72</v>
      </c>
      <c r="H11" s="8">
        <v>0.97058823529411764</v>
      </c>
      <c r="I11" s="8">
        <v>0.1111111111111111</v>
      </c>
      <c r="J11" s="8">
        <v>0.92</v>
      </c>
      <c r="K11" s="8">
        <v>0.90625</v>
      </c>
      <c r="M11" t="s">
        <v>72</v>
      </c>
      <c r="N11" s="8">
        <v>0.90476190476190477</v>
      </c>
      <c r="O11" s="8">
        <v>0.22222222222222221</v>
      </c>
      <c r="P11" s="8">
        <v>0.92307692307692313</v>
      </c>
      <c r="Q11" s="8">
        <v>0.87037037037037035</v>
      </c>
    </row>
    <row r="12" spans="1:23">
      <c r="A12" t="s">
        <v>73</v>
      </c>
      <c r="B12" s="8">
        <v>3.5714285714285712E-2</v>
      </c>
      <c r="C12" s="8">
        <v>0.2895927601809955</v>
      </c>
      <c r="D12" s="8">
        <v>5.5555555555555552E-2</v>
      </c>
      <c r="E12" s="8">
        <v>2.4793388429752067E-2</v>
      </c>
      <c r="G12" t="s">
        <v>73</v>
      </c>
      <c r="H12" s="8">
        <v>2.9411764705882353E-2</v>
      </c>
      <c r="I12" s="8">
        <v>0.77777777777777779</v>
      </c>
      <c r="J12" s="8">
        <v>0.04</v>
      </c>
      <c r="K12" s="8">
        <v>6.25E-2</v>
      </c>
      <c r="M12" t="s">
        <v>73</v>
      </c>
      <c r="N12" s="8">
        <v>9.5238095238095233E-2</v>
      </c>
      <c r="O12" s="8">
        <v>0.51111111111111107</v>
      </c>
      <c r="P12" s="8">
        <v>5.7692307692307696E-2</v>
      </c>
      <c r="Q12" s="8">
        <v>9.2592592592592587E-2</v>
      </c>
    </row>
    <row r="13" spans="1:23">
      <c r="A13" t="s">
        <v>74</v>
      </c>
      <c r="B13" s="8">
        <v>8.9285714285714281E-3</v>
      </c>
      <c r="C13" s="8">
        <v>7.2398190045248875E-2</v>
      </c>
      <c r="D13" s="8">
        <v>7.9365079365079361E-3</v>
      </c>
      <c r="E13" s="8">
        <v>2.4793388429752067E-2</v>
      </c>
      <c r="G13" t="s">
        <v>74</v>
      </c>
      <c r="H13" s="8">
        <v>0</v>
      </c>
      <c r="I13" s="8">
        <v>0.1111111111111111</v>
      </c>
      <c r="J13" s="8">
        <v>0.04</v>
      </c>
      <c r="K13" s="8">
        <v>3.125E-2</v>
      </c>
      <c r="M13" t="s">
        <v>74</v>
      </c>
      <c r="N13" s="8">
        <v>0</v>
      </c>
      <c r="O13" s="8">
        <v>0.26666666666666666</v>
      </c>
      <c r="P13" s="8">
        <v>1.9230769230769232E-2</v>
      </c>
      <c r="Q13" s="8">
        <v>3.7037037037037035E-2</v>
      </c>
    </row>
    <row r="14" spans="1:23">
      <c r="N14" s="8"/>
      <c r="O14" s="8"/>
      <c r="P14" s="8"/>
      <c r="Q14" s="8"/>
    </row>
    <row r="15" spans="1:23" s="111" customFormat="1" ht="22">
      <c r="A15" s="149" t="s">
        <v>458</v>
      </c>
      <c r="B15" s="149"/>
      <c r="C15" s="149"/>
      <c r="D15" s="149"/>
      <c r="E15" s="149"/>
      <c r="F15" s="149"/>
      <c r="G15" s="149"/>
      <c r="H15" s="149"/>
      <c r="I15" s="149"/>
      <c r="J15" s="149"/>
      <c r="K15" s="149"/>
      <c r="L15" s="149"/>
    </row>
    <row r="16" spans="1:23" ht="18">
      <c r="A16" s="111"/>
      <c r="B16" s="159" t="s">
        <v>438</v>
      </c>
      <c r="C16" s="159"/>
      <c r="D16" s="159"/>
      <c r="E16" s="159"/>
      <c r="F16" s="159"/>
      <c r="G16" s="111"/>
      <c r="H16" s="111" t="s">
        <v>441</v>
      </c>
      <c r="I16" s="111" t="s">
        <v>442</v>
      </c>
      <c r="J16" s="111" t="s">
        <v>443</v>
      </c>
      <c r="K16" s="111" t="s">
        <v>444</v>
      </c>
      <c r="L16" s="111" t="s">
        <v>445</v>
      </c>
    </row>
    <row r="17" spans="1:12" ht="18">
      <c r="A17" s="111" t="s">
        <v>439</v>
      </c>
      <c r="B17" s="111" t="s">
        <v>378</v>
      </c>
      <c r="C17" s="111" t="s">
        <v>238</v>
      </c>
      <c r="D17" s="111" t="s">
        <v>242</v>
      </c>
      <c r="E17" s="111" t="s">
        <v>82</v>
      </c>
      <c r="F17" s="111" t="s">
        <v>228</v>
      </c>
      <c r="G17" s="112" t="s">
        <v>440</v>
      </c>
      <c r="H17" s="112">
        <f>AVERAGE(B18:B23)</f>
        <v>15.834873358408609</v>
      </c>
      <c r="I17" s="112">
        <f>AVERAGE(G18:G23)</f>
        <v>15.713685512542725</v>
      </c>
      <c r="J17" s="112">
        <f t="shared" ref="J17:J34" si="2">2^-((B18-G18)-(H17-I17))</f>
        <v>0.92419870529286141</v>
      </c>
      <c r="K17" s="157">
        <f>AVERAGE(J17:J22)</f>
        <v>1.0162510646948235</v>
      </c>
      <c r="L17">
        <f>2^-(B18-G18)</f>
        <v>0.84973631512769843</v>
      </c>
    </row>
    <row r="18" spans="1:12">
      <c r="A18" s="113" t="s">
        <v>83</v>
      </c>
      <c r="B18" s="114">
        <v>15.907966613769531</v>
      </c>
      <c r="C18" s="115"/>
      <c r="D18" s="115"/>
      <c r="E18" s="114">
        <v>16.539020538330078</v>
      </c>
      <c r="F18" s="114">
        <v>14.807086944580078</v>
      </c>
      <c r="G18" s="115">
        <f>AVERAGE(E18:F18)</f>
        <v>15.673053741455078</v>
      </c>
      <c r="H18" s="112">
        <v>15.834873358408601</v>
      </c>
      <c r="I18" s="112">
        <f>AVERAGE(G18:G23)</f>
        <v>15.713685512542725</v>
      </c>
      <c r="J18" s="112">
        <f t="shared" si="2"/>
        <v>0.88018345962364408</v>
      </c>
      <c r="K18" s="157"/>
      <c r="L18">
        <f t="shared" ref="L18:L34" si="3">2^-(B19-G19)</f>
        <v>0.80926736353730988</v>
      </c>
    </row>
    <row r="19" spans="1:12">
      <c r="A19" s="113" t="s">
        <v>84</v>
      </c>
      <c r="B19" s="114">
        <v>15.953642845153809</v>
      </c>
      <c r="C19" s="115"/>
      <c r="D19" s="115"/>
      <c r="E19" s="114">
        <v>16.891027450561523</v>
      </c>
      <c r="F19" s="114">
        <v>14.405634880065918</v>
      </c>
      <c r="G19" s="115">
        <f t="shared" ref="G19:G35" si="4">AVERAGE(E19:F19)</f>
        <v>15.648331165313721</v>
      </c>
      <c r="H19" s="112">
        <v>15.834873358408601</v>
      </c>
      <c r="I19" s="112">
        <f>AVERAGE(G18:G23)</f>
        <v>15.713685512542725</v>
      </c>
      <c r="J19" s="112">
        <f t="shared" si="2"/>
        <v>0.8712015817344605</v>
      </c>
      <c r="K19" s="157"/>
      <c r="L19">
        <f t="shared" si="3"/>
        <v>0.80100915263875294</v>
      </c>
    </row>
    <row r="20" spans="1:12">
      <c r="A20" s="113" t="s">
        <v>85</v>
      </c>
      <c r="B20" s="114">
        <v>16.200233459472656</v>
      </c>
      <c r="C20" s="115"/>
      <c r="D20" s="115"/>
      <c r="E20" s="114">
        <v>16.721551895141602</v>
      </c>
      <c r="F20" s="114">
        <v>15.0386962890625</v>
      </c>
      <c r="G20" s="115">
        <f t="shared" si="4"/>
        <v>15.880124092102051</v>
      </c>
      <c r="H20" s="112">
        <v>15.835000000000001</v>
      </c>
      <c r="I20" s="112">
        <f>AVERAGE(G18:G23)</f>
        <v>15.713685512542725</v>
      </c>
      <c r="J20" s="112">
        <f t="shared" si="2"/>
        <v>1.1644435431568028</v>
      </c>
      <c r="K20" s="157"/>
      <c r="L20">
        <f t="shared" si="3"/>
        <v>1.070530727602111</v>
      </c>
    </row>
    <row r="21" spans="1:12">
      <c r="A21" s="113" t="s">
        <v>86</v>
      </c>
      <c r="B21" s="114">
        <v>15.527572631835938</v>
      </c>
      <c r="C21" s="115"/>
      <c r="D21" s="115"/>
      <c r="E21" s="114">
        <v>16.65882682800293</v>
      </c>
      <c r="F21" s="114">
        <v>14.592970848083496</v>
      </c>
      <c r="G21" s="115">
        <f t="shared" si="4"/>
        <v>15.625898838043213</v>
      </c>
      <c r="H21" s="112">
        <v>15.835000000000001</v>
      </c>
      <c r="I21" s="112">
        <f>AVERAGE(G18:G23)</f>
        <v>15.713685512542725</v>
      </c>
      <c r="J21" s="112">
        <f t="shared" si="2"/>
        <v>0.87983750734534982</v>
      </c>
      <c r="K21" s="157"/>
      <c r="L21">
        <f t="shared" si="3"/>
        <v>0.8088782770494618</v>
      </c>
    </row>
    <row r="22" spans="1:12">
      <c r="A22" s="113" t="s">
        <v>87</v>
      </c>
      <c r="B22" s="114">
        <v>16.069604873657227</v>
      </c>
      <c r="C22" s="115"/>
      <c r="D22" s="115"/>
      <c r="E22" s="114">
        <v>16.655708312988281</v>
      </c>
      <c r="F22" s="114">
        <v>14.871490478515625</v>
      </c>
      <c r="G22" s="115">
        <f t="shared" si="4"/>
        <v>15.763599395751953</v>
      </c>
      <c r="H22" s="112">
        <v>15.835000000000001</v>
      </c>
      <c r="I22" s="112">
        <v>15.713685512542725</v>
      </c>
      <c r="J22" s="112">
        <f t="shared" si="2"/>
        <v>1.3776415910158217</v>
      </c>
      <c r="K22" s="157"/>
      <c r="L22">
        <f t="shared" si="3"/>
        <v>1.2665342716460934</v>
      </c>
    </row>
    <row r="23" spans="1:12">
      <c r="A23" s="113" t="s">
        <v>88</v>
      </c>
      <c r="B23" s="114">
        <v>15.3502197265625</v>
      </c>
      <c r="C23" s="115"/>
      <c r="D23" s="115"/>
      <c r="E23" s="114">
        <v>16.799570083618164</v>
      </c>
      <c r="F23" s="114">
        <v>14.5826416015625</v>
      </c>
      <c r="G23" s="115">
        <f t="shared" si="4"/>
        <v>15.691105842590332</v>
      </c>
      <c r="H23" s="112">
        <v>15.835000000000001</v>
      </c>
      <c r="I23" s="112">
        <v>15.713685512542725</v>
      </c>
      <c r="J23" s="112">
        <f t="shared" si="2"/>
        <v>0.15750755745004638</v>
      </c>
      <c r="K23" s="157">
        <f>AVERAGE(J23:J28)</f>
        <v>0.17221959473711887</v>
      </c>
      <c r="L23">
        <f t="shared" si="3"/>
        <v>0.14480451291155788</v>
      </c>
    </row>
    <row r="24" spans="1:12">
      <c r="A24" s="113" t="s">
        <v>446</v>
      </c>
      <c r="B24" s="116">
        <v>18.148</v>
      </c>
      <c r="C24" s="117">
        <v>21.559072494506836</v>
      </c>
      <c r="D24" s="116"/>
      <c r="E24" s="117">
        <v>16.290182113647461</v>
      </c>
      <c r="F24" s="117">
        <v>14.430174827575684</v>
      </c>
      <c r="G24" s="116">
        <f t="shared" si="4"/>
        <v>15.360178470611572</v>
      </c>
      <c r="H24" s="112">
        <v>15.835000000000001</v>
      </c>
      <c r="I24" s="112">
        <v>15.713685512542725</v>
      </c>
      <c r="J24" s="112">
        <f t="shared" si="2"/>
        <v>0.23790103109414837</v>
      </c>
      <c r="K24" s="157"/>
      <c r="L24">
        <f t="shared" si="3"/>
        <v>0.21871422226626244</v>
      </c>
    </row>
    <row r="25" spans="1:12">
      <c r="A25" s="113" t="s">
        <v>447</v>
      </c>
      <c r="B25" s="117">
        <v>17.888143539428711</v>
      </c>
      <c r="C25" s="117">
        <v>21.320013046264648</v>
      </c>
      <c r="D25" s="116"/>
      <c r="E25" s="116">
        <v>16.928999999999998</v>
      </c>
      <c r="F25" s="117">
        <v>14.461524963378906</v>
      </c>
      <c r="G25" s="116">
        <f t="shared" si="4"/>
        <v>15.695262481689452</v>
      </c>
      <c r="H25" s="112">
        <v>15.835000000000001</v>
      </c>
      <c r="I25" s="112">
        <v>15.713685512542725</v>
      </c>
      <c r="J25" s="112">
        <f t="shared" si="2"/>
        <v>0.17142957880833337</v>
      </c>
      <c r="K25" s="157"/>
      <c r="L25">
        <f t="shared" si="3"/>
        <v>0.15760371794126207</v>
      </c>
    </row>
    <row r="26" spans="1:12">
      <c r="A26" s="113" t="s">
        <v>448</v>
      </c>
      <c r="B26" s="117">
        <v>18.655559539794922</v>
      </c>
      <c r="C26" s="117">
        <v>22.07353401184082</v>
      </c>
      <c r="D26" s="116"/>
      <c r="E26" s="117">
        <v>16.999458312988281</v>
      </c>
      <c r="F26" s="117">
        <v>14.98040771484375</v>
      </c>
      <c r="G26" s="116">
        <f t="shared" si="4"/>
        <v>15.989933013916016</v>
      </c>
      <c r="H26" s="112">
        <v>15.835000000000001</v>
      </c>
      <c r="I26" s="112">
        <v>15.713685512542725</v>
      </c>
      <c r="J26" s="112">
        <f t="shared" si="2"/>
        <v>0.17716999695116112</v>
      </c>
      <c r="K26" s="157"/>
      <c r="L26">
        <f t="shared" si="3"/>
        <v>0.1628811691730512</v>
      </c>
    </row>
    <row r="27" spans="1:12">
      <c r="A27" s="113" t="s">
        <v>449</v>
      </c>
      <c r="B27" s="117">
        <v>18.411054611206055</v>
      </c>
      <c r="C27" s="117">
        <v>21.662824630737305</v>
      </c>
      <c r="D27" s="116"/>
      <c r="E27" s="117">
        <v>16.853733062744141</v>
      </c>
      <c r="F27" s="117">
        <v>14.732159614562988</v>
      </c>
      <c r="G27" s="116">
        <f t="shared" si="4"/>
        <v>15.792946338653564</v>
      </c>
      <c r="H27" s="112">
        <v>15.835000000000001</v>
      </c>
      <c r="I27" s="112">
        <v>15.713685512542725</v>
      </c>
      <c r="J27" s="112">
        <f t="shared" si="2"/>
        <v>0.14677095415124553</v>
      </c>
      <c r="K27" s="157"/>
      <c r="L27">
        <f t="shared" si="3"/>
        <v>0.13493382076079835</v>
      </c>
    </row>
    <row r="28" spans="1:12">
      <c r="A28" s="113" t="s">
        <v>450</v>
      </c>
      <c r="B28" s="117">
        <v>18.216526031494141</v>
      </c>
      <c r="C28" s="117">
        <v>21.655784606933594</v>
      </c>
      <c r="D28" s="116"/>
      <c r="E28" s="117">
        <v>16.25434684753418</v>
      </c>
      <c r="F28" s="117">
        <v>14.39935302734375</v>
      </c>
      <c r="G28" s="116">
        <f t="shared" si="4"/>
        <v>15.326849937438965</v>
      </c>
      <c r="H28" s="112">
        <v>15.835000000000001</v>
      </c>
      <c r="I28" s="112">
        <v>15.713685512542725</v>
      </c>
      <c r="J28" s="112">
        <f t="shared" si="2"/>
        <v>0.1425384499677784</v>
      </c>
      <c r="K28" s="157"/>
      <c r="L28">
        <f t="shared" si="3"/>
        <v>0.13104266965284297</v>
      </c>
    </row>
    <row r="29" spans="1:12">
      <c r="A29" s="113" t="s">
        <v>451</v>
      </c>
      <c r="B29" s="117">
        <v>18.412862777709961</v>
      </c>
      <c r="C29" s="117">
        <v>21.829092025756836</v>
      </c>
      <c r="D29" s="116"/>
      <c r="E29" s="117">
        <v>16.415288925170898</v>
      </c>
      <c r="F29" s="117">
        <v>14.546653747558594</v>
      </c>
      <c r="G29" s="116">
        <f t="shared" si="4"/>
        <v>15.480971336364746</v>
      </c>
      <c r="H29" s="112">
        <v>15.835000000000001</v>
      </c>
      <c r="I29" s="112">
        <v>15.713685512542725</v>
      </c>
      <c r="J29" s="112">
        <f t="shared" si="2"/>
        <v>0.55903322550423573</v>
      </c>
      <c r="K29" s="157">
        <f>AVERAGE(J29:J34)</f>
        <v>0.60527416447668625</v>
      </c>
      <c r="L29">
        <f t="shared" si="3"/>
        <v>0.51394698280551687</v>
      </c>
    </row>
    <row r="30" spans="1:12">
      <c r="A30" s="113" t="s">
        <v>452</v>
      </c>
      <c r="B30" s="118">
        <v>16.720125198364258</v>
      </c>
      <c r="C30" s="119"/>
      <c r="D30" s="118">
        <v>23.554201126098633</v>
      </c>
      <c r="E30" s="118">
        <v>16.537239074707031</v>
      </c>
      <c r="F30" s="118">
        <v>14.982394218444824</v>
      </c>
      <c r="G30" s="119">
        <f>AVERAGE(E30:F30)</f>
        <v>15.759816646575928</v>
      </c>
      <c r="H30" s="112">
        <v>15.835000000000001</v>
      </c>
      <c r="I30" s="112">
        <v>15.713685512542725</v>
      </c>
      <c r="J30" s="112">
        <f t="shared" si="2"/>
        <v>0.45908460874057616</v>
      </c>
      <c r="K30" s="157"/>
      <c r="L30">
        <f t="shared" si="3"/>
        <v>0.42205926007681044</v>
      </c>
    </row>
    <row r="31" spans="1:12">
      <c r="A31" s="113" t="s">
        <v>453</v>
      </c>
      <c r="B31" s="118">
        <v>17.085281372070312</v>
      </c>
      <c r="C31" s="119"/>
      <c r="D31" s="118">
        <v>23.773077011108398</v>
      </c>
      <c r="E31" s="118">
        <v>16.626787185668945</v>
      </c>
      <c r="F31" s="118">
        <v>15.054810523986816</v>
      </c>
      <c r="G31" s="119">
        <f t="shared" si="4"/>
        <v>15.840798854827881</v>
      </c>
      <c r="H31" s="112">
        <v>15.835000000000001</v>
      </c>
      <c r="I31" s="112">
        <v>15.713685512542725</v>
      </c>
      <c r="J31" s="112">
        <f t="shared" si="2"/>
        <v>0.59966986134864664</v>
      </c>
      <c r="K31" s="157"/>
      <c r="L31">
        <f t="shared" si="3"/>
        <v>0.55130625848141901</v>
      </c>
    </row>
    <row r="32" spans="1:12">
      <c r="A32" s="113" t="s">
        <v>454</v>
      </c>
      <c r="B32" s="118">
        <v>16.26434326171875</v>
      </c>
      <c r="C32" s="119"/>
      <c r="D32" s="118">
        <v>23.058664321899414</v>
      </c>
      <c r="E32" s="118">
        <v>16.247323989868164</v>
      </c>
      <c r="F32" s="118">
        <v>14.563214302062988</v>
      </c>
      <c r="G32" s="119">
        <f>AVERAGE(E32:F32)</f>
        <v>15.405269145965576</v>
      </c>
      <c r="H32" s="112">
        <v>15.835000000000001</v>
      </c>
      <c r="I32" s="112">
        <v>15.713685512542725</v>
      </c>
      <c r="J32" s="112">
        <f t="shared" si="2"/>
        <v>0.64864397202544533</v>
      </c>
      <c r="K32" s="157"/>
      <c r="L32">
        <f t="shared" si="3"/>
        <v>0.59633058846685294</v>
      </c>
    </row>
    <row r="33" spans="1:31">
      <c r="A33" s="113" t="s">
        <v>455</v>
      </c>
      <c r="B33" s="118">
        <v>16.088842391967773</v>
      </c>
      <c r="C33" s="119"/>
      <c r="D33" s="118">
        <v>22.837448120117188</v>
      </c>
      <c r="E33" s="118">
        <v>16.280263900756836</v>
      </c>
      <c r="F33" s="118">
        <v>14.405789375305176</v>
      </c>
      <c r="G33" s="119">
        <f t="shared" si="4"/>
        <v>15.343026638031006</v>
      </c>
      <c r="H33" s="112">
        <v>15.835000000000001</v>
      </c>
      <c r="I33" s="112">
        <v>15.7136855125427</v>
      </c>
      <c r="J33" s="112">
        <f t="shared" si="2"/>
        <v>0.63185879952649437</v>
      </c>
      <c r="K33" s="157"/>
      <c r="L33">
        <f t="shared" si="3"/>
        <v>0.58089914652718899</v>
      </c>
    </row>
    <row r="34" spans="1:31">
      <c r="A34" s="113" t="s">
        <v>456</v>
      </c>
      <c r="B34" s="118">
        <v>16.03648567199707</v>
      </c>
      <c r="C34" s="119"/>
      <c r="D34" s="118">
        <v>22.853513717651367</v>
      </c>
      <c r="E34" s="118">
        <v>16.291219711303711</v>
      </c>
      <c r="F34" s="118">
        <v>14.214470863342285</v>
      </c>
      <c r="G34" s="119">
        <f t="shared" si="4"/>
        <v>15.252845287322998</v>
      </c>
      <c r="H34" s="112">
        <v>15.835000000000001</v>
      </c>
      <c r="I34" s="112">
        <v>15.7136855125427</v>
      </c>
      <c r="J34" s="112">
        <f t="shared" si="2"/>
        <v>0.73335451971471899</v>
      </c>
      <c r="K34" s="157"/>
      <c r="L34">
        <f t="shared" si="3"/>
        <v>0.67420919819962755</v>
      </c>
    </row>
    <row r="35" spans="1:31">
      <c r="A35" s="113" t="s">
        <v>457</v>
      </c>
      <c r="B35" s="118">
        <v>15.90289306640625</v>
      </c>
      <c r="C35" s="119"/>
      <c r="D35" s="118">
        <v>22.60540771484375</v>
      </c>
      <c r="E35" s="118">
        <v>16.490087509155273</v>
      </c>
      <c r="F35" s="118">
        <v>14.178235054016113</v>
      </c>
      <c r="G35" s="119">
        <f t="shared" si="4"/>
        <v>15.334161281585693</v>
      </c>
    </row>
    <row r="37" spans="1:31">
      <c r="H37" t="s">
        <v>187</v>
      </c>
      <c r="I37" t="s">
        <v>188</v>
      </c>
      <c r="J37" t="s">
        <v>189</v>
      </c>
      <c r="K37" t="s">
        <v>190</v>
      </c>
      <c r="L37" t="s">
        <v>191</v>
      </c>
      <c r="M37" t="s">
        <v>192</v>
      </c>
      <c r="N37" t="s">
        <v>193</v>
      </c>
      <c r="O37" t="s">
        <v>194</v>
      </c>
      <c r="P37" t="s">
        <v>195</v>
      </c>
      <c r="Q37" t="s">
        <v>196</v>
      </c>
      <c r="R37" t="s">
        <v>197</v>
      </c>
      <c r="S37" t="s">
        <v>198</v>
      </c>
      <c r="T37" t="s">
        <v>199</v>
      </c>
      <c r="U37" t="s">
        <v>200</v>
      </c>
      <c r="V37" t="s">
        <v>201</v>
      </c>
      <c r="W37" t="s">
        <v>202</v>
      </c>
      <c r="X37" t="s">
        <v>203</v>
      </c>
      <c r="Y37" t="s">
        <v>204</v>
      </c>
      <c r="Z37" t="s">
        <v>205</v>
      </c>
      <c r="AA37" t="s">
        <v>206</v>
      </c>
      <c r="AB37" t="s">
        <v>207</v>
      </c>
      <c r="AC37" t="s">
        <v>208</v>
      </c>
      <c r="AD37" t="s">
        <v>209</v>
      </c>
      <c r="AE37" t="s">
        <v>210</v>
      </c>
    </row>
    <row r="38" spans="1:31">
      <c r="A38" t="s">
        <v>180</v>
      </c>
      <c r="B38" t="s">
        <v>181</v>
      </c>
      <c r="C38" t="s">
        <v>182</v>
      </c>
      <c r="D38" t="s">
        <v>183</v>
      </c>
      <c r="E38" t="s">
        <v>184</v>
      </c>
      <c r="F38" t="s">
        <v>185</v>
      </c>
      <c r="G38" t="s">
        <v>186</v>
      </c>
      <c r="H38" t="s">
        <v>214</v>
      </c>
      <c r="I38" s="108">
        <v>16.891704559326172</v>
      </c>
      <c r="J38" s="108">
        <v>16.539020538330078</v>
      </c>
      <c r="K38" s="108">
        <v>0.34362319111824036</v>
      </c>
      <c r="L38" t="s">
        <v>215</v>
      </c>
      <c r="M38" t="s">
        <v>215</v>
      </c>
      <c r="N38" t="s">
        <v>215</v>
      </c>
      <c r="O38" t="b">
        <v>1</v>
      </c>
      <c r="P38" s="108">
        <v>0.18735099999999999</v>
      </c>
      <c r="Q38" t="b">
        <v>1</v>
      </c>
      <c r="R38">
        <v>1</v>
      </c>
      <c r="S38">
        <v>40</v>
      </c>
      <c r="T38" t="s">
        <v>215</v>
      </c>
      <c r="U38" t="s">
        <v>215</v>
      </c>
      <c r="V38" t="s">
        <v>215</v>
      </c>
      <c r="W38" s="108">
        <v>83.943954467773438</v>
      </c>
      <c r="X38" t="s">
        <v>215</v>
      </c>
      <c r="Y38" t="s">
        <v>215</v>
      </c>
      <c r="Z38" t="s">
        <v>215</v>
      </c>
      <c r="AA38" t="s">
        <v>215</v>
      </c>
      <c r="AB38" t="s">
        <v>216</v>
      </c>
      <c r="AC38" t="s">
        <v>216</v>
      </c>
      <c r="AD38" t="s">
        <v>216</v>
      </c>
      <c r="AE38" t="s">
        <v>216</v>
      </c>
    </row>
    <row r="39" spans="1:31">
      <c r="A39">
        <v>1</v>
      </c>
      <c r="B39" t="s">
        <v>211</v>
      </c>
      <c r="C39" t="b">
        <v>0</v>
      </c>
      <c r="D39" t="s">
        <v>83</v>
      </c>
      <c r="E39" t="s">
        <v>82</v>
      </c>
      <c r="F39" t="s">
        <v>212</v>
      </c>
      <c r="G39" t="s">
        <v>213</v>
      </c>
      <c r="H39" t="s">
        <v>214</v>
      </c>
      <c r="I39" s="108">
        <v>16.520120620727539</v>
      </c>
      <c r="J39" s="108">
        <v>16.539020538330078</v>
      </c>
      <c r="K39" s="108">
        <v>0.34362319111824036</v>
      </c>
      <c r="L39" t="s">
        <v>215</v>
      </c>
      <c r="M39" t="s">
        <v>215</v>
      </c>
      <c r="N39" t="s">
        <v>215</v>
      </c>
      <c r="O39" t="b">
        <v>1</v>
      </c>
      <c r="P39" s="108">
        <v>0.18735099999999999</v>
      </c>
      <c r="Q39" t="b">
        <v>1</v>
      </c>
      <c r="R39">
        <v>1</v>
      </c>
      <c r="S39">
        <v>40</v>
      </c>
      <c r="T39" t="s">
        <v>215</v>
      </c>
      <c r="U39" t="s">
        <v>215</v>
      </c>
      <c r="V39" t="s">
        <v>215</v>
      </c>
      <c r="W39" s="108">
        <v>83.943954467773438</v>
      </c>
      <c r="X39" t="s">
        <v>215</v>
      </c>
      <c r="Y39" t="s">
        <v>215</v>
      </c>
      <c r="Z39" t="s">
        <v>215</v>
      </c>
      <c r="AA39" t="s">
        <v>215</v>
      </c>
      <c r="AB39" t="s">
        <v>216</v>
      </c>
      <c r="AC39" t="s">
        <v>216</v>
      </c>
      <c r="AD39" t="s">
        <v>216</v>
      </c>
      <c r="AE39" t="s">
        <v>216</v>
      </c>
    </row>
    <row r="40" spans="1:31">
      <c r="A40">
        <v>2</v>
      </c>
      <c r="B40" t="s">
        <v>217</v>
      </c>
      <c r="C40" t="b">
        <v>0</v>
      </c>
      <c r="D40" t="s">
        <v>83</v>
      </c>
      <c r="E40" t="s">
        <v>82</v>
      </c>
      <c r="F40" t="s">
        <v>212</v>
      </c>
      <c r="G40" t="s">
        <v>213</v>
      </c>
      <c r="H40" t="s">
        <v>214</v>
      </c>
      <c r="I40" s="108">
        <v>16.205238342285156</v>
      </c>
      <c r="J40" s="108">
        <v>16.539020538330078</v>
      </c>
      <c r="K40" s="108">
        <v>0.34362319111824036</v>
      </c>
      <c r="L40" t="s">
        <v>215</v>
      </c>
      <c r="M40" t="s">
        <v>215</v>
      </c>
      <c r="N40" t="s">
        <v>215</v>
      </c>
      <c r="O40" t="b">
        <v>1</v>
      </c>
      <c r="P40" s="108">
        <v>0.18735099999999999</v>
      </c>
      <c r="Q40" t="b">
        <v>1</v>
      </c>
      <c r="R40">
        <v>1</v>
      </c>
      <c r="S40">
        <v>40</v>
      </c>
      <c r="T40" t="s">
        <v>215</v>
      </c>
      <c r="U40" t="s">
        <v>215</v>
      </c>
      <c r="V40" t="s">
        <v>215</v>
      </c>
      <c r="W40" s="108">
        <v>83.943954467773438</v>
      </c>
      <c r="X40" t="s">
        <v>215</v>
      </c>
      <c r="Y40" t="s">
        <v>215</v>
      </c>
      <c r="Z40" t="s">
        <v>215</v>
      </c>
      <c r="AA40" t="s">
        <v>215</v>
      </c>
      <c r="AB40" t="s">
        <v>216</v>
      </c>
      <c r="AC40" t="s">
        <v>216</v>
      </c>
      <c r="AD40" t="s">
        <v>216</v>
      </c>
      <c r="AE40" t="s">
        <v>216</v>
      </c>
    </row>
    <row r="41" spans="1:31">
      <c r="A41">
        <v>3</v>
      </c>
      <c r="B41" t="s">
        <v>218</v>
      </c>
      <c r="C41" t="b">
        <v>0</v>
      </c>
      <c r="D41" t="s">
        <v>83</v>
      </c>
      <c r="E41" t="s">
        <v>82</v>
      </c>
      <c r="F41" t="s">
        <v>212</v>
      </c>
      <c r="G41" t="s">
        <v>213</v>
      </c>
      <c r="H41" t="s">
        <v>214</v>
      </c>
      <c r="I41" s="108">
        <v>16.452644348144531</v>
      </c>
      <c r="J41" s="108">
        <v>16.290182113647461</v>
      </c>
      <c r="K41" s="108">
        <v>0.17574506998062134</v>
      </c>
      <c r="L41" t="s">
        <v>215</v>
      </c>
      <c r="M41" t="s">
        <v>215</v>
      </c>
      <c r="N41" t="s">
        <v>215</v>
      </c>
      <c r="O41" t="b">
        <v>1</v>
      </c>
      <c r="P41" s="108">
        <v>0.18735099999999999</v>
      </c>
      <c r="Q41" t="b">
        <v>1</v>
      </c>
      <c r="R41">
        <v>1</v>
      </c>
      <c r="S41">
        <v>40</v>
      </c>
      <c r="T41" t="s">
        <v>215</v>
      </c>
      <c r="U41" t="s">
        <v>215</v>
      </c>
      <c r="V41" t="s">
        <v>215</v>
      </c>
      <c r="W41" s="108">
        <v>83.943954467773438</v>
      </c>
      <c r="X41" t="s">
        <v>215</v>
      </c>
      <c r="Y41" t="s">
        <v>215</v>
      </c>
      <c r="Z41" t="s">
        <v>215</v>
      </c>
      <c r="AA41" t="s">
        <v>215</v>
      </c>
      <c r="AB41" t="s">
        <v>216</v>
      </c>
      <c r="AC41" t="s">
        <v>216</v>
      </c>
      <c r="AD41" t="s">
        <v>216</v>
      </c>
      <c r="AE41" t="s">
        <v>216</v>
      </c>
    </row>
    <row r="42" spans="1:31">
      <c r="A42">
        <v>4</v>
      </c>
      <c r="B42" t="s">
        <v>219</v>
      </c>
      <c r="C42" t="b">
        <v>0</v>
      </c>
      <c r="D42" t="s">
        <v>220</v>
      </c>
      <c r="E42" t="s">
        <v>82</v>
      </c>
      <c r="F42" t="s">
        <v>212</v>
      </c>
      <c r="G42" t="s">
        <v>213</v>
      </c>
      <c r="H42" t="s">
        <v>214</v>
      </c>
      <c r="I42" s="108">
        <v>16.314262390136719</v>
      </c>
      <c r="J42" s="108">
        <v>16.290182113647461</v>
      </c>
      <c r="K42" s="108">
        <v>0.17574506998062134</v>
      </c>
      <c r="L42" t="s">
        <v>215</v>
      </c>
      <c r="M42" t="s">
        <v>215</v>
      </c>
      <c r="N42" t="s">
        <v>215</v>
      </c>
      <c r="O42" t="b">
        <v>1</v>
      </c>
      <c r="P42" s="108">
        <v>0.18735099999999999</v>
      </c>
      <c r="Q42" t="b">
        <v>1</v>
      </c>
      <c r="R42">
        <v>1</v>
      </c>
      <c r="S42">
        <v>40</v>
      </c>
      <c r="T42" t="s">
        <v>215</v>
      </c>
      <c r="U42" t="s">
        <v>215</v>
      </c>
      <c r="V42" t="s">
        <v>215</v>
      </c>
      <c r="W42" s="108">
        <v>83.943954467773438</v>
      </c>
      <c r="X42" t="s">
        <v>215</v>
      </c>
      <c r="Y42" t="s">
        <v>215</v>
      </c>
      <c r="Z42" t="s">
        <v>215</v>
      </c>
      <c r="AA42" t="s">
        <v>215</v>
      </c>
      <c r="AB42" t="s">
        <v>216</v>
      </c>
      <c r="AC42" t="s">
        <v>216</v>
      </c>
      <c r="AD42" t="s">
        <v>216</v>
      </c>
      <c r="AE42" t="s">
        <v>216</v>
      </c>
    </row>
    <row r="43" spans="1:31">
      <c r="A43">
        <v>5</v>
      </c>
      <c r="B43" t="s">
        <v>221</v>
      </c>
      <c r="C43" t="b">
        <v>0</v>
      </c>
      <c r="D43" t="s">
        <v>220</v>
      </c>
      <c r="E43" t="s">
        <v>82</v>
      </c>
      <c r="F43" t="s">
        <v>212</v>
      </c>
      <c r="G43" t="s">
        <v>213</v>
      </c>
      <c r="H43" t="s">
        <v>214</v>
      </c>
      <c r="I43" s="108">
        <v>16.1036376953125</v>
      </c>
      <c r="J43" s="108">
        <v>16.290182113647461</v>
      </c>
      <c r="K43" s="108">
        <v>0.17574506998062134</v>
      </c>
      <c r="L43" t="s">
        <v>215</v>
      </c>
      <c r="M43" t="s">
        <v>215</v>
      </c>
      <c r="N43" t="s">
        <v>215</v>
      </c>
      <c r="O43" t="b">
        <v>1</v>
      </c>
      <c r="P43" s="108">
        <v>0.18735099999999999</v>
      </c>
      <c r="Q43" t="b">
        <v>1</v>
      </c>
      <c r="R43">
        <v>1</v>
      </c>
      <c r="S43">
        <v>40</v>
      </c>
      <c r="T43" t="s">
        <v>215</v>
      </c>
      <c r="U43" t="s">
        <v>215</v>
      </c>
      <c r="V43" t="s">
        <v>215</v>
      </c>
      <c r="W43" s="108">
        <v>83.943954467773438</v>
      </c>
      <c r="X43" t="s">
        <v>215</v>
      </c>
      <c r="Y43" t="s">
        <v>215</v>
      </c>
      <c r="Z43" t="s">
        <v>215</v>
      </c>
      <c r="AA43" t="s">
        <v>215</v>
      </c>
      <c r="AB43" t="s">
        <v>216</v>
      </c>
      <c r="AC43" t="s">
        <v>216</v>
      </c>
      <c r="AD43" t="s">
        <v>216</v>
      </c>
      <c r="AE43" t="s">
        <v>216</v>
      </c>
    </row>
    <row r="44" spans="1:31">
      <c r="A44">
        <v>6</v>
      </c>
      <c r="B44" t="s">
        <v>222</v>
      </c>
      <c r="C44" t="b">
        <v>0</v>
      </c>
      <c r="D44" t="s">
        <v>220</v>
      </c>
      <c r="E44" t="s">
        <v>82</v>
      </c>
      <c r="F44" t="s">
        <v>212</v>
      </c>
      <c r="G44" t="s">
        <v>213</v>
      </c>
      <c r="H44" t="s">
        <v>214</v>
      </c>
      <c r="I44" s="108">
        <v>16.781551361083984</v>
      </c>
      <c r="J44" s="108">
        <v>16.537239074707031</v>
      </c>
      <c r="K44" s="108">
        <v>0.21474736928939819</v>
      </c>
      <c r="L44" t="s">
        <v>215</v>
      </c>
      <c r="M44" t="s">
        <v>215</v>
      </c>
      <c r="N44" t="s">
        <v>215</v>
      </c>
      <c r="O44" t="b">
        <v>1</v>
      </c>
      <c r="P44" s="108">
        <v>0.18735099999999999</v>
      </c>
      <c r="Q44" t="b">
        <v>1</v>
      </c>
      <c r="R44">
        <v>1</v>
      </c>
      <c r="S44">
        <v>40</v>
      </c>
      <c r="T44" t="s">
        <v>215</v>
      </c>
      <c r="U44" t="s">
        <v>215</v>
      </c>
      <c r="V44" t="s">
        <v>215</v>
      </c>
      <c r="W44" s="108">
        <v>83.943954467773438</v>
      </c>
      <c r="X44" t="s">
        <v>215</v>
      </c>
      <c r="Y44" t="s">
        <v>215</v>
      </c>
      <c r="Z44" t="s">
        <v>215</v>
      </c>
      <c r="AA44" t="s">
        <v>215</v>
      </c>
      <c r="AB44" t="s">
        <v>216</v>
      </c>
      <c r="AC44" t="s">
        <v>216</v>
      </c>
      <c r="AD44" t="s">
        <v>216</v>
      </c>
      <c r="AE44" t="s">
        <v>216</v>
      </c>
    </row>
    <row r="45" spans="1:31">
      <c r="A45">
        <v>7</v>
      </c>
      <c r="B45" t="s">
        <v>223</v>
      </c>
      <c r="C45" t="b">
        <v>0</v>
      </c>
      <c r="D45" t="s">
        <v>224</v>
      </c>
      <c r="E45" t="s">
        <v>82</v>
      </c>
      <c r="F45" t="s">
        <v>212</v>
      </c>
      <c r="G45" t="s">
        <v>213</v>
      </c>
      <c r="H45" t="s">
        <v>214</v>
      </c>
      <c r="I45" s="108">
        <v>16.378339767456055</v>
      </c>
      <c r="J45" s="108">
        <v>16.537239074707031</v>
      </c>
      <c r="K45" s="108">
        <v>0.21474736928939819</v>
      </c>
      <c r="L45" t="s">
        <v>215</v>
      </c>
      <c r="M45" t="s">
        <v>215</v>
      </c>
      <c r="N45" t="s">
        <v>215</v>
      </c>
      <c r="O45" t="b">
        <v>1</v>
      </c>
      <c r="P45" s="108">
        <v>0.18735099999999999</v>
      </c>
      <c r="Q45" t="b">
        <v>1</v>
      </c>
      <c r="R45">
        <v>1</v>
      </c>
      <c r="S45">
        <v>40</v>
      </c>
      <c r="T45" t="s">
        <v>215</v>
      </c>
      <c r="U45" t="s">
        <v>215</v>
      </c>
      <c r="V45" t="s">
        <v>215</v>
      </c>
      <c r="W45" s="108">
        <v>83.943954467773438</v>
      </c>
      <c r="X45" t="s">
        <v>215</v>
      </c>
      <c r="Y45" t="s">
        <v>215</v>
      </c>
      <c r="Z45" t="s">
        <v>215</v>
      </c>
      <c r="AA45" t="s">
        <v>215</v>
      </c>
      <c r="AB45" t="s">
        <v>216</v>
      </c>
      <c r="AC45" t="s">
        <v>216</v>
      </c>
      <c r="AD45" t="s">
        <v>216</v>
      </c>
      <c r="AE45" t="s">
        <v>216</v>
      </c>
    </row>
    <row r="46" spans="1:31">
      <c r="A46">
        <v>8</v>
      </c>
      <c r="B46" t="s">
        <v>225</v>
      </c>
      <c r="C46" t="b">
        <v>0</v>
      </c>
      <c r="D46" t="s">
        <v>224</v>
      </c>
      <c r="E46" t="s">
        <v>82</v>
      </c>
      <c r="F46" t="s">
        <v>212</v>
      </c>
      <c r="G46" t="s">
        <v>213</v>
      </c>
      <c r="H46" t="s">
        <v>214</v>
      </c>
      <c r="I46" s="108">
        <v>16.451826095581055</v>
      </c>
      <c r="J46" s="108">
        <v>16.537239074707031</v>
      </c>
      <c r="K46" s="108">
        <v>0.21474736928939819</v>
      </c>
      <c r="L46" t="s">
        <v>215</v>
      </c>
      <c r="M46" t="s">
        <v>215</v>
      </c>
      <c r="N46" t="s">
        <v>215</v>
      </c>
      <c r="O46" t="b">
        <v>1</v>
      </c>
      <c r="P46" s="108">
        <v>0.18735099999999999</v>
      </c>
      <c r="Q46" t="b">
        <v>1</v>
      </c>
      <c r="R46">
        <v>1</v>
      </c>
      <c r="S46">
        <v>40</v>
      </c>
      <c r="T46" t="s">
        <v>215</v>
      </c>
      <c r="U46" t="s">
        <v>215</v>
      </c>
      <c r="V46" t="s">
        <v>215</v>
      </c>
      <c r="W46" s="108">
        <v>83.943954467773438</v>
      </c>
      <c r="X46" t="s">
        <v>215</v>
      </c>
      <c r="Y46" t="s">
        <v>215</v>
      </c>
      <c r="Z46" t="s">
        <v>215</v>
      </c>
      <c r="AA46" t="s">
        <v>215</v>
      </c>
      <c r="AB46" t="s">
        <v>216</v>
      </c>
      <c r="AC46" t="s">
        <v>216</v>
      </c>
      <c r="AD46" t="s">
        <v>216</v>
      </c>
      <c r="AE46" t="s">
        <v>216</v>
      </c>
    </row>
    <row r="47" spans="1:31">
      <c r="A47">
        <v>9</v>
      </c>
      <c r="B47" t="s">
        <v>226</v>
      </c>
      <c r="C47" t="b">
        <v>0</v>
      </c>
      <c r="D47" t="s">
        <v>224</v>
      </c>
      <c r="E47" t="s">
        <v>82</v>
      </c>
      <c r="F47" t="s">
        <v>212</v>
      </c>
      <c r="G47" t="s">
        <v>213</v>
      </c>
      <c r="H47" t="s">
        <v>214</v>
      </c>
      <c r="I47" s="108">
        <v>14.978459358215332</v>
      </c>
      <c r="J47" s="108">
        <v>14.807086944580078</v>
      </c>
      <c r="K47" s="108">
        <v>0.14878807961940765</v>
      </c>
      <c r="L47" t="s">
        <v>215</v>
      </c>
      <c r="M47" t="s">
        <v>215</v>
      </c>
      <c r="N47" t="s">
        <v>215</v>
      </c>
      <c r="O47" t="b">
        <v>1</v>
      </c>
      <c r="P47" s="108">
        <v>0.26740107022469911</v>
      </c>
      <c r="Q47" t="b">
        <v>1</v>
      </c>
      <c r="R47">
        <v>1</v>
      </c>
      <c r="S47">
        <v>40</v>
      </c>
      <c r="T47" t="s">
        <v>215</v>
      </c>
      <c r="U47" t="s">
        <v>215</v>
      </c>
      <c r="V47" t="s">
        <v>215</v>
      </c>
      <c r="W47" s="108">
        <v>81.561599731445312</v>
      </c>
      <c r="X47" t="s">
        <v>215</v>
      </c>
      <c r="Y47" t="s">
        <v>215</v>
      </c>
      <c r="Z47" t="s">
        <v>215</v>
      </c>
      <c r="AA47" t="s">
        <v>215</v>
      </c>
      <c r="AB47" t="s">
        <v>216</v>
      </c>
      <c r="AC47" t="s">
        <v>216</v>
      </c>
      <c r="AD47" t="s">
        <v>216</v>
      </c>
      <c r="AE47" t="s">
        <v>216</v>
      </c>
    </row>
    <row r="48" spans="1:31">
      <c r="A48">
        <v>10</v>
      </c>
      <c r="B48" t="s">
        <v>227</v>
      </c>
      <c r="C48" t="b">
        <v>0</v>
      </c>
      <c r="D48" t="s">
        <v>83</v>
      </c>
      <c r="E48" t="s">
        <v>228</v>
      </c>
      <c r="F48" t="s">
        <v>212</v>
      </c>
      <c r="G48" t="s">
        <v>213</v>
      </c>
      <c r="H48" t="s">
        <v>214</v>
      </c>
      <c r="I48" s="108">
        <v>14.731965065002441</v>
      </c>
      <c r="J48" s="108">
        <v>14.807086944580078</v>
      </c>
      <c r="K48" s="108">
        <v>0.14878807961940765</v>
      </c>
      <c r="L48" t="s">
        <v>215</v>
      </c>
      <c r="M48" t="s">
        <v>215</v>
      </c>
      <c r="N48" t="s">
        <v>215</v>
      </c>
      <c r="O48" t="b">
        <v>1</v>
      </c>
      <c r="P48" s="108">
        <v>0.26740107022469911</v>
      </c>
      <c r="Q48" t="b">
        <v>1</v>
      </c>
      <c r="R48">
        <v>1</v>
      </c>
      <c r="S48">
        <v>40</v>
      </c>
      <c r="T48" t="s">
        <v>215</v>
      </c>
      <c r="U48" t="s">
        <v>215</v>
      </c>
      <c r="V48" t="s">
        <v>215</v>
      </c>
      <c r="W48" s="108">
        <v>81.561599731445312</v>
      </c>
      <c r="X48" t="s">
        <v>215</v>
      </c>
      <c r="Y48" t="s">
        <v>215</v>
      </c>
      <c r="Z48" t="s">
        <v>215</v>
      </c>
      <c r="AA48" t="s">
        <v>215</v>
      </c>
      <c r="AB48" t="s">
        <v>216</v>
      </c>
      <c r="AC48" t="s">
        <v>216</v>
      </c>
      <c r="AD48" t="s">
        <v>216</v>
      </c>
      <c r="AE48" t="s">
        <v>216</v>
      </c>
    </row>
    <row r="49" spans="1:31">
      <c r="A49">
        <v>11</v>
      </c>
      <c r="B49" t="s">
        <v>229</v>
      </c>
      <c r="C49" t="b">
        <v>0</v>
      </c>
      <c r="D49" t="s">
        <v>83</v>
      </c>
      <c r="E49" t="s">
        <v>228</v>
      </c>
      <c r="F49" t="s">
        <v>212</v>
      </c>
      <c r="G49" t="s">
        <v>213</v>
      </c>
      <c r="H49" t="s">
        <v>214</v>
      </c>
      <c r="I49" s="108">
        <v>14.710837364196777</v>
      </c>
      <c r="J49" s="108">
        <v>14.807086944580078</v>
      </c>
      <c r="K49" s="108">
        <v>0.14878807961940765</v>
      </c>
      <c r="L49" t="s">
        <v>215</v>
      </c>
      <c r="M49" t="s">
        <v>215</v>
      </c>
      <c r="N49" t="s">
        <v>215</v>
      </c>
      <c r="O49" t="b">
        <v>1</v>
      </c>
      <c r="P49" s="108">
        <v>0.26740107022469911</v>
      </c>
      <c r="Q49" t="b">
        <v>1</v>
      </c>
      <c r="R49">
        <v>1</v>
      </c>
      <c r="S49">
        <v>40</v>
      </c>
      <c r="T49" t="s">
        <v>215</v>
      </c>
      <c r="U49" t="s">
        <v>215</v>
      </c>
      <c r="V49" t="s">
        <v>215</v>
      </c>
      <c r="W49" s="108">
        <v>81.122100830078125</v>
      </c>
      <c r="X49" t="s">
        <v>215</v>
      </c>
      <c r="Y49" t="s">
        <v>215</v>
      </c>
      <c r="Z49" t="s">
        <v>215</v>
      </c>
      <c r="AA49" t="s">
        <v>215</v>
      </c>
      <c r="AB49" t="s">
        <v>216</v>
      </c>
      <c r="AC49" t="s">
        <v>216</v>
      </c>
      <c r="AD49" t="s">
        <v>216</v>
      </c>
      <c r="AE49" t="s">
        <v>216</v>
      </c>
    </row>
    <row r="50" spans="1:31">
      <c r="A50">
        <v>12</v>
      </c>
      <c r="B50" t="s">
        <v>230</v>
      </c>
      <c r="C50" t="b">
        <v>0</v>
      </c>
      <c r="D50" t="s">
        <v>83</v>
      </c>
      <c r="E50" t="s">
        <v>228</v>
      </c>
      <c r="F50" t="s">
        <v>212</v>
      </c>
      <c r="G50" t="s">
        <v>213</v>
      </c>
      <c r="H50" t="s">
        <v>214</v>
      </c>
      <c r="I50" s="108">
        <v>14.34968090057373</v>
      </c>
      <c r="J50" s="108">
        <v>14.430174827575684</v>
      </c>
      <c r="K50" s="108">
        <v>7.2531826794147491E-2</v>
      </c>
      <c r="L50" t="s">
        <v>215</v>
      </c>
      <c r="M50" t="s">
        <v>215</v>
      </c>
      <c r="N50" t="s">
        <v>215</v>
      </c>
      <c r="O50" t="b">
        <v>1</v>
      </c>
      <c r="P50" s="108">
        <v>0.26740107022469911</v>
      </c>
      <c r="Q50" t="b">
        <v>1</v>
      </c>
      <c r="R50">
        <v>1</v>
      </c>
      <c r="S50">
        <v>40</v>
      </c>
      <c r="T50" t="s">
        <v>215</v>
      </c>
      <c r="U50" t="s">
        <v>215</v>
      </c>
      <c r="V50" t="s">
        <v>215</v>
      </c>
      <c r="W50" s="108">
        <v>81.122100830078125</v>
      </c>
      <c r="X50" t="s">
        <v>215</v>
      </c>
      <c r="Y50" t="s">
        <v>215</v>
      </c>
      <c r="Z50" t="s">
        <v>215</v>
      </c>
      <c r="AA50" t="s">
        <v>215</v>
      </c>
      <c r="AB50" t="s">
        <v>216</v>
      </c>
      <c r="AC50" t="s">
        <v>216</v>
      </c>
      <c r="AD50" t="s">
        <v>216</v>
      </c>
      <c r="AE50" t="s">
        <v>216</v>
      </c>
    </row>
    <row r="51" spans="1:31">
      <c r="A51">
        <v>13</v>
      </c>
      <c r="B51" t="s">
        <v>231</v>
      </c>
      <c r="C51" t="b">
        <v>0</v>
      </c>
      <c r="D51" t="s">
        <v>220</v>
      </c>
      <c r="E51" t="s">
        <v>228</v>
      </c>
      <c r="F51" t="s">
        <v>212</v>
      </c>
      <c r="G51" t="s">
        <v>213</v>
      </c>
      <c r="H51" t="s">
        <v>214</v>
      </c>
      <c r="I51" s="108">
        <v>14.450385093688965</v>
      </c>
      <c r="J51" s="108">
        <v>14.430174827575684</v>
      </c>
      <c r="K51" s="108">
        <v>7.2531826794147491E-2</v>
      </c>
      <c r="L51" t="s">
        <v>215</v>
      </c>
      <c r="M51" t="s">
        <v>215</v>
      </c>
      <c r="N51" t="s">
        <v>215</v>
      </c>
      <c r="O51" t="b">
        <v>1</v>
      </c>
      <c r="P51" s="108">
        <v>0.26740107022469911</v>
      </c>
      <c r="Q51" t="b">
        <v>1</v>
      </c>
      <c r="R51">
        <v>1</v>
      </c>
      <c r="S51">
        <v>40</v>
      </c>
      <c r="T51" t="s">
        <v>215</v>
      </c>
      <c r="U51" t="s">
        <v>215</v>
      </c>
      <c r="V51" t="s">
        <v>215</v>
      </c>
      <c r="W51" s="108">
        <v>81.122100830078125</v>
      </c>
      <c r="X51" t="s">
        <v>215</v>
      </c>
      <c r="Y51" t="s">
        <v>215</v>
      </c>
      <c r="Z51" t="s">
        <v>215</v>
      </c>
      <c r="AA51" t="s">
        <v>215</v>
      </c>
      <c r="AB51" t="s">
        <v>216</v>
      </c>
      <c r="AC51" t="s">
        <v>216</v>
      </c>
      <c r="AD51" t="s">
        <v>216</v>
      </c>
      <c r="AE51" t="s">
        <v>216</v>
      </c>
    </row>
    <row r="52" spans="1:31">
      <c r="A52">
        <v>14</v>
      </c>
      <c r="B52" t="s">
        <v>232</v>
      </c>
      <c r="C52" t="b">
        <v>0</v>
      </c>
      <c r="D52" t="s">
        <v>220</v>
      </c>
      <c r="E52" t="s">
        <v>228</v>
      </c>
      <c r="F52" t="s">
        <v>212</v>
      </c>
      <c r="G52" t="s">
        <v>213</v>
      </c>
      <c r="H52" t="s">
        <v>214</v>
      </c>
      <c r="I52" s="108">
        <v>14.490457534790039</v>
      </c>
      <c r="J52" s="108">
        <v>14.430174827575684</v>
      </c>
      <c r="K52" s="108">
        <v>7.2531826794147491E-2</v>
      </c>
      <c r="L52" t="s">
        <v>215</v>
      </c>
      <c r="M52" t="s">
        <v>215</v>
      </c>
      <c r="N52" t="s">
        <v>215</v>
      </c>
      <c r="O52" t="b">
        <v>1</v>
      </c>
      <c r="P52" s="108">
        <v>0.26740107022469911</v>
      </c>
      <c r="Q52" t="b">
        <v>1</v>
      </c>
      <c r="R52">
        <v>1</v>
      </c>
      <c r="S52">
        <v>40</v>
      </c>
      <c r="T52" t="s">
        <v>215</v>
      </c>
      <c r="U52" t="s">
        <v>215</v>
      </c>
      <c r="V52" t="s">
        <v>215</v>
      </c>
      <c r="W52" s="108">
        <v>81.561599731445312</v>
      </c>
      <c r="X52" t="s">
        <v>215</v>
      </c>
      <c r="Y52" t="s">
        <v>215</v>
      </c>
      <c r="Z52" t="s">
        <v>215</v>
      </c>
      <c r="AA52" t="s">
        <v>215</v>
      </c>
      <c r="AB52" t="s">
        <v>216</v>
      </c>
      <c r="AC52" t="s">
        <v>216</v>
      </c>
      <c r="AD52" t="s">
        <v>216</v>
      </c>
      <c r="AE52" t="s">
        <v>216</v>
      </c>
    </row>
    <row r="53" spans="1:31">
      <c r="A53">
        <v>15</v>
      </c>
      <c r="B53" t="s">
        <v>233</v>
      </c>
      <c r="C53" t="b">
        <v>0</v>
      </c>
      <c r="D53" t="s">
        <v>220</v>
      </c>
      <c r="E53" t="s">
        <v>228</v>
      </c>
      <c r="F53" t="s">
        <v>212</v>
      </c>
      <c r="G53" t="s">
        <v>213</v>
      </c>
      <c r="H53" t="s">
        <v>214</v>
      </c>
      <c r="I53" s="108">
        <v>14.937124252319336</v>
      </c>
      <c r="J53" s="108">
        <v>14.982394218444824</v>
      </c>
      <c r="K53" s="108">
        <v>4.659484326839447E-2</v>
      </c>
      <c r="L53" t="s">
        <v>215</v>
      </c>
      <c r="M53" t="s">
        <v>215</v>
      </c>
      <c r="N53" t="s">
        <v>215</v>
      </c>
      <c r="O53" t="b">
        <v>1</v>
      </c>
      <c r="P53" s="108">
        <v>0.26740107022469911</v>
      </c>
      <c r="Q53" t="b">
        <v>1</v>
      </c>
      <c r="R53">
        <v>1</v>
      </c>
      <c r="S53">
        <v>40</v>
      </c>
      <c r="T53" t="s">
        <v>215</v>
      </c>
      <c r="U53" t="s">
        <v>215</v>
      </c>
      <c r="V53" t="s">
        <v>215</v>
      </c>
      <c r="W53" s="108">
        <v>81.122100830078125</v>
      </c>
      <c r="X53" t="s">
        <v>215</v>
      </c>
      <c r="Y53" t="s">
        <v>215</v>
      </c>
      <c r="Z53" t="s">
        <v>215</v>
      </c>
      <c r="AA53" t="s">
        <v>215</v>
      </c>
      <c r="AB53" t="s">
        <v>216</v>
      </c>
      <c r="AC53" t="s">
        <v>216</v>
      </c>
      <c r="AD53" t="s">
        <v>216</v>
      </c>
      <c r="AE53" t="s">
        <v>216</v>
      </c>
    </row>
    <row r="54" spans="1:31">
      <c r="A54">
        <v>16</v>
      </c>
      <c r="B54" t="s">
        <v>234</v>
      </c>
      <c r="C54" t="b">
        <v>0</v>
      </c>
      <c r="D54" t="s">
        <v>224</v>
      </c>
      <c r="E54" t="s">
        <v>228</v>
      </c>
      <c r="F54" t="s">
        <v>212</v>
      </c>
      <c r="G54" t="s">
        <v>213</v>
      </c>
      <c r="H54" t="s">
        <v>214</v>
      </c>
      <c r="I54" s="108">
        <v>15.030209541320801</v>
      </c>
      <c r="J54" s="108">
        <v>14.982394218444824</v>
      </c>
      <c r="K54" s="108">
        <v>4.659484326839447E-2</v>
      </c>
      <c r="L54" t="s">
        <v>215</v>
      </c>
      <c r="M54" t="s">
        <v>215</v>
      </c>
      <c r="N54" t="s">
        <v>215</v>
      </c>
      <c r="O54" t="b">
        <v>1</v>
      </c>
      <c r="P54" s="108">
        <v>0.26740107022469911</v>
      </c>
      <c r="Q54" t="b">
        <v>1</v>
      </c>
      <c r="R54">
        <v>1</v>
      </c>
      <c r="S54">
        <v>40</v>
      </c>
      <c r="T54" t="s">
        <v>215</v>
      </c>
      <c r="U54" t="s">
        <v>215</v>
      </c>
      <c r="V54" t="s">
        <v>215</v>
      </c>
      <c r="W54" s="108">
        <v>81.561599731445312</v>
      </c>
      <c r="X54" t="s">
        <v>215</v>
      </c>
      <c r="Y54" t="s">
        <v>215</v>
      </c>
      <c r="Z54" t="s">
        <v>215</v>
      </c>
      <c r="AA54" t="s">
        <v>215</v>
      </c>
      <c r="AB54" t="s">
        <v>216</v>
      </c>
      <c r="AC54" t="s">
        <v>216</v>
      </c>
      <c r="AD54" t="s">
        <v>216</v>
      </c>
      <c r="AE54" t="s">
        <v>216</v>
      </c>
    </row>
    <row r="55" spans="1:31">
      <c r="A55">
        <v>17</v>
      </c>
      <c r="B55" t="s">
        <v>235</v>
      </c>
      <c r="C55" t="b">
        <v>0</v>
      </c>
      <c r="D55" t="s">
        <v>224</v>
      </c>
      <c r="E55" t="s">
        <v>228</v>
      </c>
      <c r="F55" t="s">
        <v>212</v>
      </c>
      <c r="G55" t="s">
        <v>213</v>
      </c>
      <c r="H55" t="s">
        <v>214</v>
      </c>
      <c r="I55" s="108">
        <v>14.97984790802002</v>
      </c>
      <c r="J55" s="108">
        <v>14.982394218444824</v>
      </c>
      <c r="K55" s="108">
        <v>4.659484326839447E-2</v>
      </c>
      <c r="L55" t="s">
        <v>215</v>
      </c>
      <c r="M55" t="s">
        <v>215</v>
      </c>
      <c r="N55" t="s">
        <v>215</v>
      </c>
      <c r="O55" t="b">
        <v>1</v>
      </c>
      <c r="P55" s="108">
        <v>0.26740107022469911</v>
      </c>
      <c r="Q55" t="b">
        <v>1</v>
      </c>
      <c r="R55">
        <v>1</v>
      </c>
      <c r="S55">
        <v>40</v>
      </c>
      <c r="T55" t="s">
        <v>215</v>
      </c>
      <c r="U55" t="s">
        <v>215</v>
      </c>
      <c r="V55" t="s">
        <v>215</v>
      </c>
      <c r="W55" s="108">
        <v>81.122100830078125</v>
      </c>
      <c r="X55" t="s">
        <v>215</v>
      </c>
      <c r="Y55" t="s">
        <v>215</v>
      </c>
      <c r="Z55" t="s">
        <v>215</v>
      </c>
      <c r="AA55" t="s">
        <v>215</v>
      </c>
      <c r="AB55" t="s">
        <v>216</v>
      </c>
      <c r="AC55" t="s">
        <v>216</v>
      </c>
      <c r="AD55" t="s">
        <v>216</v>
      </c>
      <c r="AE55" t="s">
        <v>216</v>
      </c>
    </row>
    <row r="56" spans="1:31">
      <c r="A56">
        <v>18</v>
      </c>
      <c r="B56" t="s">
        <v>236</v>
      </c>
      <c r="C56" t="b">
        <v>0</v>
      </c>
      <c r="D56" t="s">
        <v>224</v>
      </c>
      <c r="E56" t="s">
        <v>228</v>
      </c>
      <c r="F56" t="s">
        <v>212</v>
      </c>
      <c r="G56" t="s">
        <v>213</v>
      </c>
      <c r="H56" t="s">
        <v>214</v>
      </c>
      <c r="I56" s="108">
        <v>21.565605163574219</v>
      </c>
      <c r="J56" s="108">
        <v>21.559072494506836</v>
      </c>
      <c r="K56" s="108">
        <v>1.6681740060448647E-2</v>
      </c>
      <c r="L56" t="s">
        <v>215</v>
      </c>
      <c r="M56" t="s">
        <v>215</v>
      </c>
      <c r="N56" t="s">
        <v>215</v>
      </c>
      <c r="O56" t="b">
        <v>1</v>
      </c>
      <c r="P56" s="108">
        <v>0.24368643081088903</v>
      </c>
      <c r="Q56" t="b">
        <v>1</v>
      </c>
      <c r="R56">
        <v>1</v>
      </c>
      <c r="S56">
        <v>40</v>
      </c>
      <c r="T56" t="s">
        <v>215</v>
      </c>
      <c r="U56" t="s">
        <v>215</v>
      </c>
      <c r="V56" t="s">
        <v>215</v>
      </c>
      <c r="W56" s="108">
        <v>87.168304443359375</v>
      </c>
      <c r="X56" t="s">
        <v>215</v>
      </c>
      <c r="Y56" t="s">
        <v>215</v>
      </c>
      <c r="Z56" t="s">
        <v>215</v>
      </c>
      <c r="AA56" t="s">
        <v>215</v>
      </c>
      <c r="AB56" t="s">
        <v>216</v>
      </c>
      <c r="AC56" t="s">
        <v>216</v>
      </c>
      <c r="AD56" t="s">
        <v>216</v>
      </c>
      <c r="AE56" t="s">
        <v>216</v>
      </c>
    </row>
    <row r="57" spans="1:31">
      <c r="A57">
        <v>19</v>
      </c>
      <c r="B57" t="s">
        <v>237</v>
      </c>
      <c r="C57" t="b">
        <v>0</v>
      </c>
      <c r="D57" t="s">
        <v>220</v>
      </c>
      <c r="E57" t="s">
        <v>238</v>
      </c>
      <c r="F57" t="s">
        <v>212</v>
      </c>
      <c r="G57" t="s">
        <v>213</v>
      </c>
      <c r="H57" t="s">
        <v>214</v>
      </c>
      <c r="I57" s="108">
        <v>21.571496963500977</v>
      </c>
      <c r="J57" s="108">
        <v>21.559072494506836</v>
      </c>
      <c r="K57" s="108">
        <v>1.6681740060448647E-2</v>
      </c>
      <c r="L57" t="s">
        <v>215</v>
      </c>
      <c r="M57" t="s">
        <v>215</v>
      </c>
      <c r="N57" t="s">
        <v>215</v>
      </c>
      <c r="O57" t="b">
        <v>1</v>
      </c>
      <c r="P57" s="108">
        <v>0.24368643081088903</v>
      </c>
      <c r="Q57" t="b">
        <v>1</v>
      </c>
      <c r="R57">
        <v>1</v>
      </c>
      <c r="S57">
        <v>40</v>
      </c>
      <c r="T57" t="s">
        <v>215</v>
      </c>
      <c r="U57" t="s">
        <v>215</v>
      </c>
      <c r="V57" t="s">
        <v>215</v>
      </c>
      <c r="W57" s="108">
        <v>87.168304443359375</v>
      </c>
      <c r="X57" t="s">
        <v>215</v>
      </c>
      <c r="Y57" t="s">
        <v>215</v>
      </c>
      <c r="Z57" t="s">
        <v>215</v>
      </c>
      <c r="AA57" t="s">
        <v>215</v>
      </c>
      <c r="AB57" t="s">
        <v>216</v>
      </c>
      <c r="AC57" t="s">
        <v>216</v>
      </c>
      <c r="AD57" t="s">
        <v>216</v>
      </c>
      <c r="AE57" t="s">
        <v>216</v>
      </c>
    </row>
    <row r="58" spans="1:31">
      <c r="A58">
        <v>20</v>
      </c>
      <c r="B58" t="s">
        <v>239</v>
      </c>
      <c r="C58" t="b">
        <v>0</v>
      </c>
      <c r="D58" t="s">
        <v>220</v>
      </c>
      <c r="E58" t="s">
        <v>238</v>
      </c>
      <c r="F58" t="s">
        <v>212</v>
      </c>
      <c r="G58" t="s">
        <v>213</v>
      </c>
      <c r="H58" t="s">
        <v>214</v>
      </c>
      <c r="I58" s="108">
        <v>21.540111541748047</v>
      </c>
      <c r="J58" s="108">
        <v>21.559072494506836</v>
      </c>
      <c r="K58" s="108">
        <v>1.6681740060448647E-2</v>
      </c>
      <c r="L58" t="s">
        <v>215</v>
      </c>
      <c r="M58" t="s">
        <v>215</v>
      </c>
      <c r="N58" t="s">
        <v>215</v>
      </c>
      <c r="O58" t="b">
        <v>1</v>
      </c>
      <c r="P58" s="108">
        <v>0.24368643081088903</v>
      </c>
      <c r="Q58" t="b">
        <v>1</v>
      </c>
      <c r="R58">
        <v>1</v>
      </c>
      <c r="S58">
        <v>40</v>
      </c>
      <c r="T58" t="s">
        <v>215</v>
      </c>
      <c r="U58" t="s">
        <v>215</v>
      </c>
      <c r="V58" t="s">
        <v>215</v>
      </c>
      <c r="W58" s="108">
        <v>87.168304443359375</v>
      </c>
      <c r="X58" t="s">
        <v>215</v>
      </c>
      <c r="Y58" t="s">
        <v>215</v>
      </c>
      <c r="Z58" t="s">
        <v>215</v>
      </c>
      <c r="AA58" t="s">
        <v>215</v>
      </c>
      <c r="AB58" t="s">
        <v>216</v>
      </c>
      <c r="AC58" t="s">
        <v>216</v>
      </c>
      <c r="AD58" t="s">
        <v>216</v>
      </c>
      <c r="AE58" t="s">
        <v>216</v>
      </c>
    </row>
    <row r="59" spans="1:31">
      <c r="A59">
        <v>21</v>
      </c>
      <c r="B59" t="s">
        <v>240</v>
      </c>
      <c r="C59" t="b">
        <v>0</v>
      </c>
      <c r="D59" t="s">
        <v>220</v>
      </c>
      <c r="E59" t="s">
        <v>238</v>
      </c>
      <c r="F59" t="s">
        <v>212</v>
      </c>
      <c r="G59" t="s">
        <v>213</v>
      </c>
      <c r="H59" t="s">
        <v>214</v>
      </c>
      <c r="I59" s="108">
        <v>23.589164733886719</v>
      </c>
      <c r="J59" s="108">
        <v>23.554201126098633</v>
      </c>
      <c r="K59" s="108">
        <v>3.7601392716169357E-2</v>
      </c>
      <c r="L59" t="s">
        <v>215</v>
      </c>
      <c r="M59" t="s">
        <v>215</v>
      </c>
      <c r="N59" t="s">
        <v>215</v>
      </c>
      <c r="O59" t="b">
        <v>1</v>
      </c>
      <c r="P59" s="108">
        <v>0.15627917526470084</v>
      </c>
      <c r="Q59" t="b">
        <v>1</v>
      </c>
      <c r="R59">
        <v>1</v>
      </c>
      <c r="S59">
        <v>40</v>
      </c>
      <c r="T59" t="s">
        <v>215</v>
      </c>
      <c r="U59" t="s">
        <v>215</v>
      </c>
      <c r="V59" t="s">
        <v>215</v>
      </c>
      <c r="W59" s="108">
        <v>77.974601745605469</v>
      </c>
      <c r="X59" t="s">
        <v>215</v>
      </c>
      <c r="Y59" t="s">
        <v>215</v>
      </c>
      <c r="Z59" t="s">
        <v>215</v>
      </c>
      <c r="AA59" t="s">
        <v>215</v>
      </c>
      <c r="AB59" t="s">
        <v>216</v>
      </c>
      <c r="AC59" t="s">
        <v>216</v>
      </c>
      <c r="AD59" t="s">
        <v>216</v>
      </c>
      <c r="AE59" t="s">
        <v>216</v>
      </c>
    </row>
    <row r="60" spans="1:31">
      <c r="A60">
        <v>22</v>
      </c>
      <c r="B60" t="s">
        <v>241</v>
      </c>
      <c r="C60" t="b">
        <v>0</v>
      </c>
      <c r="D60" t="s">
        <v>224</v>
      </c>
      <c r="E60" t="s">
        <v>242</v>
      </c>
      <c r="F60" t="s">
        <v>212</v>
      </c>
      <c r="G60" t="s">
        <v>213</v>
      </c>
      <c r="H60" t="s">
        <v>214</v>
      </c>
      <c r="I60" s="108">
        <v>23.559013366699219</v>
      </c>
      <c r="J60" s="108">
        <v>23.554201126098633</v>
      </c>
      <c r="K60" s="108">
        <v>3.7601392716169357E-2</v>
      </c>
      <c r="L60" t="s">
        <v>215</v>
      </c>
      <c r="M60" t="s">
        <v>215</v>
      </c>
      <c r="N60" t="s">
        <v>215</v>
      </c>
      <c r="O60" t="b">
        <v>1</v>
      </c>
      <c r="P60" s="108">
        <v>0.15627917526470084</v>
      </c>
      <c r="Q60" t="b">
        <v>1</v>
      </c>
      <c r="R60">
        <v>1</v>
      </c>
      <c r="S60">
        <v>40</v>
      </c>
      <c r="T60" t="s">
        <v>215</v>
      </c>
      <c r="U60" t="s">
        <v>215</v>
      </c>
      <c r="V60" t="s">
        <v>215</v>
      </c>
      <c r="W60" s="108">
        <v>77.974601745605469</v>
      </c>
      <c r="X60" t="s">
        <v>215</v>
      </c>
      <c r="Y60" t="s">
        <v>215</v>
      </c>
      <c r="Z60" t="s">
        <v>215</v>
      </c>
      <c r="AA60" t="s">
        <v>215</v>
      </c>
      <c r="AB60" t="s">
        <v>216</v>
      </c>
      <c r="AC60" t="s">
        <v>216</v>
      </c>
      <c r="AD60" t="s">
        <v>216</v>
      </c>
      <c r="AE60" t="s">
        <v>216</v>
      </c>
    </row>
    <row r="61" spans="1:31">
      <c r="A61">
        <v>23</v>
      </c>
      <c r="B61" t="s">
        <v>243</v>
      </c>
      <c r="C61" t="b">
        <v>0</v>
      </c>
      <c r="D61" t="s">
        <v>224</v>
      </c>
      <c r="E61" t="s">
        <v>242</v>
      </c>
      <c r="F61" t="s">
        <v>212</v>
      </c>
      <c r="G61" t="s">
        <v>213</v>
      </c>
      <c r="H61" t="s">
        <v>214</v>
      </c>
      <c r="I61" s="108">
        <v>23.514425277709961</v>
      </c>
      <c r="J61" s="108">
        <v>23.554201126098633</v>
      </c>
      <c r="K61" s="108">
        <v>3.7601392716169357E-2</v>
      </c>
      <c r="L61" t="s">
        <v>215</v>
      </c>
      <c r="M61" t="s">
        <v>215</v>
      </c>
      <c r="N61" t="s">
        <v>215</v>
      </c>
      <c r="O61" t="b">
        <v>1</v>
      </c>
      <c r="P61" s="108">
        <v>0.15627917526470084</v>
      </c>
      <c r="Q61" t="b">
        <v>1</v>
      </c>
      <c r="R61">
        <v>1</v>
      </c>
      <c r="S61">
        <v>40</v>
      </c>
      <c r="T61" t="s">
        <v>215</v>
      </c>
      <c r="U61" t="s">
        <v>215</v>
      </c>
      <c r="V61" t="s">
        <v>215</v>
      </c>
      <c r="W61" s="108">
        <v>78.340950012207031</v>
      </c>
      <c r="X61" t="s">
        <v>215</v>
      </c>
      <c r="Y61" t="s">
        <v>215</v>
      </c>
      <c r="Z61" t="s">
        <v>215</v>
      </c>
      <c r="AA61" t="s">
        <v>215</v>
      </c>
      <c r="AB61" t="s">
        <v>216</v>
      </c>
      <c r="AC61" t="s">
        <v>216</v>
      </c>
      <c r="AD61" t="s">
        <v>216</v>
      </c>
      <c r="AE61" t="s">
        <v>216</v>
      </c>
    </row>
    <row r="62" spans="1:31">
      <c r="A62">
        <v>24</v>
      </c>
      <c r="B62" t="s">
        <v>244</v>
      </c>
      <c r="C62" t="b">
        <v>0</v>
      </c>
      <c r="D62" t="s">
        <v>224</v>
      </c>
      <c r="E62" t="s">
        <v>242</v>
      </c>
      <c r="F62" t="s">
        <v>212</v>
      </c>
      <c r="G62" t="s">
        <v>213</v>
      </c>
      <c r="H62" t="s">
        <v>214</v>
      </c>
      <c r="I62" s="108">
        <v>16.996925354003906</v>
      </c>
      <c r="J62" s="108">
        <v>16.891027450561523</v>
      </c>
      <c r="K62" s="108">
        <v>9.258231520652771E-2</v>
      </c>
      <c r="L62" t="s">
        <v>215</v>
      </c>
      <c r="M62" t="s">
        <v>215</v>
      </c>
      <c r="N62" t="s">
        <v>215</v>
      </c>
      <c r="O62" t="b">
        <v>1</v>
      </c>
      <c r="P62" s="108">
        <v>0.18735099999999999</v>
      </c>
      <c r="Q62" t="b">
        <v>1</v>
      </c>
      <c r="R62">
        <v>1</v>
      </c>
      <c r="S62">
        <v>40</v>
      </c>
      <c r="T62" t="s">
        <v>215</v>
      </c>
      <c r="U62" t="s">
        <v>215</v>
      </c>
      <c r="V62" t="s">
        <v>215</v>
      </c>
      <c r="W62" s="108">
        <v>83.943954467773438</v>
      </c>
      <c r="X62" t="s">
        <v>215</v>
      </c>
      <c r="Y62" t="s">
        <v>215</v>
      </c>
      <c r="Z62" t="s">
        <v>215</v>
      </c>
      <c r="AA62" t="s">
        <v>215</v>
      </c>
      <c r="AB62" t="s">
        <v>216</v>
      </c>
      <c r="AC62" t="s">
        <v>216</v>
      </c>
      <c r="AD62" t="s">
        <v>216</v>
      </c>
      <c r="AE62" t="s">
        <v>216</v>
      </c>
    </row>
    <row r="63" spans="1:31">
      <c r="A63">
        <v>25</v>
      </c>
      <c r="B63" t="s">
        <v>245</v>
      </c>
      <c r="C63" t="b">
        <v>0</v>
      </c>
      <c r="D63" t="s">
        <v>84</v>
      </c>
      <c r="E63" t="s">
        <v>82</v>
      </c>
      <c r="F63" t="s">
        <v>212</v>
      </c>
      <c r="G63" t="s">
        <v>213</v>
      </c>
      <c r="H63" t="s">
        <v>214</v>
      </c>
      <c r="I63" s="108">
        <v>16.85075569152832</v>
      </c>
      <c r="J63" s="108">
        <v>16.891027450561523</v>
      </c>
      <c r="K63" s="108">
        <v>9.258231520652771E-2</v>
      </c>
      <c r="L63" t="s">
        <v>215</v>
      </c>
      <c r="M63" t="s">
        <v>215</v>
      </c>
      <c r="N63" t="s">
        <v>215</v>
      </c>
      <c r="O63" t="b">
        <v>1</v>
      </c>
      <c r="P63" s="108">
        <v>0.18735099999999999</v>
      </c>
      <c r="Q63" t="b">
        <v>1</v>
      </c>
      <c r="R63">
        <v>1</v>
      </c>
      <c r="S63">
        <v>40</v>
      </c>
      <c r="T63" t="s">
        <v>215</v>
      </c>
      <c r="U63" t="s">
        <v>215</v>
      </c>
      <c r="V63" t="s">
        <v>215</v>
      </c>
      <c r="W63" s="108">
        <v>83.943954467773438</v>
      </c>
      <c r="X63" t="s">
        <v>215</v>
      </c>
      <c r="Y63" t="s">
        <v>215</v>
      </c>
      <c r="Z63" t="s">
        <v>215</v>
      </c>
      <c r="AA63" t="s">
        <v>215</v>
      </c>
      <c r="AB63" t="s">
        <v>216</v>
      </c>
      <c r="AC63" t="s">
        <v>216</v>
      </c>
      <c r="AD63" t="s">
        <v>216</v>
      </c>
      <c r="AE63" t="s">
        <v>216</v>
      </c>
    </row>
    <row r="64" spans="1:31">
      <c r="A64">
        <v>26</v>
      </c>
      <c r="B64" t="s">
        <v>246</v>
      </c>
      <c r="C64" t="b">
        <v>0</v>
      </c>
      <c r="D64" t="s">
        <v>84</v>
      </c>
      <c r="E64" t="s">
        <v>82</v>
      </c>
      <c r="F64" t="s">
        <v>212</v>
      </c>
      <c r="G64" t="s">
        <v>213</v>
      </c>
      <c r="H64" t="s">
        <v>214</v>
      </c>
      <c r="I64" s="108">
        <v>16.825401306152344</v>
      </c>
      <c r="J64" s="108">
        <v>16.891027450561523</v>
      </c>
      <c r="K64" s="108">
        <v>9.258231520652771E-2</v>
      </c>
      <c r="L64" t="s">
        <v>215</v>
      </c>
      <c r="M64" t="s">
        <v>215</v>
      </c>
      <c r="N64" t="s">
        <v>215</v>
      </c>
      <c r="O64" t="b">
        <v>1</v>
      </c>
      <c r="P64" s="108">
        <v>0.18735099999999999</v>
      </c>
      <c r="Q64" t="b">
        <v>1</v>
      </c>
      <c r="R64">
        <v>1</v>
      </c>
      <c r="S64">
        <v>40</v>
      </c>
      <c r="T64" t="s">
        <v>215</v>
      </c>
      <c r="U64" t="s">
        <v>215</v>
      </c>
      <c r="V64" t="s">
        <v>215</v>
      </c>
      <c r="W64" s="108">
        <v>83.943954467773438</v>
      </c>
      <c r="X64" t="s">
        <v>215</v>
      </c>
      <c r="Y64" t="s">
        <v>215</v>
      </c>
      <c r="Z64" t="s">
        <v>215</v>
      </c>
      <c r="AA64" t="s">
        <v>215</v>
      </c>
      <c r="AB64" t="s">
        <v>216</v>
      </c>
      <c r="AC64" t="s">
        <v>216</v>
      </c>
      <c r="AD64" t="s">
        <v>216</v>
      </c>
      <c r="AE64" t="s">
        <v>216</v>
      </c>
    </row>
    <row r="65" spans="1:31">
      <c r="A65">
        <v>27</v>
      </c>
      <c r="B65" t="s">
        <v>247</v>
      </c>
      <c r="C65" t="b">
        <v>0</v>
      </c>
      <c r="D65" t="s">
        <v>84</v>
      </c>
      <c r="E65" t="s">
        <v>82</v>
      </c>
      <c r="F65" t="s">
        <v>212</v>
      </c>
      <c r="G65" t="s">
        <v>213</v>
      </c>
      <c r="H65" t="s">
        <v>214</v>
      </c>
      <c r="I65" s="108">
        <v>16.944299697875977</v>
      </c>
      <c r="J65" s="108">
        <v>16.474893569946289</v>
      </c>
      <c r="K65" s="108">
        <v>0.78734219074249268</v>
      </c>
      <c r="L65" t="s">
        <v>215</v>
      </c>
      <c r="M65" t="s">
        <v>215</v>
      </c>
      <c r="N65" t="s">
        <v>215</v>
      </c>
      <c r="O65" t="b">
        <v>1</v>
      </c>
      <c r="P65" s="108">
        <v>0.18735099999999999</v>
      </c>
      <c r="Q65" t="b">
        <v>1</v>
      </c>
      <c r="R65">
        <v>1</v>
      </c>
      <c r="S65">
        <v>40</v>
      </c>
      <c r="T65" t="s">
        <v>215</v>
      </c>
      <c r="U65" t="s">
        <v>215</v>
      </c>
      <c r="V65" t="s">
        <v>215</v>
      </c>
      <c r="W65" s="108">
        <v>83.943954467773438</v>
      </c>
      <c r="X65" t="s">
        <v>215</v>
      </c>
      <c r="Y65" t="s">
        <v>215</v>
      </c>
      <c r="Z65" t="s">
        <v>215</v>
      </c>
      <c r="AA65" t="s">
        <v>215</v>
      </c>
      <c r="AB65" t="s">
        <v>250</v>
      </c>
      <c r="AC65" t="s">
        <v>216</v>
      </c>
      <c r="AD65" t="s">
        <v>216</v>
      </c>
      <c r="AE65" t="s">
        <v>216</v>
      </c>
    </row>
    <row r="66" spans="1:31">
      <c r="A66">
        <v>28</v>
      </c>
      <c r="B66" t="s">
        <v>248</v>
      </c>
      <c r="C66" t="b">
        <v>0</v>
      </c>
      <c r="D66" t="s">
        <v>249</v>
      </c>
      <c r="E66" t="s">
        <v>82</v>
      </c>
      <c r="F66" t="s">
        <v>212</v>
      </c>
      <c r="G66" t="s">
        <v>213</v>
      </c>
      <c r="H66" t="s">
        <v>214</v>
      </c>
      <c r="I66" s="109">
        <v>15.565913200378418</v>
      </c>
      <c r="J66" s="108">
        <v>16.474893569946289</v>
      </c>
      <c r="K66" s="108">
        <v>0.78734219074249268</v>
      </c>
      <c r="L66" t="s">
        <v>215</v>
      </c>
      <c r="M66" t="s">
        <v>215</v>
      </c>
      <c r="N66" t="s">
        <v>215</v>
      </c>
      <c r="O66" t="b">
        <v>1</v>
      </c>
      <c r="P66" s="108">
        <v>0.18735099999999999</v>
      </c>
      <c r="Q66" t="b">
        <v>1</v>
      </c>
      <c r="R66">
        <v>1</v>
      </c>
      <c r="S66">
        <v>40</v>
      </c>
      <c r="T66" t="s">
        <v>215</v>
      </c>
      <c r="U66" t="s">
        <v>215</v>
      </c>
      <c r="V66" t="s">
        <v>215</v>
      </c>
      <c r="W66" s="108">
        <v>82.731796264648438</v>
      </c>
      <c r="X66" t="s">
        <v>215</v>
      </c>
      <c r="Y66" t="s">
        <v>215</v>
      </c>
      <c r="Z66" t="s">
        <v>215</v>
      </c>
      <c r="AA66" t="s">
        <v>215</v>
      </c>
      <c r="AB66" t="s">
        <v>250</v>
      </c>
      <c r="AC66" t="s">
        <v>216</v>
      </c>
      <c r="AD66" t="s">
        <v>250</v>
      </c>
      <c r="AE66" t="s">
        <v>216</v>
      </c>
    </row>
    <row r="67" spans="1:31">
      <c r="A67">
        <v>29</v>
      </c>
      <c r="B67" t="s">
        <v>251</v>
      </c>
      <c r="C67" t="b">
        <v>0</v>
      </c>
      <c r="D67" t="s">
        <v>249</v>
      </c>
      <c r="E67" t="s">
        <v>82</v>
      </c>
      <c r="F67" t="s">
        <v>212</v>
      </c>
      <c r="G67" t="s">
        <v>213</v>
      </c>
      <c r="H67" t="s">
        <v>214</v>
      </c>
      <c r="I67" s="108">
        <v>16.914470672607422</v>
      </c>
      <c r="J67" s="108">
        <v>16.474893569946289</v>
      </c>
      <c r="K67" s="108">
        <v>0.78734219074249268</v>
      </c>
      <c r="L67" t="s">
        <v>215</v>
      </c>
      <c r="M67" t="s">
        <v>215</v>
      </c>
      <c r="N67" t="s">
        <v>215</v>
      </c>
      <c r="O67" t="b">
        <v>1</v>
      </c>
      <c r="P67" s="108">
        <v>0.18735099999999999</v>
      </c>
      <c r="Q67" t="b">
        <v>1</v>
      </c>
      <c r="R67">
        <v>1</v>
      </c>
      <c r="S67">
        <v>40</v>
      </c>
      <c r="T67" t="s">
        <v>215</v>
      </c>
      <c r="U67" t="s">
        <v>215</v>
      </c>
      <c r="V67" t="s">
        <v>215</v>
      </c>
      <c r="W67" s="108">
        <v>83.943954467773438</v>
      </c>
      <c r="X67" t="s">
        <v>215</v>
      </c>
      <c r="Y67" t="s">
        <v>215</v>
      </c>
      <c r="Z67" t="s">
        <v>215</v>
      </c>
      <c r="AA67" t="s">
        <v>215</v>
      </c>
      <c r="AB67" t="s">
        <v>250</v>
      </c>
      <c r="AC67" t="s">
        <v>216</v>
      </c>
      <c r="AD67" t="s">
        <v>216</v>
      </c>
      <c r="AE67" t="s">
        <v>216</v>
      </c>
    </row>
    <row r="68" spans="1:31">
      <c r="A68">
        <v>30</v>
      </c>
      <c r="B68" t="s">
        <v>252</v>
      </c>
      <c r="C68" t="b">
        <v>0</v>
      </c>
      <c r="D68" t="s">
        <v>249</v>
      </c>
      <c r="E68" t="s">
        <v>82</v>
      </c>
      <c r="F68" t="s">
        <v>212</v>
      </c>
      <c r="G68" t="s">
        <v>213</v>
      </c>
      <c r="H68" t="s">
        <v>214</v>
      </c>
      <c r="I68" s="108">
        <v>16.697259902954102</v>
      </c>
      <c r="J68" s="108">
        <v>16.626787185668945</v>
      </c>
      <c r="K68" s="108">
        <v>6.1069007962942123E-2</v>
      </c>
      <c r="L68" t="s">
        <v>215</v>
      </c>
      <c r="M68" t="s">
        <v>215</v>
      </c>
      <c r="N68" t="s">
        <v>215</v>
      </c>
      <c r="O68" t="b">
        <v>1</v>
      </c>
      <c r="P68" s="108">
        <v>0.18735099999999999</v>
      </c>
      <c r="Q68" t="b">
        <v>1</v>
      </c>
      <c r="R68">
        <v>1</v>
      </c>
      <c r="S68">
        <v>40</v>
      </c>
      <c r="T68" t="s">
        <v>215</v>
      </c>
      <c r="U68" t="s">
        <v>215</v>
      </c>
      <c r="V68" t="s">
        <v>215</v>
      </c>
      <c r="W68" s="108">
        <v>83.943954467773438</v>
      </c>
      <c r="X68" t="s">
        <v>215</v>
      </c>
      <c r="Y68" t="s">
        <v>215</v>
      </c>
      <c r="Z68" t="s">
        <v>215</v>
      </c>
      <c r="AA68" t="s">
        <v>215</v>
      </c>
      <c r="AB68" t="s">
        <v>216</v>
      </c>
      <c r="AC68" t="s">
        <v>216</v>
      </c>
      <c r="AD68" t="s">
        <v>216</v>
      </c>
      <c r="AE68" t="s">
        <v>216</v>
      </c>
    </row>
    <row r="69" spans="1:31">
      <c r="A69">
        <v>31</v>
      </c>
      <c r="B69" t="s">
        <v>253</v>
      </c>
      <c r="C69" t="b">
        <v>0</v>
      </c>
      <c r="D69" t="s">
        <v>254</v>
      </c>
      <c r="E69" t="s">
        <v>82</v>
      </c>
      <c r="F69" t="s">
        <v>212</v>
      </c>
      <c r="G69" t="s">
        <v>213</v>
      </c>
      <c r="H69" t="s">
        <v>214</v>
      </c>
      <c r="I69" s="108">
        <v>16.593700408935547</v>
      </c>
      <c r="J69" s="108">
        <v>16.626787185668945</v>
      </c>
      <c r="K69" s="108">
        <v>6.1069007962942123E-2</v>
      </c>
      <c r="L69" t="s">
        <v>215</v>
      </c>
      <c r="M69" t="s">
        <v>215</v>
      </c>
      <c r="N69" t="s">
        <v>215</v>
      </c>
      <c r="O69" t="b">
        <v>1</v>
      </c>
      <c r="P69" s="108">
        <v>0.18735099999999999</v>
      </c>
      <c r="Q69" t="b">
        <v>1</v>
      </c>
      <c r="R69">
        <v>1</v>
      </c>
      <c r="S69">
        <v>40</v>
      </c>
      <c r="T69" t="s">
        <v>215</v>
      </c>
      <c r="U69" t="s">
        <v>215</v>
      </c>
      <c r="V69" t="s">
        <v>215</v>
      </c>
      <c r="W69" s="108">
        <v>83.943954467773438</v>
      </c>
      <c r="X69" t="s">
        <v>215</v>
      </c>
      <c r="Y69" t="s">
        <v>215</v>
      </c>
      <c r="Z69" t="s">
        <v>215</v>
      </c>
      <c r="AA69" t="s">
        <v>215</v>
      </c>
      <c r="AB69" t="s">
        <v>216</v>
      </c>
      <c r="AC69" t="s">
        <v>216</v>
      </c>
      <c r="AD69" t="s">
        <v>216</v>
      </c>
      <c r="AE69" t="s">
        <v>216</v>
      </c>
    </row>
    <row r="70" spans="1:31">
      <c r="A70">
        <v>32</v>
      </c>
      <c r="B70" t="s">
        <v>255</v>
      </c>
      <c r="C70" t="b">
        <v>0</v>
      </c>
      <c r="D70" t="s">
        <v>254</v>
      </c>
      <c r="E70" t="s">
        <v>82</v>
      </c>
      <c r="F70" t="s">
        <v>212</v>
      </c>
      <c r="G70" t="s">
        <v>213</v>
      </c>
      <c r="H70" t="s">
        <v>214</v>
      </c>
      <c r="I70" s="108">
        <v>16.589401245117188</v>
      </c>
      <c r="J70" s="108">
        <v>16.626787185668945</v>
      </c>
      <c r="K70" s="108">
        <v>6.1069007962942123E-2</v>
      </c>
      <c r="L70" t="s">
        <v>215</v>
      </c>
      <c r="M70" t="s">
        <v>215</v>
      </c>
      <c r="N70" t="s">
        <v>215</v>
      </c>
      <c r="O70" t="b">
        <v>1</v>
      </c>
      <c r="P70" s="108">
        <v>0.18735099999999999</v>
      </c>
      <c r="Q70" t="b">
        <v>1</v>
      </c>
      <c r="R70">
        <v>1</v>
      </c>
      <c r="S70">
        <v>40</v>
      </c>
      <c r="T70" t="s">
        <v>215</v>
      </c>
      <c r="U70" t="s">
        <v>215</v>
      </c>
      <c r="V70" t="s">
        <v>215</v>
      </c>
      <c r="W70" s="108">
        <v>83.943954467773438</v>
      </c>
      <c r="X70" t="s">
        <v>215</v>
      </c>
      <c r="Y70" t="s">
        <v>215</v>
      </c>
      <c r="Z70" t="s">
        <v>215</v>
      </c>
      <c r="AA70" t="s">
        <v>215</v>
      </c>
      <c r="AB70" t="s">
        <v>216</v>
      </c>
      <c r="AC70" t="s">
        <v>216</v>
      </c>
      <c r="AD70" t="s">
        <v>216</v>
      </c>
      <c r="AE70" t="s">
        <v>216</v>
      </c>
    </row>
    <row r="71" spans="1:31">
      <c r="A71">
        <v>33</v>
      </c>
      <c r="B71" t="s">
        <v>256</v>
      </c>
      <c r="C71" t="b">
        <v>0</v>
      </c>
      <c r="D71" t="s">
        <v>254</v>
      </c>
      <c r="E71" t="s">
        <v>82</v>
      </c>
      <c r="F71" t="s">
        <v>212</v>
      </c>
      <c r="G71" t="s">
        <v>213</v>
      </c>
      <c r="H71" t="s">
        <v>214</v>
      </c>
      <c r="I71" s="108">
        <v>14.44267749786377</v>
      </c>
      <c r="J71" s="108">
        <v>14.405634880065918</v>
      </c>
      <c r="K71" s="108">
        <v>7.7018141746520996E-2</v>
      </c>
      <c r="L71" t="s">
        <v>215</v>
      </c>
      <c r="M71" t="s">
        <v>215</v>
      </c>
      <c r="N71" t="s">
        <v>215</v>
      </c>
      <c r="O71" t="b">
        <v>1</v>
      </c>
      <c r="P71" s="108">
        <v>0.26740107022469911</v>
      </c>
      <c r="Q71" t="b">
        <v>1</v>
      </c>
      <c r="R71">
        <v>1</v>
      </c>
      <c r="S71">
        <v>40</v>
      </c>
      <c r="T71" t="s">
        <v>215</v>
      </c>
      <c r="U71" t="s">
        <v>215</v>
      </c>
      <c r="V71" t="s">
        <v>215</v>
      </c>
      <c r="W71" s="108">
        <v>81.122100830078125</v>
      </c>
      <c r="X71" t="s">
        <v>215</v>
      </c>
      <c r="Y71" t="s">
        <v>215</v>
      </c>
      <c r="Z71" t="s">
        <v>215</v>
      </c>
      <c r="AA71" t="s">
        <v>215</v>
      </c>
      <c r="AB71" t="s">
        <v>216</v>
      </c>
      <c r="AC71" t="s">
        <v>216</v>
      </c>
      <c r="AD71" t="s">
        <v>216</v>
      </c>
      <c r="AE71" t="s">
        <v>216</v>
      </c>
    </row>
    <row r="72" spans="1:31">
      <c r="A72">
        <v>34</v>
      </c>
      <c r="B72" t="s">
        <v>257</v>
      </c>
      <c r="C72" t="b">
        <v>0</v>
      </c>
      <c r="D72" t="s">
        <v>84</v>
      </c>
      <c r="E72" t="s">
        <v>228</v>
      </c>
      <c r="F72" t="s">
        <v>212</v>
      </c>
      <c r="G72" t="s">
        <v>213</v>
      </c>
      <c r="H72" t="s">
        <v>214</v>
      </c>
      <c r="I72" s="108">
        <v>14.457133293151855</v>
      </c>
      <c r="J72" s="108">
        <v>14.405634880065918</v>
      </c>
      <c r="K72" s="108">
        <v>7.7018141746520996E-2</v>
      </c>
      <c r="L72" t="s">
        <v>215</v>
      </c>
      <c r="M72" t="s">
        <v>215</v>
      </c>
      <c r="N72" t="s">
        <v>215</v>
      </c>
      <c r="O72" t="b">
        <v>1</v>
      </c>
      <c r="P72" s="108">
        <v>0.26740107022469911</v>
      </c>
      <c r="Q72" t="b">
        <v>1</v>
      </c>
      <c r="R72">
        <v>1</v>
      </c>
      <c r="S72">
        <v>40</v>
      </c>
      <c r="T72" t="s">
        <v>215</v>
      </c>
      <c r="U72" t="s">
        <v>215</v>
      </c>
      <c r="V72" t="s">
        <v>215</v>
      </c>
      <c r="W72" s="108">
        <v>81.561599731445312</v>
      </c>
      <c r="X72" t="s">
        <v>215</v>
      </c>
      <c r="Y72" t="s">
        <v>215</v>
      </c>
      <c r="Z72" t="s">
        <v>215</v>
      </c>
      <c r="AA72" t="s">
        <v>215</v>
      </c>
      <c r="AB72" t="s">
        <v>216</v>
      </c>
      <c r="AC72" t="s">
        <v>216</v>
      </c>
      <c r="AD72" t="s">
        <v>216</v>
      </c>
      <c r="AE72" t="s">
        <v>216</v>
      </c>
    </row>
    <row r="73" spans="1:31">
      <c r="A73">
        <v>35</v>
      </c>
      <c r="B73" t="s">
        <v>258</v>
      </c>
      <c r="C73" t="b">
        <v>0</v>
      </c>
      <c r="D73" t="s">
        <v>84</v>
      </c>
      <c r="E73" t="s">
        <v>228</v>
      </c>
      <c r="F73" t="s">
        <v>212</v>
      </c>
      <c r="G73" t="s">
        <v>213</v>
      </c>
      <c r="H73" t="s">
        <v>214</v>
      </c>
      <c r="I73" s="108">
        <v>14.317094802856445</v>
      </c>
      <c r="J73" s="108">
        <v>14.405634880065918</v>
      </c>
      <c r="K73" s="108">
        <v>7.7018141746520996E-2</v>
      </c>
      <c r="L73" t="s">
        <v>215</v>
      </c>
      <c r="M73" t="s">
        <v>215</v>
      </c>
      <c r="N73" t="s">
        <v>215</v>
      </c>
      <c r="O73" t="b">
        <v>1</v>
      </c>
      <c r="P73" s="108">
        <v>0.26740107022469911</v>
      </c>
      <c r="Q73" t="b">
        <v>1</v>
      </c>
      <c r="R73">
        <v>1</v>
      </c>
      <c r="S73">
        <v>40</v>
      </c>
      <c r="T73" t="s">
        <v>215</v>
      </c>
      <c r="U73" t="s">
        <v>215</v>
      </c>
      <c r="V73" t="s">
        <v>215</v>
      </c>
      <c r="W73" s="108">
        <v>81.561599731445312</v>
      </c>
      <c r="X73" t="s">
        <v>215</v>
      </c>
      <c r="Y73" t="s">
        <v>215</v>
      </c>
      <c r="Z73" t="s">
        <v>215</v>
      </c>
      <c r="AA73" t="s">
        <v>215</v>
      </c>
      <c r="AB73" t="s">
        <v>216</v>
      </c>
      <c r="AC73" t="s">
        <v>216</v>
      </c>
      <c r="AD73" t="s">
        <v>216</v>
      </c>
      <c r="AE73" t="s">
        <v>216</v>
      </c>
    </row>
    <row r="74" spans="1:31">
      <c r="A74">
        <v>36</v>
      </c>
      <c r="B74" t="s">
        <v>259</v>
      </c>
      <c r="C74" t="b">
        <v>0</v>
      </c>
      <c r="D74" t="s">
        <v>84</v>
      </c>
      <c r="E74" t="s">
        <v>228</v>
      </c>
      <c r="F74" t="s">
        <v>212</v>
      </c>
      <c r="G74" t="s">
        <v>213</v>
      </c>
      <c r="H74" t="s">
        <v>214</v>
      </c>
      <c r="I74" s="108">
        <v>14.539806365966797</v>
      </c>
      <c r="J74" s="108">
        <v>14.461524963378906</v>
      </c>
      <c r="K74" s="108">
        <v>7.0142462849617004E-2</v>
      </c>
      <c r="L74" t="s">
        <v>215</v>
      </c>
      <c r="M74" t="s">
        <v>215</v>
      </c>
      <c r="N74" t="s">
        <v>215</v>
      </c>
      <c r="O74" t="b">
        <v>1</v>
      </c>
      <c r="P74" s="108">
        <v>0.26740107022469911</v>
      </c>
      <c r="Q74" t="b">
        <v>1</v>
      </c>
      <c r="R74">
        <v>1</v>
      </c>
      <c r="S74">
        <v>40</v>
      </c>
      <c r="T74" t="s">
        <v>215</v>
      </c>
      <c r="U74" t="s">
        <v>215</v>
      </c>
      <c r="V74" t="s">
        <v>215</v>
      </c>
      <c r="W74" s="108">
        <v>81.561599731445312</v>
      </c>
      <c r="X74" t="s">
        <v>215</v>
      </c>
      <c r="Y74" t="s">
        <v>215</v>
      </c>
      <c r="Z74" t="s">
        <v>215</v>
      </c>
      <c r="AA74" t="s">
        <v>215</v>
      </c>
      <c r="AB74" t="s">
        <v>216</v>
      </c>
      <c r="AC74" t="s">
        <v>216</v>
      </c>
      <c r="AD74" t="s">
        <v>216</v>
      </c>
      <c r="AE74" t="s">
        <v>216</v>
      </c>
    </row>
    <row r="75" spans="1:31">
      <c r="A75">
        <v>37</v>
      </c>
      <c r="B75" t="s">
        <v>260</v>
      </c>
      <c r="C75" t="b">
        <v>0</v>
      </c>
      <c r="D75" t="s">
        <v>249</v>
      </c>
      <c r="E75" t="s">
        <v>228</v>
      </c>
      <c r="F75" t="s">
        <v>212</v>
      </c>
      <c r="G75" t="s">
        <v>213</v>
      </c>
      <c r="H75" t="s">
        <v>214</v>
      </c>
      <c r="I75" s="108">
        <v>14.404383659362793</v>
      </c>
      <c r="J75" s="108">
        <v>14.461524963378906</v>
      </c>
      <c r="K75" s="108">
        <v>7.0142462849617004E-2</v>
      </c>
      <c r="L75" t="s">
        <v>215</v>
      </c>
      <c r="M75" t="s">
        <v>215</v>
      </c>
      <c r="N75" t="s">
        <v>215</v>
      </c>
      <c r="O75" t="b">
        <v>1</v>
      </c>
      <c r="P75" s="108">
        <v>0.26740107022469911</v>
      </c>
      <c r="Q75" t="b">
        <v>1</v>
      </c>
      <c r="R75">
        <v>1</v>
      </c>
      <c r="S75">
        <v>40</v>
      </c>
      <c r="T75" t="s">
        <v>215</v>
      </c>
      <c r="U75" t="s">
        <v>215</v>
      </c>
      <c r="V75" t="s">
        <v>215</v>
      </c>
      <c r="W75" s="108">
        <v>81.561599731445312</v>
      </c>
      <c r="X75" t="s">
        <v>215</v>
      </c>
      <c r="Y75" t="s">
        <v>215</v>
      </c>
      <c r="Z75" t="s">
        <v>215</v>
      </c>
      <c r="AA75" t="s">
        <v>215</v>
      </c>
      <c r="AB75" t="s">
        <v>216</v>
      </c>
      <c r="AC75" t="s">
        <v>216</v>
      </c>
      <c r="AD75" t="s">
        <v>216</v>
      </c>
      <c r="AE75" t="s">
        <v>216</v>
      </c>
    </row>
    <row r="76" spans="1:31">
      <c r="A76">
        <v>38</v>
      </c>
      <c r="B76" t="s">
        <v>261</v>
      </c>
      <c r="C76" t="b">
        <v>0</v>
      </c>
      <c r="D76" t="s">
        <v>249</v>
      </c>
      <c r="E76" t="s">
        <v>228</v>
      </c>
      <c r="F76" t="s">
        <v>212</v>
      </c>
      <c r="G76" t="s">
        <v>213</v>
      </c>
      <c r="H76" t="s">
        <v>214</v>
      </c>
      <c r="I76" s="108">
        <v>14.440386772155762</v>
      </c>
      <c r="J76" s="108">
        <v>14.461524963378906</v>
      </c>
      <c r="K76" s="108">
        <v>7.0142462849617004E-2</v>
      </c>
      <c r="L76" t="s">
        <v>215</v>
      </c>
      <c r="M76" t="s">
        <v>215</v>
      </c>
      <c r="N76" t="s">
        <v>215</v>
      </c>
      <c r="O76" t="b">
        <v>1</v>
      </c>
      <c r="P76" s="108">
        <v>0.26740107022469911</v>
      </c>
      <c r="Q76" t="b">
        <v>1</v>
      </c>
      <c r="R76">
        <v>1</v>
      </c>
      <c r="S76">
        <v>40</v>
      </c>
      <c r="T76" t="s">
        <v>215</v>
      </c>
      <c r="U76" t="s">
        <v>215</v>
      </c>
      <c r="V76" t="s">
        <v>215</v>
      </c>
      <c r="W76" s="108">
        <v>81.122100830078125</v>
      </c>
      <c r="X76" t="s">
        <v>215</v>
      </c>
      <c r="Y76" t="s">
        <v>215</v>
      </c>
      <c r="Z76" t="s">
        <v>215</v>
      </c>
      <c r="AA76" t="s">
        <v>215</v>
      </c>
      <c r="AB76" t="s">
        <v>216</v>
      </c>
      <c r="AC76" t="s">
        <v>216</v>
      </c>
      <c r="AD76" t="s">
        <v>216</v>
      </c>
      <c r="AE76" t="s">
        <v>216</v>
      </c>
    </row>
    <row r="77" spans="1:31">
      <c r="A77">
        <v>39</v>
      </c>
      <c r="B77" t="s">
        <v>262</v>
      </c>
      <c r="C77" t="b">
        <v>0</v>
      </c>
      <c r="D77" t="s">
        <v>249</v>
      </c>
      <c r="E77" t="s">
        <v>228</v>
      </c>
      <c r="F77" t="s">
        <v>212</v>
      </c>
      <c r="G77" t="s">
        <v>213</v>
      </c>
      <c r="H77" t="s">
        <v>214</v>
      </c>
      <c r="I77" s="108">
        <v>15.056735038757324</v>
      </c>
      <c r="J77" s="108">
        <v>15.054810523986816</v>
      </c>
      <c r="K77" s="108">
        <v>7.4865303933620453E-2</v>
      </c>
      <c r="L77" t="s">
        <v>215</v>
      </c>
      <c r="M77" t="s">
        <v>215</v>
      </c>
      <c r="N77" t="s">
        <v>215</v>
      </c>
      <c r="O77" t="b">
        <v>1</v>
      </c>
      <c r="P77" s="108">
        <v>0.26740107022469911</v>
      </c>
      <c r="Q77" t="b">
        <v>1</v>
      </c>
      <c r="R77">
        <v>1</v>
      </c>
      <c r="S77">
        <v>40</v>
      </c>
      <c r="T77" t="s">
        <v>215</v>
      </c>
      <c r="U77" t="s">
        <v>215</v>
      </c>
      <c r="V77" t="s">
        <v>215</v>
      </c>
      <c r="W77" s="108">
        <v>81.122100830078125</v>
      </c>
      <c r="X77" t="s">
        <v>215</v>
      </c>
      <c r="Y77" t="s">
        <v>215</v>
      </c>
      <c r="Z77" t="s">
        <v>215</v>
      </c>
      <c r="AA77" t="s">
        <v>215</v>
      </c>
      <c r="AB77" t="s">
        <v>216</v>
      </c>
      <c r="AC77" t="s">
        <v>216</v>
      </c>
      <c r="AD77" t="s">
        <v>216</v>
      </c>
      <c r="AE77" t="s">
        <v>216</v>
      </c>
    </row>
    <row r="78" spans="1:31">
      <c r="A78">
        <v>40</v>
      </c>
      <c r="B78" t="s">
        <v>263</v>
      </c>
      <c r="C78" t="b">
        <v>0</v>
      </c>
      <c r="D78" t="s">
        <v>254</v>
      </c>
      <c r="E78" t="s">
        <v>228</v>
      </c>
      <c r="F78" t="s">
        <v>212</v>
      </c>
      <c r="G78" t="s">
        <v>213</v>
      </c>
      <c r="H78" t="s">
        <v>214</v>
      </c>
      <c r="I78" s="108">
        <v>14.979001045227051</v>
      </c>
      <c r="J78" s="108">
        <v>15.054810523986816</v>
      </c>
      <c r="K78" s="108">
        <v>7.4865303933620453E-2</v>
      </c>
      <c r="L78" t="s">
        <v>215</v>
      </c>
      <c r="M78" t="s">
        <v>215</v>
      </c>
      <c r="N78" t="s">
        <v>215</v>
      </c>
      <c r="O78" t="b">
        <v>1</v>
      </c>
      <c r="P78" s="108">
        <v>0.26740107022469911</v>
      </c>
      <c r="Q78" t="b">
        <v>1</v>
      </c>
      <c r="R78">
        <v>1</v>
      </c>
      <c r="S78">
        <v>40</v>
      </c>
      <c r="T78" t="s">
        <v>215</v>
      </c>
      <c r="U78" t="s">
        <v>215</v>
      </c>
      <c r="V78" t="s">
        <v>215</v>
      </c>
      <c r="W78" s="108">
        <v>81.561599731445312</v>
      </c>
      <c r="X78" t="s">
        <v>215</v>
      </c>
      <c r="Y78" t="s">
        <v>215</v>
      </c>
      <c r="Z78" t="s">
        <v>215</v>
      </c>
      <c r="AA78" t="s">
        <v>215</v>
      </c>
      <c r="AB78" t="s">
        <v>216</v>
      </c>
      <c r="AC78" t="s">
        <v>216</v>
      </c>
      <c r="AD78" t="s">
        <v>216</v>
      </c>
      <c r="AE78" t="s">
        <v>216</v>
      </c>
    </row>
    <row r="79" spans="1:31">
      <c r="A79">
        <v>41</v>
      </c>
      <c r="B79" t="s">
        <v>264</v>
      </c>
      <c r="C79" t="b">
        <v>0</v>
      </c>
      <c r="D79" t="s">
        <v>254</v>
      </c>
      <c r="E79" t="s">
        <v>228</v>
      </c>
      <c r="F79" t="s">
        <v>212</v>
      </c>
      <c r="G79" t="s">
        <v>213</v>
      </c>
      <c r="H79" t="s">
        <v>214</v>
      </c>
      <c r="I79" s="108">
        <v>15.128694534301758</v>
      </c>
      <c r="J79" s="108">
        <v>15.054810523986816</v>
      </c>
      <c r="K79" s="108">
        <v>7.4865303933620453E-2</v>
      </c>
      <c r="L79" t="s">
        <v>215</v>
      </c>
      <c r="M79" t="s">
        <v>215</v>
      </c>
      <c r="N79" t="s">
        <v>215</v>
      </c>
      <c r="O79" t="b">
        <v>1</v>
      </c>
      <c r="P79" s="108">
        <v>0.26740107022469911</v>
      </c>
      <c r="Q79" t="b">
        <v>1</v>
      </c>
      <c r="R79">
        <v>1</v>
      </c>
      <c r="S79">
        <v>40</v>
      </c>
      <c r="T79" t="s">
        <v>215</v>
      </c>
      <c r="U79" t="s">
        <v>215</v>
      </c>
      <c r="V79" t="s">
        <v>215</v>
      </c>
      <c r="W79" s="108">
        <v>81.122100830078125</v>
      </c>
      <c r="X79" t="s">
        <v>215</v>
      </c>
      <c r="Y79" t="s">
        <v>215</v>
      </c>
      <c r="Z79" t="s">
        <v>215</v>
      </c>
      <c r="AA79" t="s">
        <v>215</v>
      </c>
      <c r="AB79" t="s">
        <v>216</v>
      </c>
      <c r="AC79" t="s">
        <v>216</v>
      </c>
      <c r="AD79" t="s">
        <v>216</v>
      </c>
      <c r="AE79" t="s">
        <v>216</v>
      </c>
    </row>
    <row r="80" spans="1:31">
      <c r="A80">
        <v>42</v>
      </c>
      <c r="B80" t="s">
        <v>265</v>
      </c>
      <c r="C80" t="b">
        <v>0</v>
      </c>
      <c r="D80" t="s">
        <v>254</v>
      </c>
      <c r="E80" t="s">
        <v>228</v>
      </c>
      <c r="F80" t="s">
        <v>212</v>
      </c>
      <c r="G80" t="s">
        <v>213</v>
      </c>
      <c r="H80" t="s">
        <v>214</v>
      </c>
      <c r="I80" s="108">
        <v>21.366924285888672</v>
      </c>
      <c r="J80" s="108">
        <v>21.320013046264648</v>
      </c>
      <c r="K80" s="108">
        <v>4.9126863479614258E-2</v>
      </c>
      <c r="L80" t="s">
        <v>215</v>
      </c>
      <c r="M80" t="s">
        <v>215</v>
      </c>
      <c r="N80" t="s">
        <v>215</v>
      </c>
      <c r="O80" t="b">
        <v>1</v>
      </c>
      <c r="P80" s="108">
        <v>0.24368643081088903</v>
      </c>
      <c r="Q80" t="b">
        <v>1</v>
      </c>
      <c r="R80">
        <v>1</v>
      </c>
      <c r="S80">
        <v>40</v>
      </c>
      <c r="T80" t="s">
        <v>215</v>
      </c>
      <c r="U80" t="s">
        <v>215</v>
      </c>
      <c r="V80" t="s">
        <v>215</v>
      </c>
      <c r="W80" s="108">
        <v>87.168304443359375</v>
      </c>
      <c r="X80" t="s">
        <v>215</v>
      </c>
      <c r="Y80" t="s">
        <v>215</v>
      </c>
      <c r="Z80" t="s">
        <v>215</v>
      </c>
      <c r="AA80" t="s">
        <v>215</v>
      </c>
      <c r="AB80" t="s">
        <v>216</v>
      </c>
      <c r="AC80" t="s">
        <v>216</v>
      </c>
      <c r="AD80" t="s">
        <v>216</v>
      </c>
      <c r="AE80" t="s">
        <v>216</v>
      </c>
    </row>
    <row r="81" spans="1:31">
      <c r="A81">
        <v>43</v>
      </c>
      <c r="B81" t="s">
        <v>266</v>
      </c>
      <c r="C81" t="b">
        <v>0</v>
      </c>
      <c r="D81" t="s">
        <v>249</v>
      </c>
      <c r="E81" t="s">
        <v>238</v>
      </c>
      <c r="F81" t="s">
        <v>212</v>
      </c>
      <c r="G81" t="s">
        <v>213</v>
      </c>
      <c r="H81" t="s">
        <v>214</v>
      </c>
      <c r="I81" s="108">
        <v>21.324182510375977</v>
      </c>
      <c r="J81" s="108">
        <v>21.320013046264648</v>
      </c>
      <c r="K81" s="108">
        <v>4.9126863479614258E-2</v>
      </c>
      <c r="L81" t="s">
        <v>215</v>
      </c>
      <c r="M81" t="s">
        <v>215</v>
      </c>
      <c r="N81" t="s">
        <v>215</v>
      </c>
      <c r="O81" t="b">
        <v>1</v>
      </c>
      <c r="P81" s="108">
        <v>0.24368643081088903</v>
      </c>
      <c r="Q81" t="b">
        <v>1</v>
      </c>
      <c r="R81">
        <v>1</v>
      </c>
      <c r="S81">
        <v>40</v>
      </c>
      <c r="T81" t="s">
        <v>215</v>
      </c>
      <c r="U81" t="s">
        <v>215</v>
      </c>
      <c r="V81" t="s">
        <v>215</v>
      </c>
      <c r="W81" s="108">
        <v>87.168304443359375</v>
      </c>
      <c r="X81" t="s">
        <v>215</v>
      </c>
      <c r="Y81" t="s">
        <v>215</v>
      </c>
      <c r="Z81" t="s">
        <v>215</v>
      </c>
      <c r="AA81" t="s">
        <v>215</v>
      </c>
      <c r="AB81" t="s">
        <v>216</v>
      </c>
      <c r="AC81" t="s">
        <v>216</v>
      </c>
      <c r="AD81" t="s">
        <v>216</v>
      </c>
      <c r="AE81" t="s">
        <v>216</v>
      </c>
    </row>
    <row r="82" spans="1:31">
      <c r="A82">
        <v>44</v>
      </c>
      <c r="B82" t="s">
        <v>267</v>
      </c>
      <c r="C82" t="b">
        <v>0</v>
      </c>
      <c r="D82" t="s">
        <v>249</v>
      </c>
      <c r="E82" t="s">
        <v>238</v>
      </c>
      <c r="F82" t="s">
        <v>212</v>
      </c>
      <c r="G82" t="s">
        <v>213</v>
      </c>
      <c r="H82" t="s">
        <v>214</v>
      </c>
      <c r="I82" s="108">
        <v>21.268936157226562</v>
      </c>
      <c r="J82" s="108">
        <v>21.320013046264648</v>
      </c>
      <c r="K82" s="108">
        <v>4.9126863479614258E-2</v>
      </c>
      <c r="L82" t="s">
        <v>215</v>
      </c>
      <c r="M82" t="s">
        <v>215</v>
      </c>
      <c r="N82" t="s">
        <v>215</v>
      </c>
      <c r="O82" t="b">
        <v>1</v>
      </c>
      <c r="P82" s="108">
        <v>0.24368643081088903</v>
      </c>
      <c r="Q82" t="b">
        <v>1</v>
      </c>
      <c r="R82">
        <v>1</v>
      </c>
      <c r="S82">
        <v>40</v>
      </c>
      <c r="T82" t="s">
        <v>215</v>
      </c>
      <c r="U82" t="s">
        <v>215</v>
      </c>
      <c r="V82" t="s">
        <v>215</v>
      </c>
      <c r="W82" s="108">
        <v>87.168304443359375</v>
      </c>
      <c r="X82" t="s">
        <v>215</v>
      </c>
      <c r="Y82" t="s">
        <v>215</v>
      </c>
      <c r="Z82" t="s">
        <v>215</v>
      </c>
      <c r="AA82" t="s">
        <v>215</v>
      </c>
      <c r="AB82" t="s">
        <v>216</v>
      </c>
      <c r="AC82" t="s">
        <v>216</v>
      </c>
      <c r="AD82" t="s">
        <v>216</v>
      </c>
      <c r="AE82" t="s">
        <v>216</v>
      </c>
    </row>
    <row r="83" spans="1:31">
      <c r="A83">
        <v>45</v>
      </c>
      <c r="B83" t="s">
        <v>268</v>
      </c>
      <c r="C83" t="b">
        <v>0</v>
      </c>
      <c r="D83" t="s">
        <v>249</v>
      </c>
      <c r="E83" t="s">
        <v>238</v>
      </c>
      <c r="F83" t="s">
        <v>212</v>
      </c>
      <c r="G83" t="s">
        <v>213</v>
      </c>
      <c r="H83" t="s">
        <v>214</v>
      </c>
      <c r="I83" s="108">
        <v>23.779289245605469</v>
      </c>
      <c r="J83" s="108">
        <v>23.773077011108398</v>
      </c>
      <c r="K83" s="108">
        <v>2.3586373776197433E-2</v>
      </c>
      <c r="L83" t="s">
        <v>215</v>
      </c>
      <c r="M83" t="s">
        <v>215</v>
      </c>
      <c r="N83" t="s">
        <v>215</v>
      </c>
      <c r="O83" t="b">
        <v>1</v>
      </c>
      <c r="P83" s="108">
        <v>0.15627917526470084</v>
      </c>
      <c r="Q83" t="b">
        <v>1</v>
      </c>
      <c r="R83">
        <v>1</v>
      </c>
      <c r="S83">
        <v>40</v>
      </c>
      <c r="T83" t="s">
        <v>215</v>
      </c>
      <c r="U83" t="s">
        <v>215</v>
      </c>
      <c r="V83" t="s">
        <v>215</v>
      </c>
      <c r="W83" s="108">
        <v>77.974601745605469</v>
      </c>
      <c r="X83" t="s">
        <v>215</v>
      </c>
      <c r="Y83" t="s">
        <v>215</v>
      </c>
      <c r="Z83" t="s">
        <v>215</v>
      </c>
      <c r="AA83" t="s">
        <v>215</v>
      </c>
      <c r="AB83" t="s">
        <v>216</v>
      </c>
      <c r="AC83" t="s">
        <v>216</v>
      </c>
      <c r="AD83" t="s">
        <v>216</v>
      </c>
      <c r="AE83" t="s">
        <v>216</v>
      </c>
    </row>
    <row r="84" spans="1:31">
      <c r="A84">
        <v>46</v>
      </c>
      <c r="B84" t="s">
        <v>269</v>
      </c>
      <c r="C84" t="b">
        <v>0</v>
      </c>
      <c r="D84" t="s">
        <v>254</v>
      </c>
      <c r="E84" t="s">
        <v>242</v>
      </c>
      <c r="F84" t="s">
        <v>212</v>
      </c>
      <c r="G84" t="s">
        <v>213</v>
      </c>
      <c r="H84" t="s">
        <v>214</v>
      </c>
      <c r="I84" s="108">
        <v>23.792934417724609</v>
      </c>
      <c r="J84" s="108">
        <v>23.773077011108398</v>
      </c>
      <c r="K84" s="108">
        <v>2.3586373776197433E-2</v>
      </c>
      <c r="L84" t="s">
        <v>215</v>
      </c>
      <c r="M84" t="s">
        <v>215</v>
      </c>
      <c r="N84" t="s">
        <v>215</v>
      </c>
      <c r="O84" t="b">
        <v>1</v>
      </c>
      <c r="P84" s="108">
        <v>0.15627917526470084</v>
      </c>
      <c r="Q84" t="b">
        <v>1</v>
      </c>
      <c r="R84">
        <v>1</v>
      </c>
      <c r="S84">
        <v>40</v>
      </c>
      <c r="T84" t="s">
        <v>215</v>
      </c>
      <c r="U84" t="s">
        <v>215</v>
      </c>
      <c r="V84" t="s">
        <v>215</v>
      </c>
      <c r="W84" s="108">
        <v>77.974601745605469</v>
      </c>
      <c r="X84" t="s">
        <v>215</v>
      </c>
      <c r="Y84" t="s">
        <v>215</v>
      </c>
      <c r="Z84" t="s">
        <v>215</v>
      </c>
      <c r="AA84" t="s">
        <v>215</v>
      </c>
      <c r="AB84" t="s">
        <v>216</v>
      </c>
      <c r="AC84" t="s">
        <v>216</v>
      </c>
      <c r="AD84" t="s">
        <v>216</v>
      </c>
      <c r="AE84" t="s">
        <v>216</v>
      </c>
    </row>
    <row r="85" spans="1:31">
      <c r="A85">
        <v>47</v>
      </c>
      <c r="B85" t="s">
        <v>270</v>
      </c>
      <c r="C85" t="b">
        <v>0</v>
      </c>
      <c r="D85" t="s">
        <v>254</v>
      </c>
      <c r="E85" t="s">
        <v>242</v>
      </c>
      <c r="F85" t="s">
        <v>212</v>
      </c>
      <c r="G85" t="s">
        <v>213</v>
      </c>
      <c r="H85" t="s">
        <v>214</v>
      </c>
      <c r="I85" s="108">
        <v>23.747005462646484</v>
      </c>
      <c r="J85" s="108">
        <v>23.773077011108398</v>
      </c>
      <c r="K85" s="108">
        <v>2.3586373776197433E-2</v>
      </c>
      <c r="L85" t="s">
        <v>215</v>
      </c>
      <c r="M85" t="s">
        <v>215</v>
      </c>
      <c r="N85" t="s">
        <v>215</v>
      </c>
      <c r="O85" t="b">
        <v>1</v>
      </c>
      <c r="P85" s="108">
        <v>0.15627917526470084</v>
      </c>
      <c r="Q85" t="b">
        <v>1</v>
      </c>
      <c r="R85">
        <v>1</v>
      </c>
      <c r="S85">
        <v>40</v>
      </c>
      <c r="T85" t="s">
        <v>215</v>
      </c>
      <c r="U85" t="s">
        <v>215</v>
      </c>
      <c r="V85" t="s">
        <v>215</v>
      </c>
      <c r="W85" s="108">
        <v>78.340950012207031</v>
      </c>
      <c r="X85" t="s">
        <v>215</v>
      </c>
      <c r="Y85" t="s">
        <v>215</v>
      </c>
      <c r="Z85" t="s">
        <v>215</v>
      </c>
      <c r="AA85" t="s">
        <v>215</v>
      </c>
      <c r="AB85" t="s">
        <v>216</v>
      </c>
      <c r="AC85" t="s">
        <v>216</v>
      </c>
      <c r="AD85" t="s">
        <v>216</v>
      </c>
      <c r="AE85" t="s">
        <v>216</v>
      </c>
    </row>
    <row r="86" spans="1:31">
      <c r="A86">
        <v>48</v>
      </c>
      <c r="B86" t="s">
        <v>271</v>
      </c>
      <c r="C86" t="b">
        <v>0</v>
      </c>
      <c r="D86" t="s">
        <v>254</v>
      </c>
      <c r="E86" t="s">
        <v>242</v>
      </c>
      <c r="F86" t="s">
        <v>212</v>
      </c>
      <c r="G86" t="s">
        <v>213</v>
      </c>
      <c r="H86" t="s">
        <v>214</v>
      </c>
      <c r="I86" s="108">
        <v>16.720281600952148</v>
      </c>
      <c r="J86" s="108">
        <v>16.721551895141602</v>
      </c>
      <c r="K86" s="108">
        <v>3.151148185133934E-2</v>
      </c>
      <c r="L86" t="s">
        <v>215</v>
      </c>
      <c r="M86" t="s">
        <v>215</v>
      </c>
      <c r="N86" t="s">
        <v>215</v>
      </c>
      <c r="O86" t="b">
        <v>1</v>
      </c>
      <c r="P86" s="108">
        <v>0.18735099999999999</v>
      </c>
      <c r="Q86" t="b">
        <v>1</v>
      </c>
      <c r="R86">
        <v>1</v>
      </c>
      <c r="S86">
        <v>40</v>
      </c>
      <c r="T86" t="s">
        <v>215</v>
      </c>
      <c r="U86" t="s">
        <v>215</v>
      </c>
      <c r="V86" t="s">
        <v>215</v>
      </c>
      <c r="W86" s="108">
        <v>83.943954467773438</v>
      </c>
      <c r="X86" t="s">
        <v>215</v>
      </c>
      <c r="Y86" t="s">
        <v>215</v>
      </c>
      <c r="Z86" t="s">
        <v>215</v>
      </c>
      <c r="AA86" t="s">
        <v>215</v>
      </c>
      <c r="AB86" t="s">
        <v>216</v>
      </c>
      <c r="AC86" t="s">
        <v>216</v>
      </c>
      <c r="AD86" t="s">
        <v>216</v>
      </c>
      <c r="AE86" t="s">
        <v>216</v>
      </c>
    </row>
    <row r="87" spans="1:31">
      <c r="A87">
        <v>49</v>
      </c>
      <c r="B87" t="s">
        <v>272</v>
      </c>
      <c r="C87" t="b">
        <v>0</v>
      </c>
      <c r="D87" t="s">
        <v>85</v>
      </c>
      <c r="E87" t="s">
        <v>82</v>
      </c>
      <c r="F87" t="s">
        <v>212</v>
      </c>
      <c r="G87" t="s">
        <v>213</v>
      </c>
      <c r="H87" t="s">
        <v>214</v>
      </c>
      <c r="I87" s="108">
        <v>16.753681182861328</v>
      </c>
      <c r="J87" s="108">
        <v>16.721551895141602</v>
      </c>
      <c r="K87" s="108">
        <v>3.151148185133934E-2</v>
      </c>
      <c r="L87" t="s">
        <v>215</v>
      </c>
      <c r="M87" t="s">
        <v>215</v>
      </c>
      <c r="N87" t="s">
        <v>215</v>
      </c>
      <c r="O87" t="b">
        <v>1</v>
      </c>
      <c r="P87" s="108">
        <v>0.18735099999999999</v>
      </c>
      <c r="Q87" t="b">
        <v>1</v>
      </c>
      <c r="R87">
        <v>1</v>
      </c>
      <c r="S87">
        <v>40</v>
      </c>
      <c r="T87" t="s">
        <v>215</v>
      </c>
      <c r="U87" t="s">
        <v>215</v>
      </c>
      <c r="V87" t="s">
        <v>215</v>
      </c>
      <c r="W87" s="108">
        <v>83.943954467773438</v>
      </c>
      <c r="X87" t="s">
        <v>215</v>
      </c>
      <c r="Y87" t="s">
        <v>215</v>
      </c>
      <c r="Z87" t="s">
        <v>215</v>
      </c>
      <c r="AA87" t="s">
        <v>215</v>
      </c>
      <c r="AB87" t="s">
        <v>216</v>
      </c>
      <c r="AC87" t="s">
        <v>216</v>
      </c>
      <c r="AD87" t="s">
        <v>216</v>
      </c>
      <c r="AE87" t="s">
        <v>216</v>
      </c>
    </row>
    <row r="88" spans="1:31">
      <c r="A88">
        <v>50</v>
      </c>
      <c r="B88" t="s">
        <v>273</v>
      </c>
      <c r="C88" t="b">
        <v>0</v>
      </c>
      <c r="D88" t="s">
        <v>85</v>
      </c>
      <c r="E88" t="s">
        <v>82</v>
      </c>
      <c r="F88" t="s">
        <v>212</v>
      </c>
      <c r="G88" t="s">
        <v>213</v>
      </c>
      <c r="H88" t="s">
        <v>214</v>
      </c>
      <c r="I88" s="108">
        <v>16.690696716308594</v>
      </c>
      <c r="J88" s="108">
        <v>16.721551895141602</v>
      </c>
      <c r="K88" s="108">
        <v>3.151148185133934E-2</v>
      </c>
      <c r="L88" t="s">
        <v>215</v>
      </c>
      <c r="M88" t="s">
        <v>215</v>
      </c>
      <c r="N88" t="s">
        <v>215</v>
      </c>
      <c r="O88" t="b">
        <v>1</v>
      </c>
      <c r="P88" s="108">
        <v>0.18735099999999999</v>
      </c>
      <c r="Q88" t="b">
        <v>1</v>
      </c>
      <c r="R88">
        <v>1</v>
      </c>
      <c r="S88">
        <v>40</v>
      </c>
      <c r="T88" t="s">
        <v>215</v>
      </c>
      <c r="U88" t="s">
        <v>215</v>
      </c>
      <c r="V88" t="s">
        <v>215</v>
      </c>
      <c r="W88" s="108">
        <v>83.943954467773438</v>
      </c>
      <c r="X88" t="s">
        <v>215</v>
      </c>
      <c r="Y88" t="s">
        <v>215</v>
      </c>
      <c r="Z88" t="s">
        <v>215</v>
      </c>
      <c r="AA88" t="s">
        <v>215</v>
      </c>
      <c r="AB88" t="s">
        <v>216</v>
      </c>
      <c r="AC88" t="s">
        <v>216</v>
      </c>
      <c r="AD88" t="s">
        <v>216</v>
      </c>
      <c r="AE88" t="s">
        <v>216</v>
      </c>
    </row>
    <row r="89" spans="1:31">
      <c r="A89">
        <v>51</v>
      </c>
      <c r="B89" t="s">
        <v>274</v>
      </c>
      <c r="C89" t="b">
        <v>0</v>
      </c>
      <c r="D89" t="s">
        <v>85</v>
      </c>
      <c r="E89" t="s">
        <v>82</v>
      </c>
      <c r="F89" t="s">
        <v>212</v>
      </c>
      <c r="G89" t="s">
        <v>213</v>
      </c>
      <c r="H89" t="s">
        <v>214</v>
      </c>
      <c r="I89" s="108">
        <v>16.999347686767578</v>
      </c>
      <c r="J89" s="108">
        <v>16.999458312988281</v>
      </c>
      <c r="K89" s="108">
        <v>1.5644909581169486E-4</v>
      </c>
      <c r="L89" t="s">
        <v>215</v>
      </c>
      <c r="M89" t="s">
        <v>215</v>
      </c>
      <c r="N89" t="s">
        <v>215</v>
      </c>
      <c r="O89" t="b">
        <v>1</v>
      </c>
      <c r="P89" s="108">
        <v>0.18735099999999999</v>
      </c>
      <c r="Q89" t="b">
        <v>1</v>
      </c>
      <c r="R89">
        <v>1</v>
      </c>
      <c r="S89">
        <v>40</v>
      </c>
      <c r="T89" t="s">
        <v>215</v>
      </c>
      <c r="U89" t="s">
        <v>215</v>
      </c>
      <c r="V89" t="s">
        <v>215</v>
      </c>
      <c r="W89" s="108">
        <v>83.943954467773438</v>
      </c>
      <c r="X89" t="s">
        <v>215</v>
      </c>
      <c r="Y89" t="s">
        <v>215</v>
      </c>
      <c r="Z89" t="s">
        <v>215</v>
      </c>
      <c r="AA89" t="s">
        <v>215</v>
      </c>
      <c r="AB89" t="s">
        <v>216</v>
      </c>
      <c r="AC89" t="s">
        <v>216</v>
      </c>
      <c r="AD89" t="s">
        <v>216</v>
      </c>
      <c r="AE89" t="s">
        <v>216</v>
      </c>
    </row>
    <row r="90" spans="1:31">
      <c r="A90">
        <v>52</v>
      </c>
      <c r="B90" t="s">
        <v>275</v>
      </c>
      <c r="C90" t="b">
        <v>0</v>
      </c>
      <c r="D90" t="s">
        <v>276</v>
      </c>
      <c r="E90" t="s">
        <v>82</v>
      </c>
      <c r="F90" t="s">
        <v>212</v>
      </c>
      <c r="G90" t="s">
        <v>213</v>
      </c>
      <c r="H90" t="s">
        <v>214</v>
      </c>
      <c r="I90" s="110" t="s">
        <v>278</v>
      </c>
      <c r="J90" s="108">
        <v>16.999458312988281</v>
      </c>
      <c r="K90" s="108">
        <v>1.5644909581169486E-4</v>
      </c>
      <c r="L90" t="s">
        <v>215</v>
      </c>
      <c r="M90" t="s">
        <v>215</v>
      </c>
      <c r="N90" t="s">
        <v>215</v>
      </c>
      <c r="O90" t="b">
        <v>1</v>
      </c>
      <c r="P90" s="108">
        <v>0.18735099999999999</v>
      </c>
      <c r="Q90" t="b">
        <v>1</v>
      </c>
      <c r="R90">
        <v>1</v>
      </c>
      <c r="S90">
        <v>40</v>
      </c>
      <c r="T90" t="s">
        <v>215</v>
      </c>
      <c r="U90" t="s">
        <v>215</v>
      </c>
      <c r="V90" t="s">
        <v>215</v>
      </c>
      <c r="W90" s="108">
        <v>64.219200134277344</v>
      </c>
      <c r="X90" t="s">
        <v>215</v>
      </c>
      <c r="Y90" t="s">
        <v>215</v>
      </c>
      <c r="Z90" t="s">
        <v>215</v>
      </c>
      <c r="AA90" t="s">
        <v>215</v>
      </c>
      <c r="AB90" t="s">
        <v>216</v>
      </c>
      <c r="AC90" t="s">
        <v>250</v>
      </c>
      <c r="AD90" t="s">
        <v>216</v>
      </c>
      <c r="AE90" t="s">
        <v>250</v>
      </c>
    </row>
    <row r="91" spans="1:31">
      <c r="A91">
        <v>53</v>
      </c>
      <c r="B91" t="s">
        <v>277</v>
      </c>
      <c r="C91" t="b">
        <v>0</v>
      </c>
      <c r="D91" t="s">
        <v>276</v>
      </c>
      <c r="E91" t="s">
        <v>82</v>
      </c>
      <c r="F91" t="s">
        <v>212</v>
      </c>
      <c r="G91" t="s">
        <v>213</v>
      </c>
      <c r="H91" t="s">
        <v>214</v>
      </c>
      <c r="I91" s="108">
        <v>16.999568939208984</v>
      </c>
      <c r="J91" s="108">
        <v>16.999458312988281</v>
      </c>
      <c r="K91" s="108">
        <v>1.5644909581169486E-4</v>
      </c>
      <c r="L91" t="s">
        <v>215</v>
      </c>
      <c r="M91" t="s">
        <v>215</v>
      </c>
      <c r="N91" t="s">
        <v>215</v>
      </c>
      <c r="O91" t="b">
        <v>1</v>
      </c>
      <c r="P91" s="108">
        <v>0.18735099999999999</v>
      </c>
      <c r="Q91" t="b">
        <v>1</v>
      </c>
      <c r="R91">
        <v>1</v>
      </c>
      <c r="S91">
        <v>40</v>
      </c>
      <c r="T91" t="s">
        <v>215</v>
      </c>
      <c r="U91" t="s">
        <v>215</v>
      </c>
      <c r="V91" t="s">
        <v>215</v>
      </c>
      <c r="W91" s="108">
        <v>83.943954467773438</v>
      </c>
      <c r="X91" t="s">
        <v>215</v>
      </c>
      <c r="Y91" t="s">
        <v>215</v>
      </c>
      <c r="Z91" t="s">
        <v>215</v>
      </c>
      <c r="AA91" t="s">
        <v>215</v>
      </c>
      <c r="AB91" t="s">
        <v>216</v>
      </c>
      <c r="AC91" t="s">
        <v>216</v>
      </c>
      <c r="AD91" t="s">
        <v>216</v>
      </c>
      <c r="AE91" t="s">
        <v>216</v>
      </c>
    </row>
    <row r="92" spans="1:31">
      <c r="A92">
        <v>54</v>
      </c>
      <c r="B92" t="s">
        <v>279</v>
      </c>
      <c r="C92" t="b">
        <v>0</v>
      </c>
      <c r="D92" t="s">
        <v>276</v>
      </c>
      <c r="E92" t="s">
        <v>82</v>
      </c>
      <c r="F92" t="s">
        <v>212</v>
      </c>
      <c r="G92" t="s">
        <v>213</v>
      </c>
      <c r="H92" t="s">
        <v>214</v>
      </c>
      <c r="I92" s="108">
        <v>16.285396575927734</v>
      </c>
      <c r="J92" s="108">
        <v>16.247323989868164</v>
      </c>
      <c r="K92" s="108">
        <v>4.624638706445694E-2</v>
      </c>
      <c r="L92" t="s">
        <v>215</v>
      </c>
      <c r="M92" t="s">
        <v>215</v>
      </c>
      <c r="N92" t="s">
        <v>215</v>
      </c>
      <c r="O92" t="b">
        <v>1</v>
      </c>
      <c r="P92" s="108">
        <v>0.18735099999999999</v>
      </c>
      <c r="Q92" t="b">
        <v>1</v>
      </c>
      <c r="R92">
        <v>1</v>
      </c>
      <c r="S92">
        <v>40</v>
      </c>
      <c r="T92" t="s">
        <v>215</v>
      </c>
      <c r="U92" t="s">
        <v>215</v>
      </c>
      <c r="V92" t="s">
        <v>215</v>
      </c>
      <c r="W92" s="108">
        <v>83.943954467773438</v>
      </c>
      <c r="X92" t="s">
        <v>215</v>
      </c>
      <c r="Y92" t="s">
        <v>215</v>
      </c>
      <c r="Z92" t="s">
        <v>215</v>
      </c>
      <c r="AA92" t="s">
        <v>215</v>
      </c>
      <c r="AB92" t="s">
        <v>216</v>
      </c>
      <c r="AC92" t="s">
        <v>216</v>
      </c>
      <c r="AD92" t="s">
        <v>216</v>
      </c>
      <c r="AE92" t="s">
        <v>216</v>
      </c>
    </row>
    <row r="93" spans="1:31">
      <c r="A93">
        <v>55</v>
      </c>
      <c r="B93" t="s">
        <v>280</v>
      </c>
      <c r="C93" t="b">
        <v>0</v>
      </c>
      <c r="D93" t="s">
        <v>281</v>
      </c>
      <c r="E93" t="s">
        <v>82</v>
      </c>
      <c r="F93" t="s">
        <v>212</v>
      </c>
      <c r="G93" t="s">
        <v>213</v>
      </c>
      <c r="H93" t="s">
        <v>214</v>
      </c>
      <c r="I93" s="108">
        <v>16.195859909057617</v>
      </c>
      <c r="J93" s="108">
        <v>16.247323989868164</v>
      </c>
      <c r="K93" s="108">
        <v>4.624638706445694E-2</v>
      </c>
      <c r="L93" t="s">
        <v>215</v>
      </c>
      <c r="M93" t="s">
        <v>215</v>
      </c>
      <c r="N93" t="s">
        <v>215</v>
      </c>
      <c r="O93" t="b">
        <v>1</v>
      </c>
      <c r="P93" s="108">
        <v>0.18735099999999999</v>
      </c>
      <c r="Q93" t="b">
        <v>1</v>
      </c>
      <c r="R93">
        <v>1</v>
      </c>
      <c r="S93">
        <v>40</v>
      </c>
      <c r="T93" t="s">
        <v>215</v>
      </c>
      <c r="U93" t="s">
        <v>215</v>
      </c>
      <c r="V93" t="s">
        <v>215</v>
      </c>
      <c r="W93" s="108">
        <v>83.943954467773438</v>
      </c>
      <c r="X93" t="s">
        <v>215</v>
      </c>
      <c r="Y93" t="s">
        <v>215</v>
      </c>
      <c r="Z93" t="s">
        <v>215</v>
      </c>
      <c r="AA93" t="s">
        <v>215</v>
      </c>
      <c r="AB93" t="s">
        <v>216</v>
      </c>
      <c r="AC93" t="s">
        <v>216</v>
      </c>
      <c r="AD93" t="s">
        <v>216</v>
      </c>
      <c r="AE93" t="s">
        <v>216</v>
      </c>
    </row>
    <row r="94" spans="1:31">
      <c r="A94">
        <v>56</v>
      </c>
      <c r="B94" t="s">
        <v>282</v>
      </c>
      <c r="C94" t="b">
        <v>0</v>
      </c>
      <c r="D94" t="s">
        <v>281</v>
      </c>
      <c r="E94" t="s">
        <v>82</v>
      </c>
      <c r="F94" t="s">
        <v>212</v>
      </c>
      <c r="G94" t="s">
        <v>213</v>
      </c>
      <c r="H94" t="s">
        <v>214</v>
      </c>
      <c r="I94" s="108">
        <v>16.260717391967773</v>
      </c>
      <c r="J94" s="108">
        <v>16.247323989868164</v>
      </c>
      <c r="K94" s="108">
        <v>4.624638706445694E-2</v>
      </c>
      <c r="L94" t="s">
        <v>215</v>
      </c>
      <c r="M94" t="s">
        <v>215</v>
      </c>
      <c r="N94" t="s">
        <v>215</v>
      </c>
      <c r="O94" t="b">
        <v>1</v>
      </c>
      <c r="P94" s="108">
        <v>0.18735099999999999</v>
      </c>
      <c r="Q94" t="b">
        <v>1</v>
      </c>
      <c r="R94">
        <v>1</v>
      </c>
      <c r="S94">
        <v>40</v>
      </c>
      <c r="T94" t="s">
        <v>215</v>
      </c>
      <c r="U94" t="s">
        <v>215</v>
      </c>
      <c r="V94" t="s">
        <v>215</v>
      </c>
      <c r="W94" s="108">
        <v>83.943954467773438</v>
      </c>
      <c r="X94" t="s">
        <v>215</v>
      </c>
      <c r="Y94" t="s">
        <v>215</v>
      </c>
      <c r="Z94" t="s">
        <v>215</v>
      </c>
      <c r="AA94" t="s">
        <v>215</v>
      </c>
      <c r="AB94" t="s">
        <v>216</v>
      </c>
      <c r="AC94" t="s">
        <v>216</v>
      </c>
      <c r="AD94" t="s">
        <v>216</v>
      </c>
      <c r="AE94" t="s">
        <v>216</v>
      </c>
    </row>
    <row r="95" spans="1:31">
      <c r="A95">
        <v>57</v>
      </c>
      <c r="B95" t="s">
        <v>283</v>
      </c>
      <c r="C95" t="b">
        <v>0</v>
      </c>
      <c r="D95" t="s">
        <v>281</v>
      </c>
      <c r="E95" t="s">
        <v>82</v>
      </c>
      <c r="F95" t="s">
        <v>212</v>
      </c>
      <c r="G95" t="s">
        <v>213</v>
      </c>
      <c r="H95" t="s">
        <v>214</v>
      </c>
      <c r="I95" s="108">
        <v>15.077863693237305</v>
      </c>
      <c r="J95" s="108">
        <v>15.0386962890625</v>
      </c>
      <c r="K95" s="108">
        <v>3.4139815717935562E-2</v>
      </c>
      <c r="L95" t="s">
        <v>215</v>
      </c>
      <c r="M95" t="s">
        <v>215</v>
      </c>
      <c r="N95" t="s">
        <v>215</v>
      </c>
      <c r="O95" t="b">
        <v>1</v>
      </c>
      <c r="P95" s="108">
        <v>0.26740107022469911</v>
      </c>
      <c r="Q95" t="b">
        <v>1</v>
      </c>
      <c r="R95">
        <v>1</v>
      </c>
      <c r="S95">
        <v>40</v>
      </c>
      <c r="T95" t="s">
        <v>215</v>
      </c>
      <c r="U95" t="s">
        <v>215</v>
      </c>
      <c r="V95" t="s">
        <v>215</v>
      </c>
      <c r="W95" s="108">
        <v>81.561599731445312</v>
      </c>
      <c r="X95" t="s">
        <v>215</v>
      </c>
      <c r="Y95" t="s">
        <v>215</v>
      </c>
      <c r="Z95" t="s">
        <v>215</v>
      </c>
      <c r="AA95" t="s">
        <v>215</v>
      </c>
      <c r="AB95" t="s">
        <v>216</v>
      </c>
      <c r="AC95" t="s">
        <v>216</v>
      </c>
      <c r="AD95" t="s">
        <v>216</v>
      </c>
      <c r="AE95" t="s">
        <v>216</v>
      </c>
    </row>
    <row r="96" spans="1:31">
      <c r="A96">
        <v>58</v>
      </c>
      <c r="B96" t="s">
        <v>284</v>
      </c>
      <c r="C96" t="b">
        <v>0</v>
      </c>
      <c r="D96" t="s">
        <v>85</v>
      </c>
      <c r="E96" t="s">
        <v>228</v>
      </c>
      <c r="F96" t="s">
        <v>212</v>
      </c>
      <c r="G96" t="s">
        <v>213</v>
      </c>
      <c r="H96" t="s">
        <v>214</v>
      </c>
      <c r="I96" s="108">
        <v>15.015250205993652</v>
      </c>
      <c r="J96" s="108">
        <v>15.0386962890625</v>
      </c>
      <c r="K96" s="108">
        <v>3.4139815717935562E-2</v>
      </c>
      <c r="L96" t="s">
        <v>215</v>
      </c>
      <c r="M96" t="s">
        <v>215</v>
      </c>
      <c r="N96" t="s">
        <v>215</v>
      </c>
      <c r="O96" t="b">
        <v>1</v>
      </c>
      <c r="P96" s="108">
        <v>0.26740107022469911</v>
      </c>
      <c r="Q96" t="b">
        <v>1</v>
      </c>
      <c r="R96">
        <v>1</v>
      </c>
      <c r="S96">
        <v>40</v>
      </c>
      <c r="T96" t="s">
        <v>215</v>
      </c>
      <c r="U96" t="s">
        <v>215</v>
      </c>
      <c r="V96" t="s">
        <v>215</v>
      </c>
      <c r="W96" s="108">
        <v>81.122100830078125</v>
      </c>
      <c r="X96" t="s">
        <v>215</v>
      </c>
      <c r="Y96" t="s">
        <v>215</v>
      </c>
      <c r="Z96" t="s">
        <v>215</v>
      </c>
      <c r="AA96" t="s">
        <v>215</v>
      </c>
      <c r="AB96" t="s">
        <v>216</v>
      </c>
      <c r="AC96" t="s">
        <v>216</v>
      </c>
      <c r="AD96" t="s">
        <v>216</v>
      </c>
      <c r="AE96" t="s">
        <v>216</v>
      </c>
    </row>
    <row r="97" spans="1:31">
      <c r="A97">
        <v>59</v>
      </c>
      <c r="B97" t="s">
        <v>285</v>
      </c>
      <c r="C97" t="b">
        <v>0</v>
      </c>
      <c r="D97" t="s">
        <v>85</v>
      </c>
      <c r="E97" t="s">
        <v>228</v>
      </c>
      <c r="F97" t="s">
        <v>212</v>
      </c>
      <c r="G97" t="s">
        <v>213</v>
      </c>
      <c r="H97" t="s">
        <v>214</v>
      </c>
      <c r="I97" s="108">
        <v>15.022972106933594</v>
      </c>
      <c r="J97" s="108">
        <v>15.0386962890625</v>
      </c>
      <c r="K97" s="108">
        <v>3.4139815717935562E-2</v>
      </c>
      <c r="L97" t="s">
        <v>215</v>
      </c>
      <c r="M97" t="s">
        <v>215</v>
      </c>
      <c r="N97" t="s">
        <v>215</v>
      </c>
      <c r="O97" t="b">
        <v>1</v>
      </c>
      <c r="P97" s="108">
        <v>0.26740107022469911</v>
      </c>
      <c r="Q97" t="b">
        <v>1</v>
      </c>
      <c r="R97">
        <v>1</v>
      </c>
      <c r="S97">
        <v>40</v>
      </c>
      <c r="T97" t="s">
        <v>215</v>
      </c>
      <c r="U97" t="s">
        <v>215</v>
      </c>
      <c r="V97" t="s">
        <v>215</v>
      </c>
      <c r="W97" s="108">
        <v>81.122100830078125</v>
      </c>
      <c r="X97" t="s">
        <v>215</v>
      </c>
      <c r="Y97" t="s">
        <v>215</v>
      </c>
      <c r="Z97" t="s">
        <v>215</v>
      </c>
      <c r="AA97" t="s">
        <v>215</v>
      </c>
      <c r="AB97" t="s">
        <v>216</v>
      </c>
      <c r="AC97" t="s">
        <v>216</v>
      </c>
      <c r="AD97" t="s">
        <v>216</v>
      </c>
      <c r="AE97" t="s">
        <v>216</v>
      </c>
    </row>
    <row r="98" spans="1:31">
      <c r="A98">
        <v>60</v>
      </c>
      <c r="B98" t="s">
        <v>286</v>
      </c>
      <c r="C98" t="b">
        <v>0</v>
      </c>
      <c r="D98" t="s">
        <v>85</v>
      </c>
      <c r="E98" t="s">
        <v>228</v>
      </c>
      <c r="F98" t="s">
        <v>212</v>
      </c>
      <c r="G98" t="s">
        <v>213</v>
      </c>
      <c r="H98" t="s">
        <v>214</v>
      </c>
      <c r="I98" s="108">
        <v>14.996570587158203</v>
      </c>
      <c r="J98" s="108">
        <v>14.98040771484375</v>
      </c>
      <c r="K98" s="108">
        <v>1.6439441591501236E-2</v>
      </c>
      <c r="L98" t="s">
        <v>215</v>
      </c>
      <c r="M98" t="s">
        <v>215</v>
      </c>
      <c r="N98" t="s">
        <v>215</v>
      </c>
      <c r="O98" t="b">
        <v>1</v>
      </c>
      <c r="P98" s="108">
        <v>0.26740107022469911</v>
      </c>
      <c r="Q98" t="b">
        <v>1</v>
      </c>
      <c r="R98">
        <v>1</v>
      </c>
      <c r="S98">
        <v>40</v>
      </c>
      <c r="T98" t="s">
        <v>215</v>
      </c>
      <c r="U98" t="s">
        <v>215</v>
      </c>
      <c r="V98" t="s">
        <v>215</v>
      </c>
      <c r="W98" s="108">
        <v>81.122100830078125</v>
      </c>
      <c r="X98" t="s">
        <v>215</v>
      </c>
      <c r="Y98" t="s">
        <v>215</v>
      </c>
      <c r="Z98" t="s">
        <v>215</v>
      </c>
      <c r="AA98" t="s">
        <v>215</v>
      </c>
      <c r="AB98" t="s">
        <v>216</v>
      </c>
      <c r="AC98" t="s">
        <v>216</v>
      </c>
      <c r="AD98" t="s">
        <v>216</v>
      </c>
      <c r="AE98" t="s">
        <v>216</v>
      </c>
    </row>
    <row r="99" spans="1:31">
      <c r="A99">
        <v>61</v>
      </c>
      <c r="B99" t="s">
        <v>287</v>
      </c>
      <c r="C99" t="b">
        <v>0</v>
      </c>
      <c r="D99" t="s">
        <v>276</v>
      </c>
      <c r="E99" t="s">
        <v>228</v>
      </c>
      <c r="F99" t="s">
        <v>212</v>
      </c>
      <c r="G99" t="s">
        <v>213</v>
      </c>
      <c r="H99" t="s">
        <v>214</v>
      </c>
      <c r="I99" s="108">
        <v>14.980949401855469</v>
      </c>
      <c r="J99" s="108">
        <v>14.98040771484375</v>
      </c>
      <c r="K99" s="108">
        <v>1.6439441591501236E-2</v>
      </c>
      <c r="L99" t="s">
        <v>215</v>
      </c>
      <c r="M99" t="s">
        <v>215</v>
      </c>
      <c r="N99" t="s">
        <v>215</v>
      </c>
      <c r="O99" t="b">
        <v>1</v>
      </c>
      <c r="P99" s="108">
        <v>0.26740107022469911</v>
      </c>
      <c r="Q99" t="b">
        <v>1</v>
      </c>
      <c r="R99">
        <v>1</v>
      </c>
      <c r="S99">
        <v>40</v>
      </c>
      <c r="T99" t="s">
        <v>215</v>
      </c>
      <c r="U99" t="s">
        <v>215</v>
      </c>
      <c r="V99" t="s">
        <v>215</v>
      </c>
      <c r="W99" s="108">
        <v>81.122100830078125</v>
      </c>
      <c r="X99" t="s">
        <v>215</v>
      </c>
      <c r="Y99" t="s">
        <v>215</v>
      </c>
      <c r="Z99" t="s">
        <v>215</v>
      </c>
      <c r="AA99" t="s">
        <v>215</v>
      </c>
      <c r="AB99" t="s">
        <v>216</v>
      </c>
      <c r="AC99" t="s">
        <v>216</v>
      </c>
      <c r="AD99" t="s">
        <v>216</v>
      </c>
      <c r="AE99" t="s">
        <v>216</v>
      </c>
    </row>
    <row r="100" spans="1:31">
      <c r="A100">
        <v>62</v>
      </c>
      <c r="B100" t="s">
        <v>288</v>
      </c>
      <c r="C100" t="b">
        <v>0</v>
      </c>
      <c r="D100" t="s">
        <v>276</v>
      </c>
      <c r="E100" t="s">
        <v>228</v>
      </c>
      <c r="F100" t="s">
        <v>212</v>
      </c>
      <c r="G100" t="s">
        <v>213</v>
      </c>
      <c r="H100" t="s">
        <v>214</v>
      </c>
      <c r="I100" s="108">
        <v>14.963705062866211</v>
      </c>
      <c r="J100" s="108">
        <v>14.98040771484375</v>
      </c>
      <c r="K100" s="108">
        <v>1.6439441591501236E-2</v>
      </c>
      <c r="L100" t="s">
        <v>215</v>
      </c>
      <c r="M100" t="s">
        <v>215</v>
      </c>
      <c r="N100" t="s">
        <v>215</v>
      </c>
      <c r="O100" t="b">
        <v>1</v>
      </c>
      <c r="P100" s="108">
        <v>0.26740107022469911</v>
      </c>
      <c r="Q100" t="b">
        <v>1</v>
      </c>
      <c r="R100">
        <v>1</v>
      </c>
      <c r="S100">
        <v>40</v>
      </c>
      <c r="T100" t="s">
        <v>215</v>
      </c>
      <c r="U100" t="s">
        <v>215</v>
      </c>
      <c r="V100" t="s">
        <v>215</v>
      </c>
      <c r="W100" s="108">
        <v>81.122100830078125</v>
      </c>
      <c r="X100" t="s">
        <v>215</v>
      </c>
      <c r="Y100" t="s">
        <v>215</v>
      </c>
      <c r="Z100" t="s">
        <v>215</v>
      </c>
      <c r="AA100" t="s">
        <v>215</v>
      </c>
      <c r="AB100" t="s">
        <v>216</v>
      </c>
      <c r="AC100" t="s">
        <v>216</v>
      </c>
      <c r="AD100" t="s">
        <v>216</v>
      </c>
      <c r="AE100" t="s">
        <v>216</v>
      </c>
    </row>
    <row r="101" spans="1:31">
      <c r="A101">
        <v>63</v>
      </c>
      <c r="B101" t="s">
        <v>289</v>
      </c>
      <c r="C101" t="b">
        <v>0</v>
      </c>
      <c r="D101" t="s">
        <v>276</v>
      </c>
      <c r="E101" t="s">
        <v>228</v>
      </c>
      <c r="F101" t="s">
        <v>212</v>
      </c>
      <c r="G101" t="s">
        <v>213</v>
      </c>
      <c r="H101" t="s">
        <v>214</v>
      </c>
      <c r="I101" s="108">
        <v>14.451570510864258</v>
      </c>
      <c r="J101" s="108">
        <v>14.563214302062988</v>
      </c>
      <c r="K101" s="108">
        <v>0.1506776362657547</v>
      </c>
      <c r="L101" t="s">
        <v>215</v>
      </c>
      <c r="M101" t="s">
        <v>215</v>
      </c>
      <c r="N101" t="s">
        <v>215</v>
      </c>
      <c r="O101" t="b">
        <v>1</v>
      </c>
      <c r="P101" s="108">
        <v>0.26740107022469911</v>
      </c>
      <c r="Q101" t="b">
        <v>1</v>
      </c>
      <c r="R101">
        <v>1</v>
      </c>
      <c r="S101">
        <v>40</v>
      </c>
      <c r="T101" t="s">
        <v>215</v>
      </c>
      <c r="U101" t="s">
        <v>215</v>
      </c>
      <c r="V101" t="s">
        <v>215</v>
      </c>
      <c r="W101" s="108">
        <v>81.122100830078125</v>
      </c>
      <c r="X101" t="s">
        <v>215</v>
      </c>
      <c r="Y101" t="s">
        <v>215</v>
      </c>
      <c r="Z101" t="s">
        <v>215</v>
      </c>
      <c r="AA101" t="s">
        <v>215</v>
      </c>
      <c r="AB101" t="s">
        <v>216</v>
      </c>
      <c r="AC101" t="s">
        <v>216</v>
      </c>
      <c r="AD101" t="s">
        <v>216</v>
      </c>
      <c r="AE101" t="s">
        <v>216</v>
      </c>
    </row>
    <row r="102" spans="1:31">
      <c r="A102">
        <v>64</v>
      </c>
      <c r="B102" t="s">
        <v>290</v>
      </c>
      <c r="C102" t="b">
        <v>0</v>
      </c>
      <c r="D102" t="s">
        <v>281</v>
      </c>
      <c r="E102" t="s">
        <v>228</v>
      </c>
      <c r="F102" t="s">
        <v>212</v>
      </c>
      <c r="G102" t="s">
        <v>213</v>
      </c>
      <c r="H102" t="s">
        <v>214</v>
      </c>
      <c r="I102" s="108">
        <v>14.503472328186035</v>
      </c>
      <c r="J102" s="108">
        <v>14.563214302062988</v>
      </c>
      <c r="K102" s="108">
        <v>0.1506776362657547</v>
      </c>
      <c r="L102" t="s">
        <v>215</v>
      </c>
      <c r="M102" t="s">
        <v>215</v>
      </c>
      <c r="N102" t="s">
        <v>215</v>
      </c>
      <c r="O102" t="b">
        <v>1</v>
      </c>
      <c r="P102" s="108">
        <v>0.26740107022469911</v>
      </c>
      <c r="Q102" t="b">
        <v>1</v>
      </c>
      <c r="R102">
        <v>1</v>
      </c>
      <c r="S102">
        <v>40</v>
      </c>
      <c r="T102" t="s">
        <v>215</v>
      </c>
      <c r="U102" t="s">
        <v>215</v>
      </c>
      <c r="V102" t="s">
        <v>215</v>
      </c>
      <c r="W102" s="108">
        <v>81.122100830078125</v>
      </c>
      <c r="X102" t="s">
        <v>215</v>
      </c>
      <c r="Y102" t="s">
        <v>215</v>
      </c>
      <c r="Z102" t="s">
        <v>215</v>
      </c>
      <c r="AA102" t="s">
        <v>215</v>
      </c>
      <c r="AB102" t="s">
        <v>216</v>
      </c>
      <c r="AC102" t="s">
        <v>216</v>
      </c>
      <c r="AD102" t="s">
        <v>216</v>
      </c>
      <c r="AE102" t="s">
        <v>216</v>
      </c>
    </row>
    <row r="103" spans="1:31">
      <c r="A103">
        <v>65</v>
      </c>
      <c r="B103" t="s">
        <v>291</v>
      </c>
      <c r="C103" t="b">
        <v>0</v>
      </c>
      <c r="D103" t="s">
        <v>281</v>
      </c>
      <c r="E103" t="s">
        <v>228</v>
      </c>
      <c r="F103" t="s">
        <v>212</v>
      </c>
      <c r="G103" t="s">
        <v>213</v>
      </c>
      <c r="H103" t="s">
        <v>214</v>
      </c>
      <c r="I103" s="108">
        <v>14.734602928161621</v>
      </c>
      <c r="J103" s="108">
        <v>14.563214302062988</v>
      </c>
      <c r="K103" s="108">
        <v>0.1506776362657547</v>
      </c>
      <c r="L103" t="s">
        <v>215</v>
      </c>
      <c r="M103" t="s">
        <v>215</v>
      </c>
      <c r="N103" t="s">
        <v>215</v>
      </c>
      <c r="O103" t="b">
        <v>1</v>
      </c>
      <c r="P103" s="108">
        <v>0.26740107022469911</v>
      </c>
      <c r="Q103" t="b">
        <v>1</v>
      </c>
      <c r="R103">
        <v>1</v>
      </c>
      <c r="S103">
        <v>40</v>
      </c>
      <c r="T103" t="s">
        <v>215</v>
      </c>
      <c r="U103" t="s">
        <v>215</v>
      </c>
      <c r="V103" t="s">
        <v>215</v>
      </c>
      <c r="W103" s="108">
        <v>81.122100830078125</v>
      </c>
      <c r="X103" t="s">
        <v>215</v>
      </c>
      <c r="Y103" t="s">
        <v>215</v>
      </c>
      <c r="Z103" t="s">
        <v>215</v>
      </c>
      <c r="AA103" t="s">
        <v>215</v>
      </c>
      <c r="AB103" t="s">
        <v>216</v>
      </c>
      <c r="AC103" t="s">
        <v>216</v>
      </c>
      <c r="AD103" t="s">
        <v>216</v>
      </c>
      <c r="AE103" t="s">
        <v>216</v>
      </c>
    </row>
    <row r="104" spans="1:31">
      <c r="A104">
        <v>66</v>
      </c>
      <c r="B104" t="s">
        <v>292</v>
      </c>
      <c r="C104" t="b">
        <v>0</v>
      </c>
      <c r="D104" t="s">
        <v>281</v>
      </c>
      <c r="E104" t="s">
        <v>228</v>
      </c>
      <c r="F104" t="s">
        <v>212</v>
      </c>
      <c r="G104" t="s">
        <v>213</v>
      </c>
      <c r="H104" t="s">
        <v>214</v>
      </c>
      <c r="I104" s="108">
        <v>22.111089706420898</v>
      </c>
      <c r="J104" s="108">
        <v>22.07353401184082</v>
      </c>
      <c r="K104" s="108">
        <v>4.6707853674888611E-2</v>
      </c>
      <c r="L104" t="s">
        <v>215</v>
      </c>
      <c r="M104" t="s">
        <v>215</v>
      </c>
      <c r="N104" t="s">
        <v>215</v>
      </c>
      <c r="O104" t="b">
        <v>1</v>
      </c>
      <c r="P104" s="108">
        <v>0.24368643081088903</v>
      </c>
      <c r="Q104" t="b">
        <v>1</v>
      </c>
      <c r="R104">
        <v>1</v>
      </c>
      <c r="S104">
        <v>40</v>
      </c>
      <c r="T104" t="s">
        <v>215</v>
      </c>
      <c r="U104" t="s">
        <v>215</v>
      </c>
      <c r="V104" t="s">
        <v>215</v>
      </c>
      <c r="W104" s="108">
        <v>87.168304443359375</v>
      </c>
      <c r="X104" t="s">
        <v>215</v>
      </c>
      <c r="Y104" t="s">
        <v>215</v>
      </c>
      <c r="Z104" t="s">
        <v>215</v>
      </c>
      <c r="AA104" t="s">
        <v>215</v>
      </c>
      <c r="AB104" t="s">
        <v>216</v>
      </c>
      <c r="AC104" t="s">
        <v>216</v>
      </c>
      <c r="AD104" t="s">
        <v>216</v>
      </c>
      <c r="AE104" t="s">
        <v>216</v>
      </c>
    </row>
    <row r="105" spans="1:31">
      <c r="A105">
        <v>67</v>
      </c>
      <c r="B105" t="s">
        <v>293</v>
      </c>
      <c r="C105" t="b">
        <v>0</v>
      </c>
      <c r="D105" t="s">
        <v>276</v>
      </c>
      <c r="E105" t="s">
        <v>238</v>
      </c>
      <c r="F105" t="s">
        <v>212</v>
      </c>
      <c r="G105" t="s">
        <v>213</v>
      </c>
      <c r="H105" t="s">
        <v>214</v>
      </c>
      <c r="I105" s="108">
        <v>22.088277816772461</v>
      </c>
      <c r="J105" s="108">
        <v>22.07353401184082</v>
      </c>
      <c r="K105" s="108">
        <v>4.6707853674888611E-2</v>
      </c>
      <c r="L105" t="s">
        <v>215</v>
      </c>
      <c r="M105" t="s">
        <v>215</v>
      </c>
      <c r="N105" t="s">
        <v>215</v>
      </c>
      <c r="O105" t="b">
        <v>1</v>
      </c>
      <c r="P105" s="108">
        <v>0.24368643081088903</v>
      </c>
      <c r="Q105" t="b">
        <v>1</v>
      </c>
      <c r="R105">
        <v>1</v>
      </c>
      <c r="S105">
        <v>40</v>
      </c>
      <c r="T105" t="s">
        <v>215</v>
      </c>
      <c r="U105" t="s">
        <v>215</v>
      </c>
      <c r="V105" t="s">
        <v>215</v>
      </c>
      <c r="W105" s="108">
        <v>87.168304443359375</v>
      </c>
      <c r="X105" t="s">
        <v>215</v>
      </c>
      <c r="Y105" t="s">
        <v>215</v>
      </c>
      <c r="Z105" t="s">
        <v>215</v>
      </c>
      <c r="AA105" t="s">
        <v>215</v>
      </c>
      <c r="AB105" t="s">
        <v>216</v>
      </c>
      <c r="AC105" t="s">
        <v>216</v>
      </c>
      <c r="AD105" t="s">
        <v>216</v>
      </c>
      <c r="AE105" t="s">
        <v>216</v>
      </c>
    </row>
    <row r="106" spans="1:31">
      <c r="A106">
        <v>68</v>
      </c>
      <c r="B106" t="s">
        <v>294</v>
      </c>
      <c r="C106" t="b">
        <v>0</v>
      </c>
      <c r="D106" t="s">
        <v>276</v>
      </c>
      <c r="E106" t="s">
        <v>238</v>
      </c>
      <c r="F106" t="s">
        <v>212</v>
      </c>
      <c r="G106" t="s">
        <v>213</v>
      </c>
      <c r="H106" t="s">
        <v>214</v>
      </c>
      <c r="I106" s="108">
        <v>22.021232604980469</v>
      </c>
      <c r="J106" s="108">
        <v>22.07353401184082</v>
      </c>
      <c r="K106" s="108">
        <v>4.6707853674888611E-2</v>
      </c>
      <c r="L106" t="s">
        <v>215</v>
      </c>
      <c r="M106" t="s">
        <v>215</v>
      </c>
      <c r="N106" t="s">
        <v>215</v>
      </c>
      <c r="O106" t="b">
        <v>1</v>
      </c>
      <c r="P106" s="108">
        <v>0.24368643081088903</v>
      </c>
      <c r="Q106" t="b">
        <v>1</v>
      </c>
      <c r="R106">
        <v>1</v>
      </c>
      <c r="S106">
        <v>40</v>
      </c>
      <c r="T106" t="s">
        <v>215</v>
      </c>
      <c r="U106" t="s">
        <v>215</v>
      </c>
      <c r="V106" t="s">
        <v>215</v>
      </c>
      <c r="W106" s="108">
        <v>87.168304443359375</v>
      </c>
      <c r="X106" t="s">
        <v>215</v>
      </c>
      <c r="Y106" t="s">
        <v>215</v>
      </c>
      <c r="Z106" t="s">
        <v>215</v>
      </c>
      <c r="AA106" t="s">
        <v>215</v>
      </c>
      <c r="AB106" t="s">
        <v>216</v>
      </c>
      <c r="AC106" t="s">
        <v>216</v>
      </c>
      <c r="AD106" t="s">
        <v>216</v>
      </c>
      <c r="AE106" t="s">
        <v>216</v>
      </c>
    </row>
    <row r="107" spans="1:31">
      <c r="A107">
        <v>69</v>
      </c>
      <c r="B107" t="s">
        <v>295</v>
      </c>
      <c r="C107" t="b">
        <v>0</v>
      </c>
      <c r="D107" t="s">
        <v>276</v>
      </c>
      <c r="E107" t="s">
        <v>238</v>
      </c>
      <c r="F107" t="s">
        <v>212</v>
      </c>
      <c r="G107" t="s">
        <v>213</v>
      </c>
      <c r="H107" t="s">
        <v>214</v>
      </c>
      <c r="I107" s="108">
        <v>22.998455047607422</v>
      </c>
      <c r="J107" s="108">
        <v>23.058664321899414</v>
      </c>
      <c r="K107" s="108">
        <v>6.3948094844818115E-2</v>
      </c>
      <c r="L107" t="s">
        <v>215</v>
      </c>
      <c r="M107" t="s">
        <v>215</v>
      </c>
      <c r="N107" t="s">
        <v>215</v>
      </c>
      <c r="O107" t="b">
        <v>1</v>
      </c>
      <c r="P107" s="108">
        <v>0.15627917526470084</v>
      </c>
      <c r="Q107" t="b">
        <v>1</v>
      </c>
      <c r="R107">
        <v>1</v>
      </c>
      <c r="S107">
        <v>40</v>
      </c>
      <c r="T107" t="s">
        <v>215</v>
      </c>
      <c r="U107" t="s">
        <v>215</v>
      </c>
      <c r="V107" t="s">
        <v>215</v>
      </c>
      <c r="W107" s="108">
        <v>77.974601745605469</v>
      </c>
      <c r="X107" t="s">
        <v>215</v>
      </c>
      <c r="Y107" t="s">
        <v>215</v>
      </c>
      <c r="Z107" t="s">
        <v>215</v>
      </c>
      <c r="AA107" t="s">
        <v>215</v>
      </c>
      <c r="AB107" t="s">
        <v>216</v>
      </c>
      <c r="AC107" t="s">
        <v>216</v>
      </c>
      <c r="AD107" t="s">
        <v>216</v>
      </c>
      <c r="AE107" t="s">
        <v>216</v>
      </c>
    </row>
    <row r="108" spans="1:31">
      <c r="A108">
        <v>70</v>
      </c>
      <c r="B108" t="s">
        <v>296</v>
      </c>
      <c r="C108" t="b">
        <v>0</v>
      </c>
      <c r="D108" t="s">
        <v>281</v>
      </c>
      <c r="E108" t="s">
        <v>242</v>
      </c>
      <c r="F108" t="s">
        <v>212</v>
      </c>
      <c r="G108" t="s">
        <v>213</v>
      </c>
      <c r="H108" t="s">
        <v>214</v>
      </c>
      <c r="I108" s="108">
        <v>23.125789642333984</v>
      </c>
      <c r="J108" s="108">
        <v>23.058664321899414</v>
      </c>
      <c r="K108" s="108">
        <v>6.3948094844818115E-2</v>
      </c>
      <c r="L108" t="s">
        <v>215</v>
      </c>
      <c r="M108" t="s">
        <v>215</v>
      </c>
      <c r="N108" t="s">
        <v>215</v>
      </c>
      <c r="O108" t="b">
        <v>1</v>
      </c>
      <c r="P108" s="108">
        <v>0.15627917526470084</v>
      </c>
      <c r="Q108" t="b">
        <v>1</v>
      </c>
      <c r="R108">
        <v>1</v>
      </c>
      <c r="S108">
        <v>40</v>
      </c>
      <c r="T108" t="s">
        <v>215</v>
      </c>
      <c r="U108" t="s">
        <v>215</v>
      </c>
      <c r="V108" t="s">
        <v>215</v>
      </c>
      <c r="W108" s="108">
        <v>77.974601745605469</v>
      </c>
      <c r="X108" t="s">
        <v>215</v>
      </c>
      <c r="Y108" t="s">
        <v>215</v>
      </c>
      <c r="Z108" t="s">
        <v>215</v>
      </c>
      <c r="AA108" t="s">
        <v>215</v>
      </c>
      <c r="AB108" t="s">
        <v>216</v>
      </c>
      <c r="AC108" t="s">
        <v>216</v>
      </c>
      <c r="AD108" t="s">
        <v>216</v>
      </c>
      <c r="AE108" t="s">
        <v>216</v>
      </c>
    </row>
    <row r="109" spans="1:31">
      <c r="A109">
        <v>71</v>
      </c>
      <c r="B109" t="s">
        <v>297</v>
      </c>
      <c r="C109" t="b">
        <v>0</v>
      </c>
      <c r="D109" t="s">
        <v>281</v>
      </c>
      <c r="E109" t="s">
        <v>242</v>
      </c>
      <c r="F109" t="s">
        <v>212</v>
      </c>
      <c r="G109" t="s">
        <v>213</v>
      </c>
      <c r="H109" t="s">
        <v>214</v>
      </c>
      <c r="I109" s="108">
        <v>23.051753997802734</v>
      </c>
      <c r="J109" s="108">
        <v>23.058664321899414</v>
      </c>
      <c r="K109" s="108">
        <v>6.3948094844818115E-2</v>
      </c>
      <c r="L109" t="s">
        <v>215</v>
      </c>
      <c r="M109" t="s">
        <v>215</v>
      </c>
      <c r="N109" t="s">
        <v>215</v>
      </c>
      <c r="O109" t="b">
        <v>1</v>
      </c>
      <c r="P109" s="108">
        <v>0.15627917526470084</v>
      </c>
      <c r="Q109" t="b">
        <v>1</v>
      </c>
      <c r="R109">
        <v>1</v>
      </c>
      <c r="S109">
        <v>40</v>
      </c>
      <c r="T109" t="s">
        <v>215</v>
      </c>
      <c r="U109" t="s">
        <v>215</v>
      </c>
      <c r="V109" t="s">
        <v>215</v>
      </c>
      <c r="W109" s="108">
        <v>77.974601745605469</v>
      </c>
      <c r="X109" t="s">
        <v>215</v>
      </c>
      <c r="Y109" t="s">
        <v>215</v>
      </c>
      <c r="Z109" t="s">
        <v>215</v>
      </c>
      <c r="AA109" t="s">
        <v>215</v>
      </c>
      <c r="AB109" t="s">
        <v>216</v>
      </c>
      <c r="AC109" t="s">
        <v>216</v>
      </c>
      <c r="AD109" t="s">
        <v>216</v>
      </c>
      <c r="AE109" t="s">
        <v>216</v>
      </c>
    </row>
    <row r="110" spans="1:31">
      <c r="A110">
        <v>72</v>
      </c>
      <c r="B110" t="s">
        <v>298</v>
      </c>
      <c r="C110" t="b">
        <v>0</v>
      </c>
      <c r="D110" t="s">
        <v>281</v>
      </c>
      <c r="E110" t="s">
        <v>242</v>
      </c>
      <c r="F110" t="s">
        <v>212</v>
      </c>
      <c r="G110" t="s">
        <v>213</v>
      </c>
      <c r="H110" t="s">
        <v>214</v>
      </c>
      <c r="I110" s="108">
        <v>16.699775695800781</v>
      </c>
      <c r="J110" s="108">
        <v>16.65882682800293</v>
      </c>
      <c r="K110" s="108">
        <v>5.6961789727210999E-2</v>
      </c>
      <c r="L110" t="s">
        <v>215</v>
      </c>
      <c r="M110" t="s">
        <v>215</v>
      </c>
      <c r="N110" t="s">
        <v>215</v>
      </c>
      <c r="O110" t="b">
        <v>1</v>
      </c>
      <c r="P110" s="108">
        <v>0.18735099999999999</v>
      </c>
      <c r="Q110" t="b">
        <v>1</v>
      </c>
      <c r="R110">
        <v>1</v>
      </c>
      <c r="S110">
        <v>40</v>
      </c>
      <c r="T110" t="s">
        <v>215</v>
      </c>
      <c r="U110" t="s">
        <v>215</v>
      </c>
      <c r="V110" t="s">
        <v>215</v>
      </c>
      <c r="W110" s="108">
        <v>83.943954467773438</v>
      </c>
      <c r="X110" t="s">
        <v>215</v>
      </c>
      <c r="Y110" t="s">
        <v>215</v>
      </c>
      <c r="Z110" t="s">
        <v>215</v>
      </c>
      <c r="AA110" t="s">
        <v>215</v>
      </c>
      <c r="AB110" t="s">
        <v>216</v>
      </c>
      <c r="AC110" t="s">
        <v>216</v>
      </c>
      <c r="AD110" t="s">
        <v>216</v>
      </c>
      <c r="AE110" t="s">
        <v>216</v>
      </c>
    </row>
    <row r="111" spans="1:31">
      <c r="A111">
        <v>73</v>
      </c>
      <c r="B111" t="s">
        <v>299</v>
      </c>
      <c r="C111" t="b">
        <v>0</v>
      </c>
      <c r="D111" t="s">
        <v>86</v>
      </c>
      <c r="E111" t="s">
        <v>82</v>
      </c>
      <c r="F111" t="s">
        <v>212</v>
      </c>
      <c r="G111" t="s">
        <v>213</v>
      </c>
      <c r="H111" t="s">
        <v>214</v>
      </c>
      <c r="I111" s="108">
        <v>16.682929992675781</v>
      </c>
      <c r="J111" s="108">
        <v>16.65882682800293</v>
      </c>
      <c r="K111" s="108">
        <v>5.6961789727210999E-2</v>
      </c>
      <c r="L111" t="s">
        <v>215</v>
      </c>
      <c r="M111" t="s">
        <v>215</v>
      </c>
      <c r="N111" t="s">
        <v>215</v>
      </c>
      <c r="O111" t="b">
        <v>1</v>
      </c>
      <c r="P111" s="108">
        <v>0.18735099999999999</v>
      </c>
      <c r="Q111" t="b">
        <v>1</v>
      </c>
      <c r="R111">
        <v>1</v>
      </c>
      <c r="S111">
        <v>40</v>
      </c>
      <c r="T111" t="s">
        <v>215</v>
      </c>
      <c r="U111" t="s">
        <v>215</v>
      </c>
      <c r="V111" t="s">
        <v>215</v>
      </c>
      <c r="W111" s="108">
        <v>83.943954467773438</v>
      </c>
      <c r="X111" t="s">
        <v>215</v>
      </c>
      <c r="Y111" t="s">
        <v>215</v>
      </c>
      <c r="Z111" t="s">
        <v>215</v>
      </c>
      <c r="AA111" t="s">
        <v>215</v>
      </c>
      <c r="AB111" t="s">
        <v>216</v>
      </c>
      <c r="AC111" t="s">
        <v>216</v>
      </c>
      <c r="AD111" t="s">
        <v>216</v>
      </c>
      <c r="AE111" t="s">
        <v>216</v>
      </c>
    </row>
    <row r="112" spans="1:31">
      <c r="A112">
        <v>74</v>
      </c>
      <c r="B112" t="s">
        <v>300</v>
      </c>
      <c r="C112" t="b">
        <v>0</v>
      </c>
      <c r="D112" t="s">
        <v>86</v>
      </c>
      <c r="E112" t="s">
        <v>82</v>
      </c>
      <c r="F112" t="s">
        <v>212</v>
      </c>
      <c r="G112" t="s">
        <v>213</v>
      </c>
      <c r="H112" t="s">
        <v>214</v>
      </c>
      <c r="I112" s="108">
        <v>16.593776702880859</v>
      </c>
      <c r="J112" s="108">
        <v>16.65882682800293</v>
      </c>
      <c r="K112" s="108">
        <v>5.6961789727210999E-2</v>
      </c>
      <c r="L112" t="s">
        <v>215</v>
      </c>
      <c r="M112" t="s">
        <v>215</v>
      </c>
      <c r="N112" t="s">
        <v>215</v>
      </c>
      <c r="O112" t="b">
        <v>1</v>
      </c>
      <c r="P112" s="108">
        <v>0.18735099999999999</v>
      </c>
      <c r="Q112" t="b">
        <v>1</v>
      </c>
      <c r="R112">
        <v>1</v>
      </c>
      <c r="S112">
        <v>40</v>
      </c>
      <c r="T112" t="s">
        <v>215</v>
      </c>
      <c r="U112" t="s">
        <v>215</v>
      </c>
      <c r="V112" t="s">
        <v>215</v>
      </c>
      <c r="W112" s="108">
        <v>83.943954467773438</v>
      </c>
      <c r="X112" t="s">
        <v>215</v>
      </c>
      <c r="Y112" t="s">
        <v>215</v>
      </c>
      <c r="Z112" t="s">
        <v>215</v>
      </c>
      <c r="AA112" t="s">
        <v>215</v>
      </c>
      <c r="AB112" t="s">
        <v>216</v>
      </c>
      <c r="AC112" t="s">
        <v>216</v>
      </c>
      <c r="AD112" t="s">
        <v>216</v>
      </c>
      <c r="AE112" t="s">
        <v>216</v>
      </c>
    </row>
    <row r="113" spans="1:31">
      <c r="A113">
        <v>75</v>
      </c>
      <c r="B113" t="s">
        <v>301</v>
      </c>
      <c r="C113" t="b">
        <v>0</v>
      </c>
      <c r="D113" t="s">
        <v>86</v>
      </c>
      <c r="E113" t="s">
        <v>82</v>
      </c>
      <c r="F113" t="s">
        <v>212</v>
      </c>
      <c r="G113" t="s">
        <v>213</v>
      </c>
      <c r="H113" t="s">
        <v>214</v>
      </c>
      <c r="I113" s="108">
        <v>16.780879974365234</v>
      </c>
      <c r="J113" s="108">
        <v>16.853733062744141</v>
      </c>
      <c r="K113" s="108">
        <v>8.2911968231201172E-2</v>
      </c>
      <c r="L113" t="s">
        <v>215</v>
      </c>
      <c r="M113" t="s">
        <v>215</v>
      </c>
      <c r="N113" t="s">
        <v>215</v>
      </c>
      <c r="O113" t="b">
        <v>1</v>
      </c>
      <c r="P113" s="108">
        <v>0.18735099999999999</v>
      </c>
      <c r="Q113" t="b">
        <v>1</v>
      </c>
      <c r="R113">
        <v>1</v>
      </c>
      <c r="S113">
        <v>40</v>
      </c>
      <c r="T113" t="s">
        <v>215</v>
      </c>
      <c r="U113" t="s">
        <v>215</v>
      </c>
      <c r="V113" t="s">
        <v>215</v>
      </c>
      <c r="W113" s="108">
        <v>83.943954467773438</v>
      </c>
      <c r="X113" t="s">
        <v>215</v>
      </c>
      <c r="Y113" t="s">
        <v>215</v>
      </c>
      <c r="Z113" t="s">
        <v>215</v>
      </c>
      <c r="AA113" t="s">
        <v>215</v>
      </c>
      <c r="AB113" t="s">
        <v>216</v>
      </c>
      <c r="AC113" t="s">
        <v>216</v>
      </c>
      <c r="AD113" t="s">
        <v>216</v>
      </c>
      <c r="AE113" t="s">
        <v>216</v>
      </c>
    </row>
    <row r="114" spans="1:31">
      <c r="A114">
        <v>76</v>
      </c>
      <c r="B114" t="s">
        <v>302</v>
      </c>
      <c r="C114" t="b">
        <v>0</v>
      </c>
      <c r="D114" t="s">
        <v>303</v>
      </c>
      <c r="E114" t="s">
        <v>82</v>
      </c>
      <c r="F114" t="s">
        <v>212</v>
      </c>
      <c r="G114" t="s">
        <v>213</v>
      </c>
      <c r="H114" t="s">
        <v>214</v>
      </c>
      <c r="I114" s="108">
        <v>16.83636474609375</v>
      </c>
      <c r="J114" s="108">
        <v>16.853733062744141</v>
      </c>
      <c r="K114" s="108">
        <v>8.2911968231201172E-2</v>
      </c>
      <c r="L114" t="s">
        <v>215</v>
      </c>
      <c r="M114" t="s">
        <v>215</v>
      </c>
      <c r="N114" t="s">
        <v>215</v>
      </c>
      <c r="O114" t="b">
        <v>1</v>
      </c>
      <c r="P114" s="108">
        <v>0.18735099999999999</v>
      </c>
      <c r="Q114" t="b">
        <v>1</v>
      </c>
      <c r="R114">
        <v>1</v>
      </c>
      <c r="S114">
        <v>40</v>
      </c>
      <c r="T114" t="s">
        <v>215</v>
      </c>
      <c r="U114" t="s">
        <v>215</v>
      </c>
      <c r="V114" t="s">
        <v>215</v>
      </c>
      <c r="W114" s="108">
        <v>83.943954467773438</v>
      </c>
      <c r="X114" t="s">
        <v>215</v>
      </c>
      <c r="Y114" t="s">
        <v>215</v>
      </c>
      <c r="Z114" t="s">
        <v>215</v>
      </c>
      <c r="AA114" t="s">
        <v>215</v>
      </c>
      <c r="AB114" t="s">
        <v>216</v>
      </c>
      <c r="AC114" t="s">
        <v>216</v>
      </c>
      <c r="AD114" t="s">
        <v>216</v>
      </c>
      <c r="AE114" t="s">
        <v>216</v>
      </c>
    </row>
    <row r="115" spans="1:31">
      <c r="A115">
        <v>77</v>
      </c>
      <c r="B115" t="s">
        <v>304</v>
      </c>
      <c r="C115" t="b">
        <v>0</v>
      </c>
      <c r="D115" t="s">
        <v>303</v>
      </c>
      <c r="E115" t="s">
        <v>82</v>
      </c>
      <c r="F115" t="s">
        <v>212</v>
      </c>
      <c r="G115" t="s">
        <v>213</v>
      </c>
      <c r="H115" t="s">
        <v>214</v>
      </c>
      <c r="I115" s="108">
        <v>16.943952560424805</v>
      </c>
      <c r="J115" s="108">
        <v>16.853733062744141</v>
      </c>
      <c r="K115" s="108">
        <v>8.2911968231201172E-2</v>
      </c>
      <c r="L115" t="s">
        <v>215</v>
      </c>
      <c r="M115" t="s">
        <v>215</v>
      </c>
      <c r="N115" t="s">
        <v>215</v>
      </c>
      <c r="O115" t="b">
        <v>1</v>
      </c>
      <c r="P115" s="108">
        <v>0.18735099999999999</v>
      </c>
      <c r="Q115" t="b">
        <v>1</v>
      </c>
      <c r="R115">
        <v>1</v>
      </c>
      <c r="S115">
        <v>40</v>
      </c>
      <c r="T115" t="s">
        <v>215</v>
      </c>
      <c r="U115" t="s">
        <v>215</v>
      </c>
      <c r="V115" t="s">
        <v>215</v>
      </c>
      <c r="W115" s="108">
        <v>83.943954467773438</v>
      </c>
      <c r="X115" t="s">
        <v>215</v>
      </c>
      <c r="Y115" t="s">
        <v>215</v>
      </c>
      <c r="Z115" t="s">
        <v>215</v>
      </c>
      <c r="AA115" t="s">
        <v>215</v>
      </c>
      <c r="AB115" t="s">
        <v>216</v>
      </c>
      <c r="AC115" t="s">
        <v>216</v>
      </c>
      <c r="AD115" t="s">
        <v>216</v>
      </c>
      <c r="AE115" t="s">
        <v>216</v>
      </c>
    </row>
    <row r="116" spans="1:31">
      <c r="A116">
        <v>78</v>
      </c>
      <c r="B116" t="s">
        <v>305</v>
      </c>
      <c r="C116" t="b">
        <v>0</v>
      </c>
      <c r="D116" t="s">
        <v>303</v>
      </c>
      <c r="E116" t="s">
        <v>82</v>
      </c>
      <c r="F116" t="s">
        <v>212</v>
      </c>
      <c r="G116" t="s">
        <v>213</v>
      </c>
      <c r="H116" t="s">
        <v>214</v>
      </c>
      <c r="I116" s="108">
        <v>16.053050994873047</v>
      </c>
      <c r="J116" s="108">
        <v>16.280263900756836</v>
      </c>
      <c r="K116" s="108">
        <v>0.19755513966083527</v>
      </c>
      <c r="L116" t="s">
        <v>215</v>
      </c>
      <c r="M116" t="s">
        <v>215</v>
      </c>
      <c r="N116" t="s">
        <v>215</v>
      </c>
      <c r="O116" t="b">
        <v>1</v>
      </c>
      <c r="P116" s="108">
        <v>0.18735099999999999</v>
      </c>
      <c r="Q116" t="b">
        <v>1</v>
      </c>
      <c r="R116">
        <v>1</v>
      </c>
      <c r="S116">
        <v>40</v>
      </c>
      <c r="T116" t="s">
        <v>215</v>
      </c>
      <c r="U116" t="s">
        <v>215</v>
      </c>
      <c r="V116" t="s">
        <v>215</v>
      </c>
      <c r="W116" s="108">
        <v>83.943954467773438</v>
      </c>
      <c r="X116" t="s">
        <v>215</v>
      </c>
      <c r="Y116" t="s">
        <v>215</v>
      </c>
      <c r="Z116" t="s">
        <v>215</v>
      </c>
      <c r="AA116" t="s">
        <v>215</v>
      </c>
      <c r="AB116" t="s">
        <v>216</v>
      </c>
      <c r="AC116" t="s">
        <v>216</v>
      </c>
      <c r="AD116" t="s">
        <v>216</v>
      </c>
      <c r="AE116" t="s">
        <v>216</v>
      </c>
    </row>
    <row r="117" spans="1:31">
      <c r="A117">
        <v>79</v>
      </c>
      <c r="B117" t="s">
        <v>306</v>
      </c>
      <c r="C117" t="b">
        <v>0</v>
      </c>
      <c r="D117" t="s">
        <v>307</v>
      </c>
      <c r="E117" t="s">
        <v>82</v>
      </c>
      <c r="F117" t="s">
        <v>212</v>
      </c>
      <c r="G117" t="s">
        <v>213</v>
      </c>
      <c r="H117" t="s">
        <v>214</v>
      </c>
      <c r="I117" s="108">
        <v>16.376298904418945</v>
      </c>
      <c r="J117" s="108">
        <v>16.280263900756836</v>
      </c>
      <c r="K117" s="108">
        <v>0.19755513966083527</v>
      </c>
      <c r="L117" t="s">
        <v>215</v>
      </c>
      <c r="M117" t="s">
        <v>215</v>
      </c>
      <c r="N117" t="s">
        <v>215</v>
      </c>
      <c r="O117" t="b">
        <v>1</v>
      </c>
      <c r="P117" s="108">
        <v>0.18735099999999999</v>
      </c>
      <c r="Q117" t="b">
        <v>1</v>
      </c>
      <c r="R117">
        <v>1</v>
      </c>
      <c r="S117">
        <v>40</v>
      </c>
      <c r="T117" t="s">
        <v>215</v>
      </c>
      <c r="U117" t="s">
        <v>215</v>
      </c>
      <c r="V117" t="s">
        <v>215</v>
      </c>
      <c r="W117" s="108">
        <v>83.943954467773438</v>
      </c>
      <c r="X117" t="s">
        <v>215</v>
      </c>
      <c r="Y117" t="s">
        <v>215</v>
      </c>
      <c r="Z117" t="s">
        <v>215</v>
      </c>
      <c r="AA117" t="s">
        <v>215</v>
      </c>
      <c r="AB117" t="s">
        <v>216</v>
      </c>
      <c r="AC117" t="s">
        <v>216</v>
      </c>
      <c r="AD117" t="s">
        <v>216</v>
      </c>
      <c r="AE117" t="s">
        <v>216</v>
      </c>
    </row>
    <row r="118" spans="1:31">
      <c r="A118">
        <v>80</v>
      </c>
      <c r="B118" t="s">
        <v>308</v>
      </c>
      <c r="C118" t="b">
        <v>0</v>
      </c>
      <c r="D118" t="s">
        <v>307</v>
      </c>
      <c r="E118" t="s">
        <v>82</v>
      </c>
      <c r="F118" t="s">
        <v>212</v>
      </c>
      <c r="G118" t="s">
        <v>213</v>
      </c>
      <c r="H118" t="s">
        <v>214</v>
      </c>
      <c r="I118" s="108">
        <v>16.411441802978516</v>
      </c>
      <c r="J118" s="108">
        <v>16.280263900756836</v>
      </c>
      <c r="K118" s="108">
        <v>0.19755513966083527</v>
      </c>
      <c r="L118" t="s">
        <v>215</v>
      </c>
      <c r="M118" t="s">
        <v>215</v>
      </c>
      <c r="N118" t="s">
        <v>215</v>
      </c>
      <c r="O118" t="b">
        <v>1</v>
      </c>
      <c r="P118" s="108">
        <v>0.18735099999999999</v>
      </c>
      <c r="Q118" t="b">
        <v>1</v>
      </c>
      <c r="R118">
        <v>1</v>
      </c>
      <c r="S118">
        <v>40</v>
      </c>
      <c r="T118" t="s">
        <v>215</v>
      </c>
      <c r="U118" t="s">
        <v>215</v>
      </c>
      <c r="V118" t="s">
        <v>215</v>
      </c>
      <c r="W118" s="108">
        <v>83.943954467773438</v>
      </c>
      <c r="X118" t="s">
        <v>215</v>
      </c>
      <c r="Y118" t="s">
        <v>215</v>
      </c>
      <c r="Z118" t="s">
        <v>215</v>
      </c>
      <c r="AA118" t="s">
        <v>215</v>
      </c>
      <c r="AB118" t="s">
        <v>216</v>
      </c>
      <c r="AC118" t="s">
        <v>216</v>
      </c>
      <c r="AD118" t="s">
        <v>216</v>
      </c>
      <c r="AE118" t="s">
        <v>216</v>
      </c>
    </row>
    <row r="119" spans="1:31">
      <c r="A119">
        <v>81</v>
      </c>
      <c r="B119" t="s">
        <v>309</v>
      </c>
      <c r="C119" t="b">
        <v>0</v>
      </c>
      <c r="D119" t="s">
        <v>307</v>
      </c>
      <c r="E119" t="s">
        <v>82</v>
      </c>
      <c r="F119" t="s">
        <v>212</v>
      </c>
      <c r="G119" t="s">
        <v>213</v>
      </c>
      <c r="H119" t="s">
        <v>214</v>
      </c>
      <c r="I119" s="108">
        <v>14.580684661865234</v>
      </c>
      <c r="J119" s="108">
        <v>14.592970848083496</v>
      </c>
      <c r="K119" s="108">
        <v>1.2610659003257751E-2</v>
      </c>
      <c r="L119" t="s">
        <v>215</v>
      </c>
      <c r="M119" t="s">
        <v>215</v>
      </c>
      <c r="N119" t="s">
        <v>215</v>
      </c>
      <c r="O119" t="b">
        <v>1</v>
      </c>
      <c r="P119" s="108">
        <v>0.26740107022469911</v>
      </c>
      <c r="Q119" t="b">
        <v>1</v>
      </c>
      <c r="R119">
        <v>1</v>
      </c>
      <c r="S119">
        <v>40</v>
      </c>
      <c r="T119" t="s">
        <v>215</v>
      </c>
      <c r="U119" t="s">
        <v>215</v>
      </c>
      <c r="V119" t="s">
        <v>215</v>
      </c>
      <c r="W119" s="108">
        <v>81.122100830078125</v>
      </c>
      <c r="X119" t="s">
        <v>215</v>
      </c>
      <c r="Y119" t="s">
        <v>215</v>
      </c>
      <c r="Z119" t="s">
        <v>215</v>
      </c>
      <c r="AA119" t="s">
        <v>215</v>
      </c>
      <c r="AB119" t="s">
        <v>216</v>
      </c>
      <c r="AC119" t="s">
        <v>216</v>
      </c>
      <c r="AD119" t="s">
        <v>216</v>
      </c>
      <c r="AE119" t="s">
        <v>216</v>
      </c>
    </row>
    <row r="120" spans="1:31">
      <c r="A120">
        <v>82</v>
      </c>
      <c r="B120" t="s">
        <v>310</v>
      </c>
      <c r="C120" t="b">
        <v>0</v>
      </c>
      <c r="D120" t="s">
        <v>86</v>
      </c>
      <c r="E120" t="s">
        <v>228</v>
      </c>
      <c r="F120" t="s">
        <v>212</v>
      </c>
      <c r="G120" t="s">
        <v>213</v>
      </c>
      <c r="H120" t="s">
        <v>214</v>
      </c>
      <c r="I120" s="108">
        <v>14.60588264465332</v>
      </c>
      <c r="J120" s="108">
        <v>14.592970848083496</v>
      </c>
      <c r="K120" s="108">
        <v>1.2610659003257751E-2</v>
      </c>
      <c r="L120" t="s">
        <v>215</v>
      </c>
      <c r="M120" t="s">
        <v>215</v>
      </c>
      <c r="N120" t="s">
        <v>215</v>
      </c>
      <c r="O120" t="b">
        <v>1</v>
      </c>
      <c r="P120" s="108">
        <v>0.26740107022469911</v>
      </c>
      <c r="Q120" t="b">
        <v>1</v>
      </c>
      <c r="R120">
        <v>1</v>
      </c>
      <c r="S120">
        <v>40</v>
      </c>
      <c r="T120" t="s">
        <v>215</v>
      </c>
      <c r="U120" t="s">
        <v>215</v>
      </c>
      <c r="V120" t="s">
        <v>215</v>
      </c>
      <c r="W120" s="108">
        <v>81.122100830078125</v>
      </c>
      <c r="X120" t="s">
        <v>215</v>
      </c>
      <c r="Y120" t="s">
        <v>215</v>
      </c>
      <c r="Z120" t="s">
        <v>215</v>
      </c>
      <c r="AA120" t="s">
        <v>215</v>
      </c>
      <c r="AB120" t="s">
        <v>216</v>
      </c>
      <c r="AC120" t="s">
        <v>216</v>
      </c>
      <c r="AD120" t="s">
        <v>216</v>
      </c>
      <c r="AE120" t="s">
        <v>216</v>
      </c>
    </row>
    <row r="121" spans="1:31">
      <c r="A121">
        <v>83</v>
      </c>
      <c r="B121" t="s">
        <v>311</v>
      </c>
      <c r="C121" t="b">
        <v>0</v>
      </c>
      <c r="D121" t="s">
        <v>86</v>
      </c>
      <c r="E121" t="s">
        <v>228</v>
      </c>
      <c r="F121" t="s">
        <v>212</v>
      </c>
      <c r="G121" t="s">
        <v>213</v>
      </c>
      <c r="H121" t="s">
        <v>214</v>
      </c>
      <c r="I121" s="108">
        <v>14.592344284057617</v>
      </c>
      <c r="J121" s="108">
        <v>14.592970848083496</v>
      </c>
      <c r="K121" s="108">
        <v>1.2610659003257751E-2</v>
      </c>
      <c r="L121" t="s">
        <v>215</v>
      </c>
      <c r="M121" t="s">
        <v>215</v>
      </c>
      <c r="N121" t="s">
        <v>215</v>
      </c>
      <c r="O121" t="b">
        <v>1</v>
      </c>
      <c r="P121" s="108">
        <v>0.26740107022469911</v>
      </c>
      <c r="Q121" t="b">
        <v>1</v>
      </c>
      <c r="R121">
        <v>1</v>
      </c>
      <c r="S121">
        <v>40</v>
      </c>
      <c r="T121" t="s">
        <v>215</v>
      </c>
      <c r="U121" t="s">
        <v>215</v>
      </c>
      <c r="V121" t="s">
        <v>215</v>
      </c>
      <c r="W121" s="108">
        <v>81.561599731445312</v>
      </c>
      <c r="X121" t="s">
        <v>215</v>
      </c>
      <c r="Y121" t="s">
        <v>215</v>
      </c>
      <c r="Z121" t="s">
        <v>215</v>
      </c>
      <c r="AA121" t="s">
        <v>215</v>
      </c>
      <c r="AB121" t="s">
        <v>216</v>
      </c>
      <c r="AC121" t="s">
        <v>216</v>
      </c>
      <c r="AD121" t="s">
        <v>216</v>
      </c>
      <c r="AE121" t="s">
        <v>216</v>
      </c>
    </row>
    <row r="122" spans="1:31">
      <c r="A122">
        <v>84</v>
      </c>
      <c r="B122" t="s">
        <v>312</v>
      </c>
      <c r="C122" t="b">
        <v>0</v>
      </c>
      <c r="D122" t="s">
        <v>86</v>
      </c>
      <c r="E122" t="s">
        <v>228</v>
      </c>
      <c r="F122" t="s">
        <v>212</v>
      </c>
      <c r="G122" t="s">
        <v>213</v>
      </c>
      <c r="H122" t="s">
        <v>214</v>
      </c>
      <c r="I122" s="108">
        <v>14.688238143920898</v>
      </c>
      <c r="J122" s="108">
        <v>14.732159614562988</v>
      </c>
      <c r="K122" s="108">
        <v>6.1741530895233154E-2</v>
      </c>
      <c r="L122" t="s">
        <v>215</v>
      </c>
      <c r="M122" t="s">
        <v>215</v>
      </c>
      <c r="N122" t="s">
        <v>215</v>
      </c>
      <c r="O122" t="b">
        <v>1</v>
      </c>
      <c r="P122" s="108">
        <v>0.26740107022469911</v>
      </c>
      <c r="Q122" t="b">
        <v>1</v>
      </c>
      <c r="R122">
        <v>1</v>
      </c>
      <c r="S122">
        <v>40</v>
      </c>
      <c r="T122" t="s">
        <v>215</v>
      </c>
      <c r="U122" t="s">
        <v>215</v>
      </c>
      <c r="V122" t="s">
        <v>215</v>
      </c>
      <c r="W122" s="108">
        <v>81.561599731445312</v>
      </c>
      <c r="X122" t="s">
        <v>215</v>
      </c>
      <c r="Y122" t="s">
        <v>215</v>
      </c>
      <c r="Z122" t="s">
        <v>215</v>
      </c>
      <c r="AA122" t="s">
        <v>215</v>
      </c>
      <c r="AB122" t="s">
        <v>216</v>
      </c>
      <c r="AC122" t="s">
        <v>216</v>
      </c>
      <c r="AD122" t="s">
        <v>216</v>
      </c>
      <c r="AE122" t="s">
        <v>216</v>
      </c>
    </row>
    <row r="123" spans="1:31">
      <c r="A123">
        <v>85</v>
      </c>
      <c r="B123" t="s">
        <v>313</v>
      </c>
      <c r="C123" t="b">
        <v>0</v>
      </c>
      <c r="D123" t="s">
        <v>303</v>
      </c>
      <c r="E123" t="s">
        <v>228</v>
      </c>
      <c r="F123" t="s">
        <v>212</v>
      </c>
      <c r="G123" t="s">
        <v>213</v>
      </c>
      <c r="H123" t="s">
        <v>214</v>
      </c>
      <c r="I123" s="108">
        <v>14.705489158630371</v>
      </c>
      <c r="J123" s="108">
        <v>14.732159614562988</v>
      </c>
      <c r="K123" s="108">
        <v>6.1741530895233154E-2</v>
      </c>
      <c r="L123" t="s">
        <v>215</v>
      </c>
      <c r="M123" t="s">
        <v>215</v>
      </c>
      <c r="N123" t="s">
        <v>215</v>
      </c>
      <c r="O123" t="b">
        <v>1</v>
      </c>
      <c r="P123" s="108">
        <v>0.26740107022469911</v>
      </c>
      <c r="Q123" t="b">
        <v>1</v>
      </c>
      <c r="R123">
        <v>1</v>
      </c>
      <c r="S123">
        <v>40</v>
      </c>
      <c r="T123" t="s">
        <v>215</v>
      </c>
      <c r="U123" t="s">
        <v>215</v>
      </c>
      <c r="V123" t="s">
        <v>215</v>
      </c>
      <c r="W123" s="108">
        <v>81.122100830078125</v>
      </c>
      <c r="X123" t="s">
        <v>215</v>
      </c>
      <c r="Y123" t="s">
        <v>215</v>
      </c>
      <c r="Z123" t="s">
        <v>215</v>
      </c>
      <c r="AA123" t="s">
        <v>215</v>
      </c>
      <c r="AB123" t="s">
        <v>216</v>
      </c>
      <c r="AC123" t="s">
        <v>216</v>
      </c>
      <c r="AD123" t="s">
        <v>216</v>
      </c>
      <c r="AE123" t="s">
        <v>216</v>
      </c>
    </row>
    <row r="124" spans="1:31">
      <c r="A124">
        <v>86</v>
      </c>
      <c r="B124" t="s">
        <v>314</v>
      </c>
      <c r="C124" t="b">
        <v>0</v>
      </c>
      <c r="D124" t="s">
        <v>303</v>
      </c>
      <c r="E124" t="s">
        <v>228</v>
      </c>
      <c r="F124" t="s">
        <v>212</v>
      </c>
      <c r="G124" t="s">
        <v>213</v>
      </c>
      <c r="H124" t="s">
        <v>214</v>
      </c>
      <c r="I124" s="108">
        <v>14.802754402160645</v>
      </c>
      <c r="J124" s="108">
        <v>14.732159614562988</v>
      </c>
      <c r="K124" s="108">
        <v>6.1741530895233154E-2</v>
      </c>
      <c r="L124" t="s">
        <v>215</v>
      </c>
      <c r="M124" t="s">
        <v>215</v>
      </c>
      <c r="N124" t="s">
        <v>215</v>
      </c>
      <c r="O124" t="b">
        <v>1</v>
      </c>
      <c r="P124" s="108">
        <v>0.26740107022469911</v>
      </c>
      <c r="Q124" t="b">
        <v>1</v>
      </c>
      <c r="R124">
        <v>1</v>
      </c>
      <c r="S124">
        <v>40</v>
      </c>
      <c r="T124" t="s">
        <v>215</v>
      </c>
      <c r="U124" t="s">
        <v>215</v>
      </c>
      <c r="V124" t="s">
        <v>215</v>
      </c>
      <c r="W124" s="108">
        <v>81.561599731445312</v>
      </c>
      <c r="X124" t="s">
        <v>215</v>
      </c>
      <c r="Y124" t="s">
        <v>215</v>
      </c>
      <c r="Z124" t="s">
        <v>215</v>
      </c>
      <c r="AA124" t="s">
        <v>215</v>
      </c>
      <c r="AB124" t="s">
        <v>216</v>
      </c>
      <c r="AC124" t="s">
        <v>216</v>
      </c>
      <c r="AD124" t="s">
        <v>216</v>
      </c>
      <c r="AE124" t="s">
        <v>216</v>
      </c>
    </row>
    <row r="125" spans="1:31">
      <c r="A125">
        <v>87</v>
      </c>
      <c r="B125" t="s">
        <v>315</v>
      </c>
      <c r="C125" t="b">
        <v>0</v>
      </c>
      <c r="D125" t="s">
        <v>303</v>
      </c>
      <c r="E125" t="s">
        <v>228</v>
      </c>
      <c r="F125" t="s">
        <v>212</v>
      </c>
      <c r="G125" t="s">
        <v>213</v>
      </c>
      <c r="H125" t="s">
        <v>214</v>
      </c>
      <c r="I125" s="108">
        <v>14.377211570739746</v>
      </c>
      <c r="J125" s="108">
        <v>14.405789375305176</v>
      </c>
      <c r="K125" s="108">
        <v>3.4697648137807846E-2</v>
      </c>
      <c r="L125" t="s">
        <v>215</v>
      </c>
      <c r="M125" t="s">
        <v>215</v>
      </c>
      <c r="N125" t="s">
        <v>215</v>
      </c>
      <c r="O125" t="b">
        <v>1</v>
      </c>
      <c r="P125" s="108">
        <v>0.26740107022469911</v>
      </c>
      <c r="Q125" t="b">
        <v>1</v>
      </c>
      <c r="R125">
        <v>1</v>
      </c>
      <c r="S125">
        <v>40</v>
      </c>
      <c r="T125" t="s">
        <v>215</v>
      </c>
      <c r="U125" t="s">
        <v>215</v>
      </c>
      <c r="V125" t="s">
        <v>215</v>
      </c>
      <c r="W125" s="108">
        <v>81.122100830078125</v>
      </c>
      <c r="X125" t="s">
        <v>215</v>
      </c>
      <c r="Y125" t="s">
        <v>215</v>
      </c>
      <c r="Z125" t="s">
        <v>215</v>
      </c>
      <c r="AA125" t="s">
        <v>215</v>
      </c>
      <c r="AB125" t="s">
        <v>216</v>
      </c>
      <c r="AC125" t="s">
        <v>216</v>
      </c>
      <c r="AD125" t="s">
        <v>216</v>
      </c>
      <c r="AE125" t="s">
        <v>216</v>
      </c>
    </row>
    <row r="126" spans="1:31">
      <c r="A126">
        <v>88</v>
      </c>
      <c r="B126" t="s">
        <v>316</v>
      </c>
      <c r="C126" t="b">
        <v>0</v>
      </c>
      <c r="D126" t="s">
        <v>307</v>
      </c>
      <c r="E126" t="s">
        <v>228</v>
      </c>
      <c r="F126" t="s">
        <v>212</v>
      </c>
      <c r="G126" t="s">
        <v>213</v>
      </c>
      <c r="H126" t="s">
        <v>214</v>
      </c>
      <c r="I126" s="108">
        <v>14.395758628845215</v>
      </c>
      <c r="J126" s="108">
        <v>14.405789375305176</v>
      </c>
      <c r="K126" s="108">
        <v>3.4697648137807846E-2</v>
      </c>
      <c r="L126" t="s">
        <v>215</v>
      </c>
      <c r="M126" t="s">
        <v>215</v>
      </c>
      <c r="N126" t="s">
        <v>215</v>
      </c>
      <c r="O126" t="b">
        <v>1</v>
      </c>
      <c r="P126" s="108">
        <v>0.26740107022469911</v>
      </c>
      <c r="Q126" t="b">
        <v>1</v>
      </c>
      <c r="R126">
        <v>1</v>
      </c>
      <c r="S126">
        <v>40</v>
      </c>
      <c r="T126" t="s">
        <v>215</v>
      </c>
      <c r="U126" t="s">
        <v>215</v>
      </c>
      <c r="V126" t="s">
        <v>215</v>
      </c>
      <c r="W126" s="108">
        <v>81.561599731445312</v>
      </c>
      <c r="X126" t="s">
        <v>215</v>
      </c>
      <c r="Y126" t="s">
        <v>215</v>
      </c>
      <c r="Z126" t="s">
        <v>215</v>
      </c>
      <c r="AA126" t="s">
        <v>215</v>
      </c>
      <c r="AB126" t="s">
        <v>216</v>
      </c>
      <c r="AC126" t="s">
        <v>216</v>
      </c>
      <c r="AD126" t="s">
        <v>216</v>
      </c>
      <c r="AE126" t="s">
        <v>216</v>
      </c>
    </row>
    <row r="127" spans="1:31">
      <c r="A127">
        <v>89</v>
      </c>
      <c r="B127" t="s">
        <v>317</v>
      </c>
      <c r="C127" t="b">
        <v>0</v>
      </c>
      <c r="D127" t="s">
        <v>307</v>
      </c>
      <c r="E127" t="s">
        <v>228</v>
      </c>
      <c r="F127" t="s">
        <v>212</v>
      </c>
      <c r="G127" t="s">
        <v>213</v>
      </c>
      <c r="H127" t="s">
        <v>214</v>
      </c>
      <c r="I127" s="108">
        <v>14.44439697265625</v>
      </c>
      <c r="J127" s="108">
        <v>14.405789375305176</v>
      </c>
      <c r="K127" s="108">
        <v>3.4697648137807846E-2</v>
      </c>
      <c r="L127" t="s">
        <v>215</v>
      </c>
      <c r="M127" t="s">
        <v>215</v>
      </c>
      <c r="N127" t="s">
        <v>215</v>
      </c>
      <c r="O127" t="b">
        <v>1</v>
      </c>
      <c r="P127" s="108">
        <v>0.26740107022469911</v>
      </c>
      <c r="Q127" t="b">
        <v>1</v>
      </c>
      <c r="R127">
        <v>1</v>
      </c>
      <c r="S127">
        <v>40</v>
      </c>
      <c r="T127" t="s">
        <v>215</v>
      </c>
      <c r="U127" t="s">
        <v>215</v>
      </c>
      <c r="V127" t="s">
        <v>215</v>
      </c>
      <c r="W127" s="108">
        <v>81.561599731445312</v>
      </c>
      <c r="X127" t="s">
        <v>215</v>
      </c>
      <c r="Y127" t="s">
        <v>215</v>
      </c>
      <c r="Z127" t="s">
        <v>215</v>
      </c>
      <c r="AA127" t="s">
        <v>215</v>
      </c>
      <c r="AB127" t="s">
        <v>216</v>
      </c>
      <c r="AC127" t="s">
        <v>216</v>
      </c>
      <c r="AD127" t="s">
        <v>216</v>
      </c>
      <c r="AE127" t="s">
        <v>216</v>
      </c>
    </row>
    <row r="128" spans="1:31">
      <c r="A128">
        <v>90</v>
      </c>
      <c r="B128" t="s">
        <v>318</v>
      </c>
      <c r="C128" t="b">
        <v>0</v>
      </c>
      <c r="D128" t="s">
        <v>307</v>
      </c>
      <c r="E128" t="s">
        <v>228</v>
      </c>
      <c r="F128" t="s">
        <v>212</v>
      </c>
      <c r="G128" t="s">
        <v>213</v>
      </c>
      <c r="H128" t="s">
        <v>214</v>
      </c>
      <c r="I128" s="108">
        <v>21.659847259521484</v>
      </c>
      <c r="J128" s="108">
        <v>21.662824630737305</v>
      </c>
      <c r="K128" s="108">
        <v>6.3993901014328003E-2</v>
      </c>
      <c r="L128" t="s">
        <v>215</v>
      </c>
      <c r="M128" t="s">
        <v>215</v>
      </c>
      <c r="N128" t="s">
        <v>215</v>
      </c>
      <c r="O128" t="b">
        <v>1</v>
      </c>
      <c r="P128" s="108">
        <v>0.24368643081088903</v>
      </c>
      <c r="Q128" t="b">
        <v>1</v>
      </c>
      <c r="R128">
        <v>1</v>
      </c>
      <c r="S128">
        <v>40</v>
      </c>
      <c r="T128" t="s">
        <v>215</v>
      </c>
      <c r="U128" t="s">
        <v>215</v>
      </c>
      <c r="V128" t="s">
        <v>215</v>
      </c>
      <c r="W128" s="108">
        <v>87.168304443359375</v>
      </c>
      <c r="X128" t="s">
        <v>215</v>
      </c>
      <c r="Y128" t="s">
        <v>215</v>
      </c>
      <c r="Z128" t="s">
        <v>215</v>
      </c>
      <c r="AA128" t="s">
        <v>215</v>
      </c>
      <c r="AB128" t="s">
        <v>216</v>
      </c>
      <c r="AC128" t="s">
        <v>216</v>
      </c>
      <c r="AD128" t="s">
        <v>216</v>
      </c>
      <c r="AE128" t="s">
        <v>216</v>
      </c>
    </row>
    <row r="129" spans="1:31">
      <c r="A129">
        <v>91</v>
      </c>
      <c r="B129" t="s">
        <v>319</v>
      </c>
      <c r="C129" t="b">
        <v>0</v>
      </c>
      <c r="D129" t="s">
        <v>303</v>
      </c>
      <c r="E129" t="s">
        <v>238</v>
      </c>
      <c r="F129" t="s">
        <v>212</v>
      </c>
      <c r="G129" t="s">
        <v>213</v>
      </c>
      <c r="H129" t="s">
        <v>214</v>
      </c>
      <c r="I129" s="108">
        <v>21.600370407104492</v>
      </c>
      <c r="J129" s="108">
        <v>21.662824630737305</v>
      </c>
      <c r="K129" s="108">
        <v>6.3993901014328003E-2</v>
      </c>
      <c r="L129" t="s">
        <v>215</v>
      </c>
      <c r="M129" t="s">
        <v>215</v>
      </c>
      <c r="N129" t="s">
        <v>215</v>
      </c>
      <c r="O129" t="b">
        <v>1</v>
      </c>
      <c r="P129" s="108">
        <v>0.24368643081088903</v>
      </c>
      <c r="Q129" t="b">
        <v>1</v>
      </c>
      <c r="R129">
        <v>1</v>
      </c>
      <c r="S129">
        <v>40</v>
      </c>
      <c r="T129" t="s">
        <v>215</v>
      </c>
      <c r="U129" t="s">
        <v>215</v>
      </c>
      <c r="V129" t="s">
        <v>215</v>
      </c>
      <c r="W129" s="108">
        <v>87.168304443359375</v>
      </c>
      <c r="X129" t="s">
        <v>215</v>
      </c>
      <c r="Y129" t="s">
        <v>215</v>
      </c>
      <c r="Z129" t="s">
        <v>215</v>
      </c>
      <c r="AA129" t="s">
        <v>215</v>
      </c>
      <c r="AB129" t="s">
        <v>216</v>
      </c>
      <c r="AC129" t="s">
        <v>216</v>
      </c>
      <c r="AD129" t="s">
        <v>216</v>
      </c>
      <c r="AE129" t="s">
        <v>216</v>
      </c>
    </row>
    <row r="130" spans="1:31">
      <c r="A130">
        <v>92</v>
      </c>
      <c r="B130" t="s">
        <v>320</v>
      </c>
      <c r="C130" t="b">
        <v>0</v>
      </c>
      <c r="D130" t="s">
        <v>303</v>
      </c>
      <c r="E130" t="s">
        <v>238</v>
      </c>
      <c r="F130" t="s">
        <v>212</v>
      </c>
      <c r="G130" t="s">
        <v>213</v>
      </c>
      <c r="H130" t="s">
        <v>214</v>
      </c>
      <c r="I130" s="108">
        <v>21.728254318237305</v>
      </c>
      <c r="J130" s="108">
        <v>21.662824630737305</v>
      </c>
      <c r="K130" s="108">
        <v>6.3993901014328003E-2</v>
      </c>
      <c r="L130" t="s">
        <v>215</v>
      </c>
      <c r="M130" t="s">
        <v>215</v>
      </c>
      <c r="N130" t="s">
        <v>215</v>
      </c>
      <c r="O130" t="b">
        <v>1</v>
      </c>
      <c r="P130" s="108">
        <v>0.24368643081088903</v>
      </c>
      <c r="Q130" t="b">
        <v>1</v>
      </c>
      <c r="R130">
        <v>1</v>
      </c>
      <c r="S130">
        <v>40</v>
      </c>
      <c r="T130" t="s">
        <v>215</v>
      </c>
      <c r="U130" t="s">
        <v>215</v>
      </c>
      <c r="V130" t="s">
        <v>215</v>
      </c>
      <c r="W130" s="108">
        <v>87.168304443359375</v>
      </c>
      <c r="X130" t="s">
        <v>215</v>
      </c>
      <c r="Y130" t="s">
        <v>215</v>
      </c>
      <c r="Z130" t="s">
        <v>215</v>
      </c>
      <c r="AA130" t="s">
        <v>215</v>
      </c>
      <c r="AB130" t="s">
        <v>216</v>
      </c>
      <c r="AC130" t="s">
        <v>216</v>
      </c>
      <c r="AD130" t="s">
        <v>216</v>
      </c>
      <c r="AE130" t="s">
        <v>216</v>
      </c>
    </row>
    <row r="131" spans="1:31">
      <c r="A131">
        <v>93</v>
      </c>
      <c r="B131" t="s">
        <v>321</v>
      </c>
      <c r="C131" t="b">
        <v>0</v>
      </c>
      <c r="D131" t="s">
        <v>303</v>
      </c>
      <c r="E131" t="s">
        <v>238</v>
      </c>
      <c r="F131" t="s">
        <v>212</v>
      </c>
      <c r="G131" t="s">
        <v>213</v>
      </c>
      <c r="H131" t="s">
        <v>214</v>
      </c>
      <c r="I131" s="108">
        <v>22.822311401367188</v>
      </c>
      <c r="J131" s="108">
        <v>22.837448120117188</v>
      </c>
      <c r="K131" s="108">
        <v>0.16802874207496643</v>
      </c>
      <c r="L131" t="s">
        <v>215</v>
      </c>
      <c r="M131" t="s">
        <v>215</v>
      </c>
      <c r="N131" t="s">
        <v>215</v>
      </c>
      <c r="O131" t="b">
        <v>1</v>
      </c>
      <c r="P131" s="108">
        <v>0.15627917526470084</v>
      </c>
      <c r="Q131" t="b">
        <v>1</v>
      </c>
      <c r="R131">
        <v>1</v>
      </c>
      <c r="S131">
        <v>40</v>
      </c>
      <c r="T131" t="s">
        <v>215</v>
      </c>
      <c r="U131" t="s">
        <v>215</v>
      </c>
      <c r="V131" t="s">
        <v>215</v>
      </c>
      <c r="W131" s="108">
        <v>78.340950012207031</v>
      </c>
      <c r="X131" t="s">
        <v>215</v>
      </c>
      <c r="Y131" t="s">
        <v>215</v>
      </c>
      <c r="Z131" t="s">
        <v>215</v>
      </c>
      <c r="AA131" t="s">
        <v>215</v>
      </c>
      <c r="AB131" t="s">
        <v>216</v>
      </c>
      <c r="AC131" t="s">
        <v>216</v>
      </c>
      <c r="AD131" t="s">
        <v>216</v>
      </c>
      <c r="AE131" t="s">
        <v>216</v>
      </c>
    </row>
    <row r="132" spans="1:31">
      <c r="A132">
        <v>94</v>
      </c>
      <c r="B132" t="s">
        <v>322</v>
      </c>
      <c r="C132" t="b">
        <v>0</v>
      </c>
      <c r="D132" t="s">
        <v>307</v>
      </c>
      <c r="E132" t="s">
        <v>242</v>
      </c>
      <c r="F132" t="s">
        <v>212</v>
      </c>
      <c r="G132" t="s">
        <v>213</v>
      </c>
      <c r="H132" t="s">
        <v>214</v>
      </c>
      <c r="I132" s="108">
        <v>22.677497863769531</v>
      </c>
      <c r="J132" s="108">
        <v>22.837448120117188</v>
      </c>
      <c r="K132" s="108">
        <v>0.16802874207496643</v>
      </c>
      <c r="L132" t="s">
        <v>215</v>
      </c>
      <c r="M132" t="s">
        <v>215</v>
      </c>
      <c r="N132" t="s">
        <v>215</v>
      </c>
      <c r="O132" t="b">
        <v>1</v>
      </c>
      <c r="P132" s="108">
        <v>0.15627917526470084</v>
      </c>
      <c r="Q132" t="b">
        <v>1</v>
      </c>
      <c r="R132">
        <v>1</v>
      </c>
      <c r="S132">
        <v>40</v>
      </c>
      <c r="T132" t="s">
        <v>215</v>
      </c>
      <c r="U132" t="s">
        <v>215</v>
      </c>
      <c r="V132" t="s">
        <v>215</v>
      </c>
      <c r="W132" s="108">
        <v>77.974601745605469</v>
      </c>
      <c r="X132" t="s">
        <v>215</v>
      </c>
      <c r="Y132" t="s">
        <v>215</v>
      </c>
      <c r="Z132" t="s">
        <v>215</v>
      </c>
      <c r="AA132" t="s">
        <v>215</v>
      </c>
      <c r="AB132" t="s">
        <v>216</v>
      </c>
      <c r="AC132" t="s">
        <v>216</v>
      </c>
      <c r="AD132" t="s">
        <v>216</v>
      </c>
      <c r="AE132" t="s">
        <v>216</v>
      </c>
    </row>
    <row r="133" spans="1:31">
      <c r="A133">
        <v>95</v>
      </c>
      <c r="B133" t="s">
        <v>323</v>
      </c>
      <c r="C133" t="b">
        <v>0</v>
      </c>
      <c r="D133" t="s">
        <v>307</v>
      </c>
      <c r="E133" t="s">
        <v>242</v>
      </c>
      <c r="F133" t="s">
        <v>212</v>
      </c>
      <c r="G133" t="s">
        <v>213</v>
      </c>
      <c r="H133" t="s">
        <v>214</v>
      </c>
      <c r="I133" s="108">
        <v>23.012531280517578</v>
      </c>
      <c r="J133" s="108">
        <v>22.837448120117188</v>
      </c>
      <c r="K133" s="108">
        <v>0.16802874207496643</v>
      </c>
      <c r="L133" t="s">
        <v>215</v>
      </c>
      <c r="M133" t="s">
        <v>215</v>
      </c>
      <c r="N133" t="s">
        <v>215</v>
      </c>
      <c r="O133" t="b">
        <v>1</v>
      </c>
      <c r="P133" s="108">
        <v>0.15627917526470084</v>
      </c>
      <c r="Q133" t="b">
        <v>1</v>
      </c>
      <c r="R133">
        <v>1</v>
      </c>
      <c r="S133">
        <v>40</v>
      </c>
      <c r="T133" t="s">
        <v>215</v>
      </c>
      <c r="U133" t="s">
        <v>215</v>
      </c>
      <c r="V133" t="s">
        <v>215</v>
      </c>
      <c r="W133" s="108">
        <v>77.974601745605469</v>
      </c>
      <c r="X133" t="s">
        <v>215</v>
      </c>
      <c r="Y133" t="s">
        <v>215</v>
      </c>
      <c r="Z133" t="s">
        <v>215</v>
      </c>
      <c r="AA133" t="s">
        <v>215</v>
      </c>
      <c r="AB133" t="s">
        <v>216</v>
      </c>
      <c r="AC133" t="s">
        <v>216</v>
      </c>
      <c r="AD133" t="s">
        <v>216</v>
      </c>
      <c r="AE133" t="s">
        <v>216</v>
      </c>
    </row>
    <row r="134" spans="1:31">
      <c r="A134">
        <v>96</v>
      </c>
      <c r="B134" t="s">
        <v>324</v>
      </c>
      <c r="C134" t="b">
        <v>0</v>
      </c>
      <c r="D134" t="s">
        <v>307</v>
      </c>
      <c r="E134" t="s">
        <v>242</v>
      </c>
      <c r="F134" t="s">
        <v>212</v>
      </c>
      <c r="G134" t="s">
        <v>213</v>
      </c>
      <c r="H134" t="s">
        <v>214</v>
      </c>
      <c r="I134" s="108">
        <v>16.645225524902344</v>
      </c>
      <c r="J134" s="108">
        <v>16.655708312988281</v>
      </c>
      <c r="K134" s="108">
        <v>1.817544549703598E-2</v>
      </c>
      <c r="L134" t="s">
        <v>215</v>
      </c>
      <c r="M134" t="s">
        <v>215</v>
      </c>
      <c r="N134" t="s">
        <v>215</v>
      </c>
      <c r="O134" t="b">
        <v>1</v>
      </c>
      <c r="P134" s="108">
        <v>0.18735099999999999</v>
      </c>
      <c r="Q134" t="b">
        <v>1</v>
      </c>
      <c r="R134">
        <v>1</v>
      </c>
      <c r="S134">
        <v>40</v>
      </c>
      <c r="T134" t="s">
        <v>215</v>
      </c>
      <c r="U134" t="s">
        <v>215</v>
      </c>
      <c r="V134" t="s">
        <v>215</v>
      </c>
      <c r="W134" s="108">
        <v>83.943954467773438</v>
      </c>
      <c r="X134" t="s">
        <v>215</v>
      </c>
      <c r="Y134" t="s">
        <v>215</v>
      </c>
      <c r="Z134" t="s">
        <v>215</v>
      </c>
      <c r="AA134" t="s">
        <v>215</v>
      </c>
      <c r="AB134" t="s">
        <v>216</v>
      </c>
      <c r="AC134" t="s">
        <v>216</v>
      </c>
      <c r="AD134" t="s">
        <v>216</v>
      </c>
      <c r="AE134" t="s">
        <v>216</v>
      </c>
    </row>
    <row r="135" spans="1:31">
      <c r="A135">
        <v>97</v>
      </c>
      <c r="B135" t="s">
        <v>325</v>
      </c>
      <c r="C135" t="b">
        <v>0</v>
      </c>
      <c r="D135" t="s">
        <v>87</v>
      </c>
      <c r="E135" t="s">
        <v>82</v>
      </c>
      <c r="F135" t="s">
        <v>212</v>
      </c>
      <c r="G135" t="s">
        <v>213</v>
      </c>
      <c r="H135" t="s">
        <v>214</v>
      </c>
      <c r="I135" s="108">
        <v>16.676694869995117</v>
      </c>
      <c r="J135" s="108">
        <v>16.655708312988281</v>
      </c>
      <c r="K135" s="108">
        <v>1.817544549703598E-2</v>
      </c>
      <c r="L135" t="s">
        <v>215</v>
      </c>
      <c r="M135" t="s">
        <v>215</v>
      </c>
      <c r="N135" t="s">
        <v>215</v>
      </c>
      <c r="O135" t="b">
        <v>1</v>
      </c>
      <c r="P135" s="108">
        <v>0.18735099999999999</v>
      </c>
      <c r="Q135" t="b">
        <v>1</v>
      </c>
      <c r="R135">
        <v>1</v>
      </c>
      <c r="S135">
        <v>40</v>
      </c>
      <c r="T135" t="s">
        <v>215</v>
      </c>
      <c r="U135" t="s">
        <v>215</v>
      </c>
      <c r="V135" t="s">
        <v>215</v>
      </c>
      <c r="W135" s="108">
        <v>83.943954467773438</v>
      </c>
      <c r="X135" t="s">
        <v>215</v>
      </c>
      <c r="Y135" t="s">
        <v>215</v>
      </c>
      <c r="Z135" t="s">
        <v>215</v>
      </c>
      <c r="AA135" t="s">
        <v>215</v>
      </c>
      <c r="AB135" t="s">
        <v>216</v>
      </c>
      <c r="AC135" t="s">
        <v>216</v>
      </c>
      <c r="AD135" t="s">
        <v>216</v>
      </c>
      <c r="AE135" t="s">
        <v>216</v>
      </c>
    </row>
    <row r="136" spans="1:31">
      <c r="A136">
        <v>98</v>
      </c>
      <c r="B136" t="s">
        <v>326</v>
      </c>
      <c r="C136" t="b">
        <v>0</v>
      </c>
      <c r="D136" t="s">
        <v>87</v>
      </c>
      <c r="E136" t="s">
        <v>82</v>
      </c>
      <c r="F136" t="s">
        <v>212</v>
      </c>
      <c r="G136" t="s">
        <v>213</v>
      </c>
      <c r="H136" t="s">
        <v>214</v>
      </c>
      <c r="I136" s="108">
        <v>16.64520263671875</v>
      </c>
      <c r="J136" s="108">
        <v>16.655708312988281</v>
      </c>
      <c r="K136" s="108">
        <v>1.817544549703598E-2</v>
      </c>
      <c r="L136" t="s">
        <v>215</v>
      </c>
      <c r="M136" t="s">
        <v>215</v>
      </c>
      <c r="N136" t="s">
        <v>215</v>
      </c>
      <c r="O136" t="b">
        <v>1</v>
      </c>
      <c r="P136" s="108">
        <v>0.18735099999999999</v>
      </c>
      <c r="Q136" t="b">
        <v>1</v>
      </c>
      <c r="R136">
        <v>1</v>
      </c>
      <c r="S136">
        <v>40</v>
      </c>
      <c r="T136" t="s">
        <v>215</v>
      </c>
      <c r="U136" t="s">
        <v>215</v>
      </c>
      <c r="V136" t="s">
        <v>215</v>
      </c>
      <c r="W136" s="108">
        <v>83.943954467773438</v>
      </c>
      <c r="X136" t="s">
        <v>215</v>
      </c>
      <c r="Y136" t="s">
        <v>215</v>
      </c>
      <c r="Z136" t="s">
        <v>215</v>
      </c>
      <c r="AA136" t="s">
        <v>215</v>
      </c>
      <c r="AB136" t="s">
        <v>216</v>
      </c>
      <c r="AC136" t="s">
        <v>216</v>
      </c>
      <c r="AD136" t="s">
        <v>216</v>
      </c>
      <c r="AE136" t="s">
        <v>216</v>
      </c>
    </row>
    <row r="137" spans="1:31">
      <c r="A137">
        <v>99</v>
      </c>
      <c r="B137" t="s">
        <v>327</v>
      </c>
      <c r="C137" t="b">
        <v>0</v>
      </c>
      <c r="D137" t="s">
        <v>87</v>
      </c>
      <c r="E137" t="s">
        <v>82</v>
      </c>
      <c r="F137" t="s">
        <v>212</v>
      </c>
      <c r="G137" t="s">
        <v>213</v>
      </c>
      <c r="H137" t="s">
        <v>214</v>
      </c>
      <c r="I137" s="108">
        <v>16.302814483642578</v>
      </c>
      <c r="J137" s="108">
        <v>16.25434684753418</v>
      </c>
      <c r="K137" s="108">
        <v>5.8011569082736969E-2</v>
      </c>
      <c r="L137" t="s">
        <v>215</v>
      </c>
      <c r="M137" t="s">
        <v>215</v>
      </c>
      <c r="N137" t="s">
        <v>215</v>
      </c>
      <c r="O137" t="b">
        <v>1</v>
      </c>
      <c r="P137" s="108">
        <v>0.18735099999999999</v>
      </c>
      <c r="Q137" t="b">
        <v>1</v>
      </c>
      <c r="R137">
        <v>1</v>
      </c>
      <c r="S137">
        <v>40</v>
      </c>
      <c r="T137" t="s">
        <v>215</v>
      </c>
      <c r="U137" t="s">
        <v>215</v>
      </c>
      <c r="V137" t="s">
        <v>215</v>
      </c>
      <c r="W137" s="108">
        <v>83.943954467773438</v>
      </c>
      <c r="X137" t="s">
        <v>215</v>
      </c>
      <c r="Y137" t="s">
        <v>215</v>
      </c>
      <c r="Z137" t="s">
        <v>215</v>
      </c>
      <c r="AA137" t="s">
        <v>215</v>
      </c>
      <c r="AB137" t="s">
        <v>216</v>
      </c>
      <c r="AC137" t="s">
        <v>216</v>
      </c>
      <c r="AD137" t="s">
        <v>216</v>
      </c>
      <c r="AE137" t="s">
        <v>216</v>
      </c>
    </row>
    <row r="138" spans="1:31">
      <c r="A138">
        <v>100</v>
      </c>
      <c r="B138" t="s">
        <v>328</v>
      </c>
      <c r="C138" t="b">
        <v>0</v>
      </c>
      <c r="D138" t="s">
        <v>329</v>
      </c>
      <c r="E138" t="s">
        <v>82</v>
      </c>
      <c r="F138" t="s">
        <v>212</v>
      </c>
      <c r="G138" t="s">
        <v>213</v>
      </c>
      <c r="H138" t="s">
        <v>214</v>
      </c>
      <c r="I138" s="108">
        <v>16.270156860351562</v>
      </c>
      <c r="J138" s="108">
        <v>16.25434684753418</v>
      </c>
      <c r="K138" s="108">
        <v>5.8011569082736969E-2</v>
      </c>
      <c r="L138" t="s">
        <v>215</v>
      </c>
      <c r="M138" t="s">
        <v>215</v>
      </c>
      <c r="N138" t="s">
        <v>215</v>
      </c>
      <c r="O138" t="b">
        <v>1</v>
      </c>
      <c r="P138" s="108">
        <v>0.18735099999999999</v>
      </c>
      <c r="Q138" t="b">
        <v>1</v>
      </c>
      <c r="R138">
        <v>1</v>
      </c>
      <c r="S138">
        <v>40</v>
      </c>
      <c r="T138" t="s">
        <v>215</v>
      </c>
      <c r="U138" t="s">
        <v>215</v>
      </c>
      <c r="V138" t="s">
        <v>215</v>
      </c>
      <c r="W138" s="108">
        <v>83.943954467773438</v>
      </c>
      <c r="X138" t="s">
        <v>215</v>
      </c>
      <c r="Y138" t="s">
        <v>215</v>
      </c>
      <c r="Z138" t="s">
        <v>215</v>
      </c>
      <c r="AA138" t="s">
        <v>215</v>
      </c>
      <c r="AB138" t="s">
        <v>216</v>
      </c>
      <c r="AC138" t="s">
        <v>216</v>
      </c>
      <c r="AD138" t="s">
        <v>216</v>
      </c>
      <c r="AE138" t="s">
        <v>216</v>
      </c>
    </row>
    <row r="139" spans="1:31">
      <c r="A139">
        <v>101</v>
      </c>
      <c r="B139" t="s">
        <v>330</v>
      </c>
      <c r="C139" t="b">
        <v>0</v>
      </c>
      <c r="D139" t="s">
        <v>329</v>
      </c>
      <c r="E139" t="s">
        <v>82</v>
      </c>
      <c r="F139" t="s">
        <v>212</v>
      </c>
      <c r="G139" t="s">
        <v>213</v>
      </c>
      <c r="H139" t="s">
        <v>214</v>
      </c>
      <c r="I139" s="108">
        <v>16.190069198608398</v>
      </c>
      <c r="J139" s="108">
        <v>16.25434684753418</v>
      </c>
      <c r="K139" s="108">
        <v>5.8011569082736969E-2</v>
      </c>
      <c r="L139" t="s">
        <v>215</v>
      </c>
      <c r="M139" t="s">
        <v>215</v>
      </c>
      <c r="N139" t="s">
        <v>215</v>
      </c>
      <c r="O139" t="b">
        <v>1</v>
      </c>
      <c r="P139" s="108">
        <v>0.18735099999999999</v>
      </c>
      <c r="Q139" t="b">
        <v>1</v>
      </c>
      <c r="R139">
        <v>1</v>
      </c>
      <c r="S139">
        <v>40</v>
      </c>
      <c r="T139" t="s">
        <v>215</v>
      </c>
      <c r="U139" t="s">
        <v>215</v>
      </c>
      <c r="V139" t="s">
        <v>215</v>
      </c>
      <c r="W139" s="108">
        <v>83.943954467773438</v>
      </c>
      <c r="X139" t="s">
        <v>215</v>
      </c>
      <c r="Y139" t="s">
        <v>215</v>
      </c>
      <c r="Z139" t="s">
        <v>215</v>
      </c>
      <c r="AA139" t="s">
        <v>215</v>
      </c>
      <c r="AB139" t="s">
        <v>216</v>
      </c>
      <c r="AC139" t="s">
        <v>216</v>
      </c>
      <c r="AD139" t="s">
        <v>216</v>
      </c>
      <c r="AE139" t="s">
        <v>216</v>
      </c>
    </row>
    <row r="140" spans="1:31">
      <c r="A140">
        <v>102</v>
      </c>
      <c r="B140" t="s">
        <v>331</v>
      </c>
      <c r="C140" t="b">
        <v>0</v>
      </c>
      <c r="D140" t="s">
        <v>329</v>
      </c>
      <c r="E140" t="s">
        <v>82</v>
      </c>
      <c r="F140" t="s">
        <v>212</v>
      </c>
      <c r="G140" t="s">
        <v>213</v>
      </c>
      <c r="H140" t="s">
        <v>214</v>
      </c>
      <c r="I140" s="108">
        <v>16.289144515991211</v>
      </c>
      <c r="J140" s="108">
        <v>16.291219711303711</v>
      </c>
      <c r="K140" s="108">
        <v>0.12389151751995087</v>
      </c>
      <c r="L140" t="s">
        <v>215</v>
      </c>
      <c r="M140" t="s">
        <v>215</v>
      </c>
      <c r="N140" t="s">
        <v>215</v>
      </c>
      <c r="O140" t="b">
        <v>1</v>
      </c>
      <c r="P140" s="108">
        <v>0.18735099999999999</v>
      </c>
      <c r="Q140" t="b">
        <v>1</v>
      </c>
      <c r="R140">
        <v>1</v>
      </c>
      <c r="S140">
        <v>40</v>
      </c>
      <c r="T140" t="s">
        <v>215</v>
      </c>
      <c r="U140" t="s">
        <v>215</v>
      </c>
      <c r="V140" t="s">
        <v>215</v>
      </c>
      <c r="W140" s="108">
        <v>83.943954467773438</v>
      </c>
      <c r="X140" t="s">
        <v>215</v>
      </c>
      <c r="Y140" t="s">
        <v>215</v>
      </c>
      <c r="Z140" t="s">
        <v>215</v>
      </c>
      <c r="AA140" t="s">
        <v>215</v>
      </c>
      <c r="AB140" t="s">
        <v>216</v>
      </c>
      <c r="AC140" t="s">
        <v>216</v>
      </c>
      <c r="AD140" t="s">
        <v>216</v>
      </c>
      <c r="AE140" t="s">
        <v>216</v>
      </c>
    </row>
    <row r="141" spans="1:31">
      <c r="A141">
        <v>103</v>
      </c>
      <c r="B141" t="s">
        <v>332</v>
      </c>
      <c r="C141" t="b">
        <v>0</v>
      </c>
      <c r="D141" t="s">
        <v>333</v>
      </c>
      <c r="E141" t="s">
        <v>82</v>
      </c>
      <c r="F141" t="s">
        <v>212</v>
      </c>
      <c r="G141" t="s">
        <v>213</v>
      </c>
      <c r="H141" t="s">
        <v>214</v>
      </c>
      <c r="I141" s="108">
        <v>16.416135787963867</v>
      </c>
      <c r="J141" s="108">
        <v>16.291219711303711</v>
      </c>
      <c r="K141" s="108">
        <v>0.12389151751995087</v>
      </c>
      <c r="L141" t="s">
        <v>215</v>
      </c>
      <c r="M141" t="s">
        <v>215</v>
      </c>
      <c r="N141" t="s">
        <v>215</v>
      </c>
      <c r="O141" t="b">
        <v>1</v>
      </c>
      <c r="P141" s="108">
        <v>0.18735099999999999</v>
      </c>
      <c r="Q141" t="b">
        <v>1</v>
      </c>
      <c r="R141">
        <v>1</v>
      </c>
      <c r="S141">
        <v>40</v>
      </c>
      <c r="T141" t="s">
        <v>215</v>
      </c>
      <c r="U141" t="s">
        <v>215</v>
      </c>
      <c r="V141" t="s">
        <v>215</v>
      </c>
      <c r="W141" s="108">
        <v>83.943954467773438</v>
      </c>
      <c r="X141" t="s">
        <v>215</v>
      </c>
      <c r="Y141" t="s">
        <v>215</v>
      </c>
      <c r="Z141" t="s">
        <v>215</v>
      </c>
      <c r="AA141" t="s">
        <v>215</v>
      </c>
      <c r="AB141" t="s">
        <v>216</v>
      </c>
      <c r="AC141" t="s">
        <v>216</v>
      </c>
      <c r="AD141" t="s">
        <v>216</v>
      </c>
      <c r="AE141" t="s">
        <v>216</v>
      </c>
    </row>
    <row r="142" spans="1:31">
      <c r="A142">
        <v>104</v>
      </c>
      <c r="B142" t="s">
        <v>334</v>
      </c>
      <c r="C142" t="b">
        <v>0</v>
      </c>
      <c r="D142" t="s">
        <v>333</v>
      </c>
      <c r="E142" t="s">
        <v>82</v>
      </c>
      <c r="F142" t="s">
        <v>212</v>
      </c>
      <c r="G142" t="s">
        <v>213</v>
      </c>
      <c r="H142" t="s">
        <v>214</v>
      </c>
      <c r="I142" s="108">
        <v>16.168378829956055</v>
      </c>
      <c r="J142" s="108">
        <v>16.291219711303711</v>
      </c>
      <c r="K142" s="108">
        <v>0.12389151751995087</v>
      </c>
      <c r="L142" t="s">
        <v>215</v>
      </c>
      <c r="M142" t="s">
        <v>215</v>
      </c>
      <c r="N142" t="s">
        <v>215</v>
      </c>
      <c r="O142" t="b">
        <v>1</v>
      </c>
      <c r="P142" s="108">
        <v>0.18735099999999999</v>
      </c>
      <c r="Q142" t="b">
        <v>1</v>
      </c>
      <c r="R142">
        <v>1</v>
      </c>
      <c r="S142">
        <v>40</v>
      </c>
      <c r="T142" t="s">
        <v>215</v>
      </c>
      <c r="U142" t="s">
        <v>215</v>
      </c>
      <c r="V142" t="s">
        <v>215</v>
      </c>
      <c r="W142" s="108">
        <v>83.943954467773438</v>
      </c>
      <c r="X142" t="s">
        <v>215</v>
      </c>
      <c r="Y142" t="s">
        <v>215</v>
      </c>
      <c r="Z142" t="s">
        <v>215</v>
      </c>
      <c r="AA142" t="s">
        <v>215</v>
      </c>
      <c r="AB142" t="s">
        <v>216</v>
      </c>
      <c r="AC142" t="s">
        <v>216</v>
      </c>
      <c r="AD142" t="s">
        <v>216</v>
      </c>
      <c r="AE142" t="s">
        <v>216</v>
      </c>
    </row>
    <row r="143" spans="1:31">
      <c r="A143">
        <v>105</v>
      </c>
      <c r="B143" t="s">
        <v>335</v>
      </c>
      <c r="C143" t="b">
        <v>0</v>
      </c>
      <c r="D143" t="s">
        <v>333</v>
      </c>
      <c r="E143" t="s">
        <v>82</v>
      </c>
      <c r="F143" t="s">
        <v>212</v>
      </c>
      <c r="G143" t="s">
        <v>213</v>
      </c>
      <c r="H143" t="s">
        <v>214</v>
      </c>
      <c r="I143" s="108">
        <v>14.811272621154785</v>
      </c>
      <c r="J143" s="108">
        <v>14.871490478515625</v>
      </c>
      <c r="K143" s="108">
        <v>7.9212747514247894E-2</v>
      </c>
      <c r="L143" t="s">
        <v>215</v>
      </c>
      <c r="M143" t="s">
        <v>215</v>
      </c>
      <c r="N143" t="s">
        <v>215</v>
      </c>
      <c r="O143" t="b">
        <v>1</v>
      </c>
      <c r="P143" s="108">
        <v>0.26740107022469911</v>
      </c>
      <c r="Q143" t="b">
        <v>1</v>
      </c>
      <c r="R143">
        <v>1</v>
      </c>
      <c r="S143">
        <v>40</v>
      </c>
      <c r="T143" t="s">
        <v>215</v>
      </c>
      <c r="U143" t="s">
        <v>215</v>
      </c>
      <c r="V143" t="s">
        <v>215</v>
      </c>
      <c r="W143" s="108">
        <v>81.561599731445312</v>
      </c>
      <c r="X143" t="s">
        <v>215</v>
      </c>
      <c r="Y143" t="s">
        <v>215</v>
      </c>
      <c r="Z143" t="s">
        <v>215</v>
      </c>
      <c r="AA143" t="s">
        <v>215</v>
      </c>
      <c r="AB143" t="s">
        <v>216</v>
      </c>
      <c r="AC143" t="s">
        <v>216</v>
      </c>
      <c r="AD143" t="s">
        <v>216</v>
      </c>
      <c r="AE143" t="s">
        <v>216</v>
      </c>
    </row>
    <row r="144" spans="1:31">
      <c r="A144">
        <v>106</v>
      </c>
      <c r="B144" t="s">
        <v>336</v>
      </c>
      <c r="C144" t="b">
        <v>0</v>
      </c>
      <c r="D144" t="s">
        <v>87</v>
      </c>
      <c r="E144" t="s">
        <v>228</v>
      </c>
      <c r="F144" t="s">
        <v>212</v>
      </c>
      <c r="G144" t="s">
        <v>213</v>
      </c>
      <c r="H144" t="s">
        <v>214</v>
      </c>
      <c r="I144" s="108">
        <v>14.841976165771484</v>
      </c>
      <c r="J144" s="108">
        <v>14.871490478515625</v>
      </c>
      <c r="K144" s="108">
        <v>7.9212747514247894E-2</v>
      </c>
      <c r="L144" t="s">
        <v>215</v>
      </c>
      <c r="M144" t="s">
        <v>215</v>
      </c>
      <c r="N144" t="s">
        <v>215</v>
      </c>
      <c r="O144" t="b">
        <v>1</v>
      </c>
      <c r="P144" s="108">
        <v>0.26740107022469911</v>
      </c>
      <c r="Q144" t="b">
        <v>1</v>
      </c>
      <c r="R144">
        <v>1</v>
      </c>
      <c r="S144">
        <v>40</v>
      </c>
      <c r="T144" t="s">
        <v>215</v>
      </c>
      <c r="U144" t="s">
        <v>215</v>
      </c>
      <c r="V144" t="s">
        <v>215</v>
      </c>
      <c r="W144" s="108">
        <v>81.122100830078125</v>
      </c>
      <c r="X144" t="s">
        <v>215</v>
      </c>
      <c r="Y144" t="s">
        <v>215</v>
      </c>
      <c r="Z144" t="s">
        <v>215</v>
      </c>
      <c r="AA144" t="s">
        <v>215</v>
      </c>
      <c r="AB144" t="s">
        <v>216</v>
      </c>
      <c r="AC144" t="s">
        <v>216</v>
      </c>
      <c r="AD144" t="s">
        <v>216</v>
      </c>
      <c r="AE144" t="s">
        <v>216</v>
      </c>
    </row>
    <row r="145" spans="1:31">
      <c r="A145">
        <v>107</v>
      </c>
      <c r="B145" t="s">
        <v>337</v>
      </c>
      <c r="C145" t="b">
        <v>0</v>
      </c>
      <c r="D145" t="s">
        <v>87</v>
      </c>
      <c r="E145" t="s">
        <v>228</v>
      </c>
      <c r="F145" t="s">
        <v>212</v>
      </c>
      <c r="G145" t="s">
        <v>213</v>
      </c>
      <c r="H145" t="s">
        <v>214</v>
      </c>
      <c r="I145" s="108">
        <v>14.961223602294922</v>
      </c>
      <c r="J145" s="108">
        <v>14.871490478515625</v>
      </c>
      <c r="K145" s="108">
        <v>7.9212747514247894E-2</v>
      </c>
      <c r="L145" t="s">
        <v>215</v>
      </c>
      <c r="M145" t="s">
        <v>215</v>
      </c>
      <c r="N145" t="s">
        <v>215</v>
      </c>
      <c r="O145" t="b">
        <v>1</v>
      </c>
      <c r="P145" s="108">
        <v>0.26740107022469911</v>
      </c>
      <c r="Q145" t="b">
        <v>1</v>
      </c>
      <c r="R145">
        <v>1</v>
      </c>
      <c r="S145">
        <v>40</v>
      </c>
      <c r="T145" t="s">
        <v>215</v>
      </c>
      <c r="U145" t="s">
        <v>215</v>
      </c>
      <c r="V145" t="s">
        <v>215</v>
      </c>
      <c r="W145" s="108">
        <v>81.122100830078125</v>
      </c>
      <c r="X145" t="s">
        <v>215</v>
      </c>
      <c r="Y145" t="s">
        <v>215</v>
      </c>
      <c r="Z145" t="s">
        <v>215</v>
      </c>
      <c r="AA145" t="s">
        <v>215</v>
      </c>
      <c r="AB145" t="s">
        <v>216</v>
      </c>
      <c r="AC145" t="s">
        <v>216</v>
      </c>
      <c r="AD145" t="s">
        <v>216</v>
      </c>
      <c r="AE145" t="s">
        <v>216</v>
      </c>
    </row>
    <row r="146" spans="1:31">
      <c r="A146">
        <v>108</v>
      </c>
      <c r="B146" t="s">
        <v>338</v>
      </c>
      <c r="C146" t="b">
        <v>0</v>
      </c>
      <c r="D146" t="s">
        <v>87</v>
      </c>
      <c r="E146" t="s">
        <v>228</v>
      </c>
      <c r="F146" t="s">
        <v>212</v>
      </c>
      <c r="G146" t="s">
        <v>213</v>
      </c>
      <c r="H146" t="s">
        <v>214</v>
      </c>
      <c r="I146" s="108">
        <v>14.355871200561523</v>
      </c>
      <c r="J146" s="108">
        <v>14.39935302734375</v>
      </c>
      <c r="K146" s="108">
        <v>4.7939885407686234E-2</v>
      </c>
      <c r="L146" t="s">
        <v>215</v>
      </c>
      <c r="M146" t="s">
        <v>215</v>
      </c>
      <c r="N146" t="s">
        <v>215</v>
      </c>
      <c r="O146" t="b">
        <v>1</v>
      </c>
      <c r="P146" s="108">
        <v>0.26740107022469911</v>
      </c>
      <c r="Q146" t="b">
        <v>1</v>
      </c>
      <c r="R146">
        <v>1</v>
      </c>
      <c r="S146">
        <v>40</v>
      </c>
      <c r="T146" t="s">
        <v>215</v>
      </c>
      <c r="U146" t="s">
        <v>215</v>
      </c>
      <c r="V146" t="s">
        <v>215</v>
      </c>
      <c r="W146" s="108">
        <v>81.122100830078125</v>
      </c>
      <c r="X146" t="s">
        <v>215</v>
      </c>
      <c r="Y146" t="s">
        <v>215</v>
      </c>
      <c r="Z146" t="s">
        <v>215</v>
      </c>
      <c r="AA146" t="s">
        <v>215</v>
      </c>
      <c r="AB146" t="s">
        <v>216</v>
      </c>
      <c r="AC146" t="s">
        <v>216</v>
      </c>
      <c r="AD146" t="s">
        <v>216</v>
      </c>
      <c r="AE146" t="s">
        <v>216</v>
      </c>
    </row>
    <row r="147" spans="1:31">
      <c r="A147">
        <v>109</v>
      </c>
      <c r="B147" t="s">
        <v>339</v>
      </c>
      <c r="C147" t="b">
        <v>0</v>
      </c>
      <c r="D147" t="s">
        <v>329</v>
      </c>
      <c r="E147" t="s">
        <v>228</v>
      </c>
      <c r="F147" t="s">
        <v>212</v>
      </c>
      <c r="G147" t="s">
        <v>213</v>
      </c>
      <c r="H147" t="s">
        <v>214</v>
      </c>
      <c r="I147" s="108">
        <v>14.450762748718262</v>
      </c>
      <c r="J147" s="108">
        <v>14.39935302734375</v>
      </c>
      <c r="K147" s="108">
        <v>4.7939885407686234E-2</v>
      </c>
      <c r="L147" t="s">
        <v>215</v>
      </c>
      <c r="M147" t="s">
        <v>215</v>
      </c>
      <c r="N147" t="s">
        <v>215</v>
      </c>
      <c r="O147" t="b">
        <v>1</v>
      </c>
      <c r="P147" s="108">
        <v>0.26740107022469911</v>
      </c>
      <c r="Q147" t="b">
        <v>1</v>
      </c>
      <c r="R147">
        <v>1</v>
      </c>
      <c r="S147">
        <v>40</v>
      </c>
      <c r="T147" t="s">
        <v>215</v>
      </c>
      <c r="U147" t="s">
        <v>215</v>
      </c>
      <c r="V147" t="s">
        <v>215</v>
      </c>
      <c r="W147" s="108">
        <v>81.122100830078125</v>
      </c>
      <c r="X147" t="s">
        <v>215</v>
      </c>
      <c r="Y147" t="s">
        <v>215</v>
      </c>
      <c r="Z147" t="s">
        <v>215</v>
      </c>
      <c r="AA147" t="s">
        <v>215</v>
      </c>
      <c r="AB147" t="s">
        <v>216</v>
      </c>
      <c r="AC147" t="s">
        <v>216</v>
      </c>
      <c r="AD147" t="s">
        <v>216</v>
      </c>
      <c r="AE147" t="s">
        <v>216</v>
      </c>
    </row>
    <row r="148" spans="1:31">
      <c r="A148">
        <v>110</v>
      </c>
      <c r="B148" t="s">
        <v>340</v>
      </c>
      <c r="C148" t="b">
        <v>0</v>
      </c>
      <c r="D148" t="s">
        <v>329</v>
      </c>
      <c r="E148" t="s">
        <v>228</v>
      </c>
      <c r="F148" t="s">
        <v>212</v>
      </c>
      <c r="G148" t="s">
        <v>213</v>
      </c>
      <c r="H148" t="s">
        <v>214</v>
      </c>
      <c r="I148" s="108">
        <v>14.391426086425781</v>
      </c>
      <c r="J148" s="108">
        <v>14.39935302734375</v>
      </c>
      <c r="K148" s="108">
        <v>4.7939885407686234E-2</v>
      </c>
      <c r="L148" t="s">
        <v>215</v>
      </c>
      <c r="M148" t="s">
        <v>215</v>
      </c>
      <c r="N148" t="s">
        <v>215</v>
      </c>
      <c r="O148" t="b">
        <v>1</v>
      </c>
      <c r="P148" s="108">
        <v>0.26740107022469911</v>
      </c>
      <c r="Q148" t="b">
        <v>1</v>
      </c>
      <c r="R148">
        <v>1</v>
      </c>
      <c r="S148">
        <v>40</v>
      </c>
      <c r="T148" t="s">
        <v>215</v>
      </c>
      <c r="U148" t="s">
        <v>215</v>
      </c>
      <c r="V148" t="s">
        <v>215</v>
      </c>
      <c r="W148" s="108">
        <v>81.122100830078125</v>
      </c>
      <c r="X148" t="s">
        <v>215</v>
      </c>
      <c r="Y148" t="s">
        <v>215</v>
      </c>
      <c r="Z148" t="s">
        <v>215</v>
      </c>
      <c r="AA148" t="s">
        <v>215</v>
      </c>
      <c r="AB148" t="s">
        <v>216</v>
      </c>
      <c r="AC148" t="s">
        <v>216</v>
      </c>
      <c r="AD148" t="s">
        <v>216</v>
      </c>
      <c r="AE148" t="s">
        <v>216</v>
      </c>
    </row>
    <row r="149" spans="1:31">
      <c r="A149">
        <v>111</v>
      </c>
      <c r="B149" t="s">
        <v>341</v>
      </c>
      <c r="C149" t="b">
        <v>0</v>
      </c>
      <c r="D149" t="s">
        <v>329</v>
      </c>
      <c r="E149" t="s">
        <v>228</v>
      </c>
      <c r="F149" t="s">
        <v>212</v>
      </c>
      <c r="G149" t="s">
        <v>213</v>
      </c>
      <c r="H149" t="s">
        <v>214</v>
      </c>
      <c r="I149" s="108">
        <v>14.367156982421875</v>
      </c>
      <c r="J149" s="108">
        <v>14.214470863342285</v>
      </c>
      <c r="K149" s="108">
        <v>0.13300164043903351</v>
      </c>
      <c r="L149" t="s">
        <v>215</v>
      </c>
      <c r="M149" t="s">
        <v>215</v>
      </c>
      <c r="N149" t="s">
        <v>215</v>
      </c>
      <c r="O149" t="b">
        <v>1</v>
      </c>
      <c r="P149" s="108">
        <v>0.26740107022469911</v>
      </c>
      <c r="Q149" t="b">
        <v>1</v>
      </c>
      <c r="R149">
        <v>1</v>
      </c>
      <c r="S149">
        <v>40</v>
      </c>
      <c r="T149" t="s">
        <v>215</v>
      </c>
      <c r="U149" t="s">
        <v>215</v>
      </c>
      <c r="V149" t="s">
        <v>215</v>
      </c>
      <c r="W149" s="108">
        <v>81.122100830078125</v>
      </c>
      <c r="X149" t="s">
        <v>215</v>
      </c>
      <c r="Y149" t="s">
        <v>215</v>
      </c>
      <c r="Z149" t="s">
        <v>215</v>
      </c>
      <c r="AA149" t="s">
        <v>215</v>
      </c>
      <c r="AB149" t="s">
        <v>216</v>
      </c>
      <c r="AC149" t="s">
        <v>216</v>
      </c>
      <c r="AD149" t="s">
        <v>216</v>
      </c>
      <c r="AE149" t="s">
        <v>216</v>
      </c>
    </row>
    <row r="150" spans="1:31">
      <c r="A150">
        <v>112</v>
      </c>
      <c r="B150" t="s">
        <v>342</v>
      </c>
      <c r="C150" t="b">
        <v>0</v>
      </c>
      <c r="D150" t="s">
        <v>333</v>
      </c>
      <c r="E150" t="s">
        <v>228</v>
      </c>
      <c r="F150" t="s">
        <v>212</v>
      </c>
      <c r="G150" t="s">
        <v>213</v>
      </c>
      <c r="H150" t="s">
        <v>214</v>
      </c>
      <c r="I150" s="108">
        <v>14.123822212219238</v>
      </c>
      <c r="J150" s="108">
        <v>14.214470863342285</v>
      </c>
      <c r="K150" s="108">
        <v>0.13300164043903351</v>
      </c>
      <c r="L150" t="s">
        <v>215</v>
      </c>
      <c r="M150" t="s">
        <v>215</v>
      </c>
      <c r="N150" t="s">
        <v>215</v>
      </c>
      <c r="O150" t="b">
        <v>1</v>
      </c>
      <c r="P150" s="108">
        <v>0.26740107022469911</v>
      </c>
      <c r="Q150" t="b">
        <v>1</v>
      </c>
      <c r="R150">
        <v>1</v>
      </c>
      <c r="S150">
        <v>40</v>
      </c>
      <c r="T150" t="s">
        <v>215</v>
      </c>
      <c r="U150" t="s">
        <v>215</v>
      </c>
      <c r="V150" t="s">
        <v>215</v>
      </c>
      <c r="W150" s="108">
        <v>81.122100830078125</v>
      </c>
      <c r="X150" t="s">
        <v>215</v>
      </c>
      <c r="Y150" t="s">
        <v>215</v>
      </c>
      <c r="Z150" t="s">
        <v>215</v>
      </c>
      <c r="AA150" t="s">
        <v>215</v>
      </c>
      <c r="AB150" t="s">
        <v>216</v>
      </c>
      <c r="AC150" t="s">
        <v>216</v>
      </c>
      <c r="AD150" t="s">
        <v>216</v>
      </c>
      <c r="AE150" t="s">
        <v>216</v>
      </c>
    </row>
    <row r="151" spans="1:31">
      <c r="A151">
        <v>113</v>
      </c>
      <c r="B151" t="s">
        <v>343</v>
      </c>
      <c r="C151" t="b">
        <v>0</v>
      </c>
      <c r="D151" t="s">
        <v>333</v>
      </c>
      <c r="E151" t="s">
        <v>228</v>
      </c>
      <c r="F151" t="s">
        <v>212</v>
      </c>
      <c r="G151" t="s">
        <v>213</v>
      </c>
      <c r="H151" t="s">
        <v>214</v>
      </c>
      <c r="I151" s="108">
        <v>14.152433395385742</v>
      </c>
      <c r="J151" s="108">
        <v>14.214470863342285</v>
      </c>
      <c r="K151" s="108">
        <v>0.13300164043903351</v>
      </c>
      <c r="L151" t="s">
        <v>215</v>
      </c>
      <c r="M151" t="s">
        <v>215</v>
      </c>
      <c r="N151" t="s">
        <v>215</v>
      </c>
      <c r="O151" t="b">
        <v>1</v>
      </c>
      <c r="P151" s="108">
        <v>0.26740107022469911</v>
      </c>
      <c r="Q151" t="b">
        <v>1</v>
      </c>
      <c r="R151">
        <v>1</v>
      </c>
      <c r="S151">
        <v>40</v>
      </c>
      <c r="T151" t="s">
        <v>215</v>
      </c>
      <c r="U151" t="s">
        <v>215</v>
      </c>
      <c r="V151" t="s">
        <v>215</v>
      </c>
      <c r="W151" s="108">
        <v>81.122100830078125</v>
      </c>
      <c r="X151" t="s">
        <v>215</v>
      </c>
      <c r="Y151" t="s">
        <v>215</v>
      </c>
      <c r="Z151" t="s">
        <v>215</v>
      </c>
      <c r="AA151" t="s">
        <v>215</v>
      </c>
      <c r="AB151" t="s">
        <v>216</v>
      </c>
      <c r="AC151" t="s">
        <v>216</v>
      </c>
      <c r="AD151" t="s">
        <v>216</v>
      </c>
      <c r="AE151" t="s">
        <v>216</v>
      </c>
    </row>
    <row r="152" spans="1:31">
      <c r="A152">
        <v>114</v>
      </c>
      <c r="B152" t="s">
        <v>344</v>
      </c>
      <c r="C152" t="b">
        <v>0</v>
      </c>
      <c r="D152" t="s">
        <v>333</v>
      </c>
      <c r="E152" t="s">
        <v>228</v>
      </c>
      <c r="F152" t="s">
        <v>212</v>
      </c>
      <c r="G152" t="s">
        <v>213</v>
      </c>
      <c r="H152" t="s">
        <v>214</v>
      </c>
      <c r="I152" s="108">
        <v>21.613534927368164</v>
      </c>
      <c r="J152" s="108">
        <v>21.655784606933594</v>
      </c>
      <c r="K152" s="108">
        <v>0.13964267075061798</v>
      </c>
      <c r="L152" t="s">
        <v>215</v>
      </c>
      <c r="M152" t="s">
        <v>215</v>
      </c>
      <c r="N152" t="s">
        <v>215</v>
      </c>
      <c r="O152" t="b">
        <v>1</v>
      </c>
      <c r="P152" s="108">
        <v>0.24368643081088903</v>
      </c>
      <c r="Q152" t="b">
        <v>1</v>
      </c>
      <c r="R152">
        <v>1</v>
      </c>
      <c r="S152">
        <v>40</v>
      </c>
      <c r="T152" t="s">
        <v>215</v>
      </c>
      <c r="U152" t="s">
        <v>215</v>
      </c>
      <c r="V152" t="s">
        <v>215</v>
      </c>
      <c r="W152" s="108">
        <v>87.168304443359375</v>
      </c>
      <c r="X152" t="s">
        <v>215</v>
      </c>
      <c r="Y152" t="s">
        <v>215</v>
      </c>
      <c r="Z152" t="s">
        <v>215</v>
      </c>
      <c r="AA152" t="s">
        <v>215</v>
      </c>
      <c r="AB152" t="s">
        <v>216</v>
      </c>
      <c r="AC152" t="s">
        <v>216</v>
      </c>
      <c r="AD152" t="s">
        <v>216</v>
      </c>
      <c r="AE152" t="s">
        <v>216</v>
      </c>
    </row>
    <row r="153" spans="1:31">
      <c r="A153">
        <v>115</v>
      </c>
      <c r="B153" t="s">
        <v>345</v>
      </c>
      <c r="C153" t="b">
        <v>0</v>
      </c>
      <c r="D153" t="s">
        <v>329</v>
      </c>
      <c r="E153" t="s">
        <v>238</v>
      </c>
      <c r="F153" t="s">
        <v>212</v>
      </c>
      <c r="G153" t="s">
        <v>213</v>
      </c>
      <c r="H153" t="s">
        <v>214</v>
      </c>
      <c r="I153" s="108">
        <v>21.542146682739258</v>
      </c>
      <c r="J153" s="108">
        <v>21.655784606933594</v>
      </c>
      <c r="K153" s="108">
        <v>0.13964267075061798</v>
      </c>
      <c r="L153" t="s">
        <v>215</v>
      </c>
      <c r="M153" t="s">
        <v>215</v>
      </c>
      <c r="N153" t="s">
        <v>215</v>
      </c>
      <c r="O153" t="b">
        <v>1</v>
      </c>
      <c r="P153" s="108">
        <v>0.24368643081088903</v>
      </c>
      <c r="Q153" t="b">
        <v>1</v>
      </c>
      <c r="R153">
        <v>1</v>
      </c>
      <c r="S153">
        <v>40</v>
      </c>
      <c r="T153" t="s">
        <v>215</v>
      </c>
      <c r="U153" t="s">
        <v>215</v>
      </c>
      <c r="V153" t="s">
        <v>215</v>
      </c>
      <c r="W153" s="108">
        <v>87.168304443359375</v>
      </c>
      <c r="X153" t="s">
        <v>215</v>
      </c>
      <c r="Y153" t="s">
        <v>215</v>
      </c>
      <c r="Z153" t="s">
        <v>215</v>
      </c>
      <c r="AA153" t="s">
        <v>215</v>
      </c>
      <c r="AB153" t="s">
        <v>216</v>
      </c>
      <c r="AC153" t="s">
        <v>216</v>
      </c>
      <c r="AD153" t="s">
        <v>216</v>
      </c>
      <c r="AE153" t="s">
        <v>216</v>
      </c>
    </row>
    <row r="154" spans="1:31">
      <c r="A154">
        <v>116</v>
      </c>
      <c r="B154" t="s">
        <v>346</v>
      </c>
      <c r="C154" t="b">
        <v>0</v>
      </c>
      <c r="D154" t="s">
        <v>329</v>
      </c>
      <c r="E154" t="s">
        <v>238</v>
      </c>
      <c r="F154" t="s">
        <v>212</v>
      </c>
      <c r="G154" t="s">
        <v>213</v>
      </c>
      <c r="H154" t="s">
        <v>214</v>
      </c>
      <c r="I154" s="108">
        <v>21.811674118041992</v>
      </c>
      <c r="J154" s="108">
        <v>21.655784606933594</v>
      </c>
      <c r="K154" s="108">
        <v>0.13964267075061798</v>
      </c>
      <c r="L154" t="s">
        <v>215</v>
      </c>
      <c r="M154" t="s">
        <v>215</v>
      </c>
      <c r="N154" t="s">
        <v>215</v>
      </c>
      <c r="O154" t="b">
        <v>1</v>
      </c>
      <c r="P154" s="108">
        <v>0.24368643081088903</v>
      </c>
      <c r="Q154" t="b">
        <v>1</v>
      </c>
      <c r="R154">
        <v>1</v>
      </c>
      <c r="S154">
        <v>40</v>
      </c>
      <c r="T154" t="s">
        <v>215</v>
      </c>
      <c r="U154" t="s">
        <v>215</v>
      </c>
      <c r="V154" t="s">
        <v>215</v>
      </c>
      <c r="W154" s="108">
        <v>87.168304443359375</v>
      </c>
      <c r="X154" t="s">
        <v>215</v>
      </c>
      <c r="Y154" t="s">
        <v>215</v>
      </c>
      <c r="Z154" t="s">
        <v>215</v>
      </c>
      <c r="AA154" t="s">
        <v>215</v>
      </c>
      <c r="AB154" t="s">
        <v>216</v>
      </c>
      <c r="AC154" t="s">
        <v>216</v>
      </c>
      <c r="AD154" t="s">
        <v>216</v>
      </c>
      <c r="AE154" t="s">
        <v>216</v>
      </c>
    </row>
    <row r="155" spans="1:31">
      <c r="A155">
        <v>117</v>
      </c>
      <c r="B155" t="s">
        <v>347</v>
      </c>
      <c r="C155" t="b">
        <v>0</v>
      </c>
      <c r="D155" t="s">
        <v>329</v>
      </c>
      <c r="E155" t="s">
        <v>238</v>
      </c>
      <c r="F155" t="s">
        <v>212</v>
      </c>
      <c r="G155" t="s">
        <v>213</v>
      </c>
      <c r="H155" t="s">
        <v>214</v>
      </c>
      <c r="I155" s="108">
        <v>22.975753784179688</v>
      </c>
      <c r="J155" s="108">
        <v>22.853513717651367</v>
      </c>
      <c r="K155" s="108">
        <v>0.12508828938007355</v>
      </c>
      <c r="L155" t="s">
        <v>215</v>
      </c>
      <c r="M155" t="s">
        <v>215</v>
      </c>
      <c r="N155" t="s">
        <v>215</v>
      </c>
      <c r="O155" t="b">
        <v>1</v>
      </c>
      <c r="P155" s="108">
        <v>0.15627917526470084</v>
      </c>
      <c r="Q155" t="b">
        <v>1</v>
      </c>
      <c r="R155">
        <v>1</v>
      </c>
      <c r="S155">
        <v>40</v>
      </c>
      <c r="T155" t="s">
        <v>215</v>
      </c>
      <c r="U155" t="s">
        <v>215</v>
      </c>
      <c r="V155" t="s">
        <v>215</v>
      </c>
      <c r="W155" s="108">
        <v>77.974601745605469</v>
      </c>
      <c r="X155" t="s">
        <v>215</v>
      </c>
      <c r="Y155" t="s">
        <v>215</v>
      </c>
      <c r="Z155" t="s">
        <v>215</v>
      </c>
      <c r="AA155" t="s">
        <v>215</v>
      </c>
      <c r="AB155" t="s">
        <v>216</v>
      </c>
      <c r="AC155" t="s">
        <v>216</v>
      </c>
      <c r="AD155" t="s">
        <v>216</v>
      </c>
      <c r="AE155" t="s">
        <v>216</v>
      </c>
    </row>
    <row r="156" spans="1:31">
      <c r="A156">
        <v>118</v>
      </c>
      <c r="B156" t="s">
        <v>348</v>
      </c>
      <c r="C156" t="b">
        <v>0</v>
      </c>
      <c r="D156" t="s">
        <v>333</v>
      </c>
      <c r="E156" t="s">
        <v>242</v>
      </c>
      <c r="F156" t="s">
        <v>212</v>
      </c>
      <c r="G156" t="s">
        <v>213</v>
      </c>
      <c r="H156" t="s">
        <v>214</v>
      </c>
      <c r="I156" s="108">
        <v>22.725759506225586</v>
      </c>
      <c r="J156" s="108">
        <v>22.853513717651367</v>
      </c>
      <c r="K156" s="108">
        <v>0.12508828938007355</v>
      </c>
      <c r="L156" t="s">
        <v>215</v>
      </c>
      <c r="M156" t="s">
        <v>215</v>
      </c>
      <c r="N156" t="s">
        <v>215</v>
      </c>
      <c r="O156" t="b">
        <v>1</v>
      </c>
      <c r="P156" s="108">
        <v>0.15627917526470084</v>
      </c>
      <c r="Q156" t="b">
        <v>1</v>
      </c>
      <c r="R156">
        <v>1</v>
      </c>
      <c r="S156">
        <v>40</v>
      </c>
      <c r="T156" t="s">
        <v>215</v>
      </c>
      <c r="U156" t="s">
        <v>215</v>
      </c>
      <c r="V156" t="s">
        <v>215</v>
      </c>
      <c r="W156" s="108">
        <v>77.974601745605469</v>
      </c>
      <c r="X156" t="s">
        <v>215</v>
      </c>
      <c r="Y156" t="s">
        <v>215</v>
      </c>
      <c r="Z156" t="s">
        <v>215</v>
      </c>
      <c r="AA156" t="s">
        <v>215</v>
      </c>
      <c r="AB156" t="s">
        <v>216</v>
      </c>
      <c r="AC156" t="s">
        <v>216</v>
      </c>
      <c r="AD156" t="s">
        <v>216</v>
      </c>
      <c r="AE156" t="s">
        <v>216</v>
      </c>
    </row>
    <row r="157" spans="1:31">
      <c r="A157">
        <v>119</v>
      </c>
      <c r="B157" t="s">
        <v>349</v>
      </c>
      <c r="C157" t="b">
        <v>0</v>
      </c>
      <c r="D157" t="s">
        <v>333</v>
      </c>
      <c r="E157" t="s">
        <v>242</v>
      </c>
      <c r="F157" t="s">
        <v>212</v>
      </c>
      <c r="G157" t="s">
        <v>213</v>
      </c>
      <c r="H157" t="s">
        <v>214</v>
      </c>
      <c r="I157" s="108">
        <v>22.859025955200195</v>
      </c>
      <c r="J157" s="108">
        <v>22.853513717651367</v>
      </c>
      <c r="K157" s="108">
        <v>0.12508828938007355</v>
      </c>
      <c r="L157" t="s">
        <v>215</v>
      </c>
      <c r="M157" t="s">
        <v>215</v>
      </c>
      <c r="N157" t="s">
        <v>215</v>
      </c>
      <c r="O157" t="b">
        <v>1</v>
      </c>
      <c r="P157" s="108">
        <v>0.15627917526470084</v>
      </c>
      <c r="Q157" t="b">
        <v>1</v>
      </c>
      <c r="R157">
        <v>1</v>
      </c>
      <c r="S157">
        <v>40</v>
      </c>
      <c r="T157" t="s">
        <v>215</v>
      </c>
      <c r="U157" t="s">
        <v>215</v>
      </c>
      <c r="V157" t="s">
        <v>215</v>
      </c>
      <c r="W157" s="108">
        <v>77.974601745605469</v>
      </c>
      <c r="X157" t="s">
        <v>215</v>
      </c>
      <c r="Y157" t="s">
        <v>215</v>
      </c>
      <c r="Z157" t="s">
        <v>215</v>
      </c>
      <c r="AA157" t="s">
        <v>215</v>
      </c>
      <c r="AB157" t="s">
        <v>216</v>
      </c>
      <c r="AC157" t="s">
        <v>216</v>
      </c>
      <c r="AD157" t="s">
        <v>216</v>
      </c>
      <c r="AE157" t="s">
        <v>216</v>
      </c>
    </row>
    <row r="158" spans="1:31">
      <c r="A158">
        <v>120</v>
      </c>
      <c r="B158" t="s">
        <v>350</v>
      </c>
      <c r="C158" t="b">
        <v>0</v>
      </c>
      <c r="D158" t="s">
        <v>333</v>
      </c>
      <c r="E158" t="s">
        <v>242</v>
      </c>
      <c r="F158" t="s">
        <v>212</v>
      </c>
      <c r="G158" t="s">
        <v>213</v>
      </c>
      <c r="H158" t="s">
        <v>214</v>
      </c>
      <c r="I158" s="108">
        <v>16.842168807983398</v>
      </c>
      <c r="J158" s="108">
        <v>16.799570083618164</v>
      </c>
      <c r="K158" s="108">
        <v>6.4842522144317627E-2</v>
      </c>
      <c r="L158" t="s">
        <v>215</v>
      </c>
      <c r="M158" t="s">
        <v>215</v>
      </c>
      <c r="N158" t="s">
        <v>215</v>
      </c>
      <c r="O158" t="b">
        <v>1</v>
      </c>
      <c r="P158" s="108">
        <v>0.18735099999999999</v>
      </c>
      <c r="Q158" t="b">
        <v>1</v>
      </c>
      <c r="R158">
        <v>1</v>
      </c>
      <c r="S158">
        <v>40</v>
      </c>
      <c r="T158" t="s">
        <v>215</v>
      </c>
      <c r="U158" t="s">
        <v>215</v>
      </c>
      <c r="V158" t="s">
        <v>215</v>
      </c>
      <c r="W158" s="108">
        <v>83.943954467773438</v>
      </c>
      <c r="X158" t="s">
        <v>215</v>
      </c>
      <c r="Y158" t="s">
        <v>215</v>
      </c>
      <c r="Z158" t="s">
        <v>215</v>
      </c>
      <c r="AA158" t="s">
        <v>215</v>
      </c>
      <c r="AB158" t="s">
        <v>216</v>
      </c>
      <c r="AC158" t="s">
        <v>216</v>
      </c>
      <c r="AD158" t="s">
        <v>216</v>
      </c>
      <c r="AE158" t="s">
        <v>216</v>
      </c>
    </row>
    <row r="159" spans="1:31">
      <c r="A159">
        <v>121</v>
      </c>
      <c r="B159" t="s">
        <v>351</v>
      </c>
      <c r="C159" t="b">
        <v>0</v>
      </c>
      <c r="D159" t="s">
        <v>88</v>
      </c>
      <c r="E159" t="s">
        <v>82</v>
      </c>
      <c r="F159" t="s">
        <v>212</v>
      </c>
      <c r="G159" t="s">
        <v>213</v>
      </c>
      <c r="H159" t="s">
        <v>214</v>
      </c>
      <c r="I159" s="108">
        <v>16.724945068359375</v>
      </c>
      <c r="J159" s="108">
        <v>16.799570083618164</v>
      </c>
      <c r="K159" s="108">
        <v>6.4842522144317627E-2</v>
      </c>
      <c r="L159" t="s">
        <v>215</v>
      </c>
      <c r="M159" t="s">
        <v>215</v>
      </c>
      <c r="N159" t="s">
        <v>215</v>
      </c>
      <c r="O159" t="b">
        <v>1</v>
      </c>
      <c r="P159" s="108">
        <v>0.18735099999999999</v>
      </c>
      <c r="Q159" t="b">
        <v>1</v>
      </c>
      <c r="R159">
        <v>1</v>
      </c>
      <c r="S159">
        <v>40</v>
      </c>
      <c r="T159" t="s">
        <v>215</v>
      </c>
      <c r="U159" t="s">
        <v>215</v>
      </c>
      <c r="V159" t="s">
        <v>215</v>
      </c>
      <c r="W159" s="108">
        <v>83.943954467773438</v>
      </c>
      <c r="X159" t="s">
        <v>215</v>
      </c>
      <c r="Y159" t="s">
        <v>215</v>
      </c>
      <c r="Z159" t="s">
        <v>215</v>
      </c>
      <c r="AA159" t="s">
        <v>215</v>
      </c>
      <c r="AB159" t="s">
        <v>216</v>
      </c>
      <c r="AC159" t="s">
        <v>216</v>
      </c>
      <c r="AD159" t="s">
        <v>216</v>
      </c>
      <c r="AE159" t="s">
        <v>216</v>
      </c>
    </row>
    <row r="160" spans="1:31">
      <c r="A160">
        <v>122</v>
      </c>
      <c r="B160" t="s">
        <v>352</v>
      </c>
      <c r="C160" t="b">
        <v>0</v>
      </c>
      <c r="D160" t="s">
        <v>88</v>
      </c>
      <c r="E160" t="s">
        <v>82</v>
      </c>
      <c r="F160" t="s">
        <v>212</v>
      </c>
      <c r="G160" t="s">
        <v>213</v>
      </c>
      <c r="H160" t="s">
        <v>214</v>
      </c>
      <c r="I160" s="108">
        <v>16.831594467163086</v>
      </c>
      <c r="J160" s="108">
        <v>16.799570083618164</v>
      </c>
      <c r="K160" s="108">
        <v>6.4842522144317627E-2</v>
      </c>
      <c r="L160" t="s">
        <v>215</v>
      </c>
      <c r="M160" t="s">
        <v>215</v>
      </c>
      <c r="N160" t="s">
        <v>215</v>
      </c>
      <c r="O160" t="b">
        <v>1</v>
      </c>
      <c r="P160" s="108">
        <v>0.18735099999999999</v>
      </c>
      <c r="Q160" t="b">
        <v>1</v>
      </c>
      <c r="R160">
        <v>1</v>
      </c>
      <c r="S160">
        <v>40</v>
      </c>
      <c r="T160" t="s">
        <v>215</v>
      </c>
      <c r="U160" t="s">
        <v>215</v>
      </c>
      <c r="V160" t="s">
        <v>215</v>
      </c>
      <c r="W160" s="108">
        <v>83.943954467773438</v>
      </c>
      <c r="X160" t="s">
        <v>215</v>
      </c>
      <c r="Y160" t="s">
        <v>215</v>
      </c>
      <c r="Z160" t="s">
        <v>215</v>
      </c>
      <c r="AA160" t="s">
        <v>215</v>
      </c>
      <c r="AB160" t="s">
        <v>216</v>
      </c>
      <c r="AC160" t="s">
        <v>216</v>
      </c>
      <c r="AD160" t="s">
        <v>216</v>
      </c>
      <c r="AE160" t="s">
        <v>216</v>
      </c>
    </row>
    <row r="161" spans="1:31">
      <c r="A161">
        <v>123</v>
      </c>
      <c r="B161" t="s">
        <v>353</v>
      </c>
      <c r="C161" t="b">
        <v>0</v>
      </c>
      <c r="D161" t="s">
        <v>88</v>
      </c>
      <c r="E161" t="s">
        <v>82</v>
      </c>
      <c r="F161" t="s">
        <v>212</v>
      </c>
      <c r="G161" t="s">
        <v>213</v>
      </c>
      <c r="H161" t="s">
        <v>214</v>
      </c>
      <c r="I161" s="108">
        <v>16.44835090637207</v>
      </c>
      <c r="J161" s="108">
        <v>16.415288925170898</v>
      </c>
      <c r="K161" s="108">
        <v>7.6833687722682953E-2</v>
      </c>
      <c r="L161" t="s">
        <v>215</v>
      </c>
      <c r="M161" t="s">
        <v>215</v>
      </c>
      <c r="N161" t="s">
        <v>215</v>
      </c>
      <c r="O161" t="b">
        <v>1</v>
      </c>
      <c r="P161" s="108">
        <v>0.18735099999999999</v>
      </c>
      <c r="Q161" t="b">
        <v>1</v>
      </c>
      <c r="R161">
        <v>1</v>
      </c>
      <c r="S161">
        <v>40</v>
      </c>
      <c r="T161" t="s">
        <v>215</v>
      </c>
      <c r="U161" t="s">
        <v>215</v>
      </c>
      <c r="V161" t="s">
        <v>215</v>
      </c>
      <c r="W161" s="108">
        <v>83.943954467773438</v>
      </c>
      <c r="X161" t="s">
        <v>215</v>
      </c>
      <c r="Y161" t="s">
        <v>215</v>
      </c>
      <c r="Z161" t="s">
        <v>215</v>
      </c>
      <c r="AA161" t="s">
        <v>215</v>
      </c>
      <c r="AB161" t="s">
        <v>216</v>
      </c>
      <c r="AC161" t="s">
        <v>216</v>
      </c>
      <c r="AD161" t="s">
        <v>216</v>
      </c>
      <c r="AE161" t="s">
        <v>216</v>
      </c>
    </row>
    <row r="162" spans="1:31">
      <c r="A162">
        <v>124</v>
      </c>
      <c r="B162" t="s">
        <v>354</v>
      </c>
      <c r="C162" t="b">
        <v>0</v>
      </c>
      <c r="D162" t="s">
        <v>355</v>
      </c>
      <c r="E162" t="s">
        <v>82</v>
      </c>
      <c r="F162" t="s">
        <v>212</v>
      </c>
      <c r="G162" t="s">
        <v>213</v>
      </c>
      <c r="H162" t="s">
        <v>214</v>
      </c>
      <c r="I162" s="108">
        <v>16.470058441162109</v>
      </c>
      <c r="J162" s="108">
        <v>16.415288925170898</v>
      </c>
      <c r="K162" s="108">
        <v>7.6833687722682953E-2</v>
      </c>
      <c r="L162" t="s">
        <v>215</v>
      </c>
      <c r="M162" t="s">
        <v>215</v>
      </c>
      <c r="N162" t="s">
        <v>215</v>
      </c>
      <c r="O162" t="b">
        <v>1</v>
      </c>
      <c r="P162" s="108">
        <v>0.18735099999999999</v>
      </c>
      <c r="Q162" t="b">
        <v>1</v>
      </c>
      <c r="R162">
        <v>1</v>
      </c>
      <c r="S162">
        <v>40</v>
      </c>
      <c r="T162" t="s">
        <v>215</v>
      </c>
      <c r="U162" t="s">
        <v>215</v>
      </c>
      <c r="V162" t="s">
        <v>215</v>
      </c>
      <c r="W162" s="108">
        <v>83.943954467773438</v>
      </c>
      <c r="X162" t="s">
        <v>215</v>
      </c>
      <c r="Y162" t="s">
        <v>215</v>
      </c>
      <c r="Z162" t="s">
        <v>215</v>
      </c>
      <c r="AA162" t="s">
        <v>215</v>
      </c>
      <c r="AB162" t="s">
        <v>216</v>
      </c>
      <c r="AC162" t="s">
        <v>216</v>
      </c>
      <c r="AD162" t="s">
        <v>216</v>
      </c>
      <c r="AE162" t="s">
        <v>216</v>
      </c>
    </row>
    <row r="163" spans="1:31">
      <c r="A163">
        <v>125</v>
      </c>
      <c r="B163" t="s">
        <v>356</v>
      </c>
      <c r="C163" t="b">
        <v>0</v>
      </c>
      <c r="D163" t="s">
        <v>355</v>
      </c>
      <c r="E163" t="s">
        <v>82</v>
      </c>
      <c r="F163" t="s">
        <v>212</v>
      </c>
      <c r="G163" t="s">
        <v>213</v>
      </c>
      <c r="H163" t="s">
        <v>214</v>
      </c>
      <c r="I163" s="108">
        <v>16.327459335327148</v>
      </c>
      <c r="J163" s="108">
        <v>16.415288925170898</v>
      </c>
      <c r="K163" s="108">
        <v>7.6833687722682953E-2</v>
      </c>
      <c r="L163" t="s">
        <v>215</v>
      </c>
      <c r="M163" t="s">
        <v>215</v>
      </c>
      <c r="N163" t="s">
        <v>215</v>
      </c>
      <c r="O163" t="b">
        <v>1</v>
      </c>
      <c r="P163" s="108">
        <v>0.18735099999999999</v>
      </c>
      <c r="Q163" t="b">
        <v>1</v>
      </c>
      <c r="R163">
        <v>1</v>
      </c>
      <c r="S163">
        <v>40</v>
      </c>
      <c r="T163" t="s">
        <v>215</v>
      </c>
      <c r="U163" t="s">
        <v>215</v>
      </c>
      <c r="V163" t="s">
        <v>215</v>
      </c>
      <c r="W163" s="108">
        <v>83.943954467773438</v>
      </c>
      <c r="X163" t="s">
        <v>215</v>
      </c>
      <c r="Y163" t="s">
        <v>215</v>
      </c>
      <c r="Z163" t="s">
        <v>215</v>
      </c>
      <c r="AA163" t="s">
        <v>215</v>
      </c>
      <c r="AB163" t="s">
        <v>216</v>
      </c>
      <c r="AC163" t="s">
        <v>216</v>
      </c>
      <c r="AD163" t="s">
        <v>216</v>
      </c>
      <c r="AE163" t="s">
        <v>216</v>
      </c>
    </row>
    <row r="164" spans="1:31">
      <c r="A164">
        <v>126</v>
      </c>
      <c r="B164" t="s">
        <v>357</v>
      </c>
      <c r="C164" t="b">
        <v>0</v>
      </c>
      <c r="D164" t="s">
        <v>355</v>
      </c>
      <c r="E164" t="s">
        <v>82</v>
      </c>
      <c r="F164" t="s">
        <v>212</v>
      </c>
      <c r="G164" t="s">
        <v>213</v>
      </c>
      <c r="H164" t="s">
        <v>214</v>
      </c>
      <c r="I164" s="108">
        <v>16.495943069458008</v>
      </c>
      <c r="J164" s="108">
        <v>16.490087509155273</v>
      </c>
      <c r="K164" s="108">
        <v>0.16639240086078644</v>
      </c>
      <c r="L164" t="s">
        <v>215</v>
      </c>
      <c r="M164" t="s">
        <v>215</v>
      </c>
      <c r="N164" t="s">
        <v>215</v>
      </c>
      <c r="O164" t="b">
        <v>1</v>
      </c>
      <c r="P164" s="108">
        <v>0.18735099999999999</v>
      </c>
      <c r="Q164" t="b">
        <v>1</v>
      </c>
      <c r="R164">
        <v>1</v>
      </c>
      <c r="S164">
        <v>40</v>
      </c>
      <c r="T164" t="s">
        <v>215</v>
      </c>
      <c r="U164" t="s">
        <v>215</v>
      </c>
      <c r="V164" t="s">
        <v>215</v>
      </c>
      <c r="W164" s="108">
        <v>83.943954467773438</v>
      </c>
      <c r="X164" t="s">
        <v>215</v>
      </c>
      <c r="Y164" t="s">
        <v>215</v>
      </c>
      <c r="Z164" t="s">
        <v>215</v>
      </c>
      <c r="AA164" t="s">
        <v>215</v>
      </c>
      <c r="AB164" t="s">
        <v>216</v>
      </c>
      <c r="AC164" t="s">
        <v>216</v>
      </c>
      <c r="AD164" t="s">
        <v>216</v>
      </c>
      <c r="AE164" t="s">
        <v>216</v>
      </c>
    </row>
    <row r="165" spans="1:31">
      <c r="A165">
        <v>127</v>
      </c>
      <c r="B165" t="s">
        <v>358</v>
      </c>
      <c r="C165" t="b">
        <v>0</v>
      </c>
      <c r="D165" t="s">
        <v>359</v>
      </c>
      <c r="E165" t="s">
        <v>82</v>
      </c>
      <c r="F165" t="s">
        <v>212</v>
      </c>
      <c r="G165" t="s">
        <v>213</v>
      </c>
      <c r="H165" t="s">
        <v>214</v>
      </c>
      <c r="I165" s="108">
        <v>16.320842742919922</v>
      </c>
      <c r="J165" s="108">
        <v>16.490087509155273</v>
      </c>
      <c r="K165" s="108">
        <v>0.16639240086078644</v>
      </c>
      <c r="L165" t="s">
        <v>215</v>
      </c>
      <c r="M165" t="s">
        <v>215</v>
      </c>
      <c r="N165" t="s">
        <v>215</v>
      </c>
      <c r="O165" t="b">
        <v>1</v>
      </c>
      <c r="P165" s="108">
        <v>0.18735099999999999</v>
      </c>
      <c r="Q165" t="b">
        <v>1</v>
      </c>
      <c r="R165">
        <v>1</v>
      </c>
      <c r="S165">
        <v>40</v>
      </c>
      <c r="T165" t="s">
        <v>215</v>
      </c>
      <c r="U165" t="s">
        <v>215</v>
      </c>
      <c r="V165" t="s">
        <v>215</v>
      </c>
      <c r="W165" s="108">
        <v>83.943954467773438</v>
      </c>
      <c r="X165" t="s">
        <v>215</v>
      </c>
      <c r="Y165" t="s">
        <v>215</v>
      </c>
      <c r="Z165" t="s">
        <v>215</v>
      </c>
      <c r="AA165" t="s">
        <v>215</v>
      </c>
      <c r="AB165" t="s">
        <v>216</v>
      </c>
      <c r="AC165" t="s">
        <v>216</v>
      </c>
      <c r="AD165" t="s">
        <v>216</v>
      </c>
      <c r="AE165" t="s">
        <v>216</v>
      </c>
    </row>
    <row r="166" spans="1:31">
      <c r="A166">
        <v>128</v>
      </c>
      <c r="B166" t="s">
        <v>360</v>
      </c>
      <c r="C166" t="b">
        <v>0</v>
      </c>
      <c r="D166" t="s">
        <v>359</v>
      </c>
      <c r="E166" t="s">
        <v>82</v>
      </c>
      <c r="F166" t="s">
        <v>212</v>
      </c>
      <c r="G166" t="s">
        <v>213</v>
      </c>
      <c r="H166" t="s">
        <v>214</v>
      </c>
      <c r="I166" s="108">
        <v>16.653472900390625</v>
      </c>
      <c r="J166" s="108">
        <v>16.490087509155273</v>
      </c>
      <c r="K166" s="108">
        <v>0.16639240086078644</v>
      </c>
      <c r="L166" t="s">
        <v>215</v>
      </c>
      <c r="M166" t="s">
        <v>215</v>
      </c>
      <c r="N166" t="s">
        <v>215</v>
      </c>
      <c r="O166" t="b">
        <v>1</v>
      </c>
      <c r="P166" s="108">
        <v>0.18735099999999999</v>
      </c>
      <c r="Q166" t="b">
        <v>1</v>
      </c>
      <c r="R166">
        <v>1</v>
      </c>
      <c r="S166">
        <v>40</v>
      </c>
      <c r="T166" t="s">
        <v>215</v>
      </c>
      <c r="U166" t="s">
        <v>215</v>
      </c>
      <c r="V166" t="s">
        <v>215</v>
      </c>
      <c r="W166" s="108">
        <v>83.943954467773438</v>
      </c>
      <c r="X166" t="s">
        <v>215</v>
      </c>
      <c r="Y166" t="s">
        <v>215</v>
      </c>
      <c r="Z166" t="s">
        <v>215</v>
      </c>
      <c r="AA166" t="s">
        <v>215</v>
      </c>
      <c r="AB166" t="s">
        <v>216</v>
      </c>
      <c r="AC166" t="s">
        <v>216</v>
      </c>
      <c r="AD166" t="s">
        <v>216</v>
      </c>
      <c r="AE166" t="s">
        <v>216</v>
      </c>
    </row>
    <row r="167" spans="1:31">
      <c r="A167">
        <v>129</v>
      </c>
      <c r="B167" t="s">
        <v>361</v>
      </c>
      <c r="C167" t="b">
        <v>0</v>
      </c>
      <c r="D167" t="s">
        <v>359</v>
      </c>
      <c r="E167" t="s">
        <v>82</v>
      </c>
      <c r="F167" t="s">
        <v>212</v>
      </c>
      <c r="G167" t="s">
        <v>213</v>
      </c>
      <c r="H167" t="s">
        <v>214</v>
      </c>
      <c r="I167" s="108">
        <v>14.654012680053711</v>
      </c>
      <c r="J167" s="108">
        <v>14.5826416015625</v>
      </c>
      <c r="K167" s="108">
        <v>6.8813525140285492E-2</v>
      </c>
      <c r="L167" t="s">
        <v>215</v>
      </c>
      <c r="M167" t="s">
        <v>215</v>
      </c>
      <c r="N167" t="s">
        <v>215</v>
      </c>
      <c r="O167" t="b">
        <v>1</v>
      </c>
      <c r="P167" s="108">
        <v>0.26740107022469911</v>
      </c>
      <c r="Q167" t="b">
        <v>1</v>
      </c>
      <c r="R167">
        <v>1</v>
      </c>
      <c r="S167">
        <v>40</v>
      </c>
      <c r="T167" t="s">
        <v>215</v>
      </c>
      <c r="U167" t="s">
        <v>215</v>
      </c>
      <c r="V167" t="s">
        <v>215</v>
      </c>
      <c r="W167" s="108">
        <v>81.122100830078125</v>
      </c>
      <c r="X167" t="s">
        <v>215</v>
      </c>
      <c r="Y167" t="s">
        <v>215</v>
      </c>
      <c r="Z167" t="s">
        <v>215</v>
      </c>
      <c r="AA167" t="s">
        <v>215</v>
      </c>
      <c r="AB167" t="s">
        <v>216</v>
      </c>
      <c r="AC167" t="s">
        <v>216</v>
      </c>
      <c r="AD167" t="s">
        <v>216</v>
      </c>
      <c r="AE167" t="s">
        <v>216</v>
      </c>
    </row>
    <row r="168" spans="1:31">
      <c r="A168">
        <v>130</v>
      </c>
      <c r="B168" t="s">
        <v>362</v>
      </c>
      <c r="C168" t="b">
        <v>0</v>
      </c>
      <c r="D168" t="s">
        <v>88</v>
      </c>
      <c r="E168" t="s">
        <v>228</v>
      </c>
      <c r="F168" t="s">
        <v>212</v>
      </c>
      <c r="G168" t="s">
        <v>213</v>
      </c>
      <c r="H168" t="s">
        <v>214</v>
      </c>
      <c r="I168" s="108">
        <v>14.516708374023438</v>
      </c>
      <c r="J168" s="108">
        <v>14.5826416015625</v>
      </c>
      <c r="K168" s="108">
        <v>6.8813525140285492E-2</v>
      </c>
      <c r="L168" t="s">
        <v>215</v>
      </c>
      <c r="M168" t="s">
        <v>215</v>
      </c>
      <c r="N168" t="s">
        <v>215</v>
      </c>
      <c r="O168" t="b">
        <v>1</v>
      </c>
      <c r="P168" s="108">
        <v>0.26740107022469911</v>
      </c>
      <c r="Q168" t="b">
        <v>1</v>
      </c>
      <c r="R168">
        <v>1</v>
      </c>
      <c r="S168">
        <v>40</v>
      </c>
      <c r="T168" t="s">
        <v>215</v>
      </c>
      <c r="U168" t="s">
        <v>215</v>
      </c>
      <c r="V168" t="s">
        <v>215</v>
      </c>
      <c r="W168" s="108">
        <v>81.122100830078125</v>
      </c>
      <c r="X168" t="s">
        <v>215</v>
      </c>
      <c r="Y168" t="s">
        <v>215</v>
      </c>
      <c r="Z168" t="s">
        <v>215</v>
      </c>
      <c r="AA168" t="s">
        <v>215</v>
      </c>
      <c r="AB168" t="s">
        <v>216</v>
      </c>
      <c r="AC168" t="s">
        <v>216</v>
      </c>
      <c r="AD168" t="s">
        <v>216</v>
      </c>
      <c r="AE168" t="s">
        <v>216</v>
      </c>
    </row>
    <row r="169" spans="1:31">
      <c r="A169">
        <v>131</v>
      </c>
      <c r="B169" t="s">
        <v>363</v>
      </c>
      <c r="C169" t="b">
        <v>0</v>
      </c>
      <c r="D169" t="s">
        <v>88</v>
      </c>
      <c r="E169" t="s">
        <v>228</v>
      </c>
      <c r="F169" t="s">
        <v>212</v>
      </c>
      <c r="G169" t="s">
        <v>213</v>
      </c>
      <c r="H169" t="s">
        <v>214</v>
      </c>
      <c r="I169" s="108">
        <v>14.577202796936035</v>
      </c>
      <c r="J169" s="108">
        <v>14.5826416015625</v>
      </c>
      <c r="K169" s="108">
        <v>6.8813525140285492E-2</v>
      </c>
      <c r="L169" t="s">
        <v>215</v>
      </c>
      <c r="M169" t="s">
        <v>215</v>
      </c>
      <c r="N169" t="s">
        <v>215</v>
      </c>
      <c r="O169" t="b">
        <v>1</v>
      </c>
      <c r="P169" s="108">
        <v>0.26740107022469911</v>
      </c>
      <c r="Q169" t="b">
        <v>1</v>
      </c>
      <c r="R169">
        <v>1</v>
      </c>
      <c r="S169">
        <v>40</v>
      </c>
      <c r="T169" t="s">
        <v>215</v>
      </c>
      <c r="U169" t="s">
        <v>215</v>
      </c>
      <c r="V169" t="s">
        <v>215</v>
      </c>
      <c r="W169" s="108">
        <v>81.122100830078125</v>
      </c>
      <c r="X169" t="s">
        <v>215</v>
      </c>
      <c r="Y169" t="s">
        <v>215</v>
      </c>
      <c r="Z169" t="s">
        <v>215</v>
      </c>
      <c r="AA169" t="s">
        <v>215</v>
      </c>
      <c r="AB169" t="s">
        <v>216</v>
      </c>
      <c r="AC169" t="s">
        <v>216</v>
      </c>
      <c r="AD169" t="s">
        <v>216</v>
      </c>
      <c r="AE169" t="s">
        <v>216</v>
      </c>
    </row>
    <row r="170" spans="1:31">
      <c r="A170">
        <v>132</v>
      </c>
      <c r="B170" t="s">
        <v>364</v>
      </c>
      <c r="C170" t="b">
        <v>0</v>
      </c>
      <c r="D170" t="s">
        <v>88</v>
      </c>
      <c r="E170" t="s">
        <v>228</v>
      </c>
      <c r="F170" t="s">
        <v>212</v>
      </c>
      <c r="G170" t="s">
        <v>213</v>
      </c>
      <c r="H170" t="s">
        <v>214</v>
      </c>
      <c r="I170" s="108">
        <v>14.47520637512207</v>
      </c>
      <c r="J170" s="108">
        <v>14.546653747558594</v>
      </c>
      <c r="K170" s="108">
        <v>6.313372403383255E-2</v>
      </c>
      <c r="L170" t="s">
        <v>215</v>
      </c>
      <c r="M170" t="s">
        <v>215</v>
      </c>
      <c r="N170" t="s">
        <v>215</v>
      </c>
      <c r="O170" t="b">
        <v>1</v>
      </c>
      <c r="P170" s="108">
        <v>0.26740107022469911</v>
      </c>
      <c r="Q170" t="b">
        <v>1</v>
      </c>
      <c r="R170">
        <v>1</v>
      </c>
      <c r="S170">
        <v>40</v>
      </c>
      <c r="T170" t="s">
        <v>215</v>
      </c>
      <c r="U170" t="s">
        <v>215</v>
      </c>
      <c r="V170" t="s">
        <v>215</v>
      </c>
      <c r="W170" s="108">
        <v>81.122100830078125</v>
      </c>
      <c r="X170" t="s">
        <v>215</v>
      </c>
      <c r="Y170" t="s">
        <v>215</v>
      </c>
      <c r="Z170" t="s">
        <v>215</v>
      </c>
      <c r="AA170" t="s">
        <v>215</v>
      </c>
      <c r="AB170" t="s">
        <v>216</v>
      </c>
      <c r="AC170" t="s">
        <v>216</v>
      </c>
      <c r="AD170" t="s">
        <v>216</v>
      </c>
      <c r="AE170" t="s">
        <v>216</v>
      </c>
    </row>
    <row r="171" spans="1:31">
      <c r="A171">
        <v>133</v>
      </c>
      <c r="B171" t="s">
        <v>365</v>
      </c>
      <c r="C171" t="b">
        <v>0</v>
      </c>
      <c r="D171" t="s">
        <v>355</v>
      </c>
      <c r="E171" t="s">
        <v>228</v>
      </c>
      <c r="F171" t="s">
        <v>212</v>
      </c>
      <c r="G171" t="s">
        <v>213</v>
      </c>
      <c r="H171" t="s">
        <v>214</v>
      </c>
      <c r="I171" s="108">
        <v>14.569832801818848</v>
      </c>
      <c r="J171" s="108">
        <v>14.546653747558594</v>
      </c>
      <c r="K171" s="108">
        <v>6.313372403383255E-2</v>
      </c>
      <c r="L171" t="s">
        <v>215</v>
      </c>
      <c r="M171" t="s">
        <v>215</v>
      </c>
      <c r="N171" t="s">
        <v>215</v>
      </c>
      <c r="O171" t="b">
        <v>1</v>
      </c>
      <c r="P171" s="108">
        <v>0.26740107022469911</v>
      </c>
      <c r="Q171" t="b">
        <v>1</v>
      </c>
      <c r="R171">
        <v>1</v>
      </c>
      <c r="S171">
        <v>40</v>
      </c>
      <c r="T171" t="s">
        <v>215</v>
      </c>
      <c r="U171" t="s">
        <v>215</v>
      </c>
      <c r="V171" t="s">
        <v>215</v>
      </c>
      <c r="W171" s="108">
        <v>81.122100830078125</v>
      </c>
      <c r="X171" t="s">
        <v>215</v>
      </c>
      <c r="Y171" t="s">
        <v>215</v>
      </c>
      <c r="Z171" t="s">
        <v>215</v>
      </c>
      <c r="AA171" t="s">
        <v>215</v>
      </c>
      <c r="AB171" t="s">
        <v>216</v>
      </c>
      <c r="AC171" t="s">
        <v>216</v>
      </c>
      <c r="AD171" t="s">
        <v>216</v>
      </c>
      <c r="AE171" t="s">
        <v>216</v>
      </c>
    </row>
    <row r="172" spans="1:31">
      <c r="A172">
        <v>134</v>
      </c>
      <c r="B172" t="s">
        <v>366</v>
      </c>
      <c r="C172" t="b">
        <v>0</v>
      </c>
      <c r="D172" t="s">
        <v>355</v>
      </c>
      <c r="E172" t="s">
        <v>228</v>
      </c>
      <c r="F172" t="s">
        <v>212</v>
      </c>
      <c r="G172" t="s">
        <v>213</v>
      </c>
      <c r="H172" t="s">
        <v>214</v>
      </c>
      <c r="I172" s="108">
        <v>14.594921112060547</v>
      </c>
      <c r="J172" s="108">
        <v>14.546653747558594</v>
      </c>
      <c r="K172" s="108">
        <v>6.313372403383255E-2</v>
      </c>
      <c r="L172" t="s">
        <v>215</v>
      </c>
      <c r="M172" t="s">
        <v>215</v>
      </c>
      <c r="N172" t="s">
        <v>215</v>
      </c>
      <c r="O172" t="b">
        <v>1</v>
      </c>
      <c r="P172" s="108">
        <v>0.26740107022469911</v>
      </c>
      <c r="Q172" t="b">
        <v>1</v>
      </c>
      <c r="R172">
        <v>1</v>
      </c>
      <c r="S172">
        <v>40</v>
      </c>
      <c r="T172" t="s">
        <v>215</v>
      </c>
      <c r="U172" t="s">
        <v>215</v>
      </c>
      <c r="V172" t="s">
        <v>215</v>
      </c>
      <c r="W172" s="108">
        <v>81.122100830078125</v>
      </c>
      <c r="X172" t="s">
        <v>215</v>
      </c>
      <c r="Y172" t="s">
        <v>215</v>
      </c>
      <c r="Z172" t="s">
        <v>215</v>
      </c>
      <c r="AA172" t="s">
        <v>215</v>
      </c>
      <c r="AB172" t="s">
        <v>216</v>
      </c>
      <c r="AC172" t="s">
        <v>216</v>
      </c>
      <c r="AD172" t="s">
        <v>216</v>
      </c>
      <c r="AE172" t="s">
        <v>216</v>
      </c>
    </row>
    <row r="173" spans="1:31">
      <c r="A173">
        <v>135</v>
      </c>
      <c r="B173" t="s">
        <v>367</v>
      </c>
      <c r="C173" t="b">
        <v>0</v>
      </c>
      <c r="D173" t="s">
        <v>355</v>
      </c>
      <c r="E173" t="s">
        <v>228</v>
      </c>
      <c r="F173" t="s">
        <v>212</v>
      </c>
      <c r="G173" t="s">
        <v>213</v>
      </c>
      <c r="H173" t="s">
        <v>214</v>
      </c>
      <c r="I173" s="108">
        <v>14.208627700805664</v>
      </c>
      <c r="J173" s="108">
        <v>14.178235054016113</v>
      </c>
      <c r="K173" s="108">
        <v>0.18742097914218903</v>
      </c>
      <c r="L173" t="s">
        <v>215</v>
      </c>
      <c r="M173" t="s">
        <v>215</v>
      </c>
      <c r="N173" t="s">
        <v>215</v>
      </c>
      <c r="O173" t="b">
        <v>1</v>
      </c>
      <c r="P173" s="108">
        <v>0.26740107022469911</v>
      </c>
      <c r="Q173" t="b">
        <v>1</v>
      </c>
      <c r="R173">
        <v>1</v>
      </c>
      <c r="S173">
        <v>40</v>
      </c>
      <c r="T173" t="s">
        <v>215</v>
      </c>
      <c r="U173" t="s">
        <v>215</v>
      </c>
      <c r="V173" t="s">
        <v>215</v>
      </c>
      <c r="W173" s="108">
        <v>81.122100830078125</v>
      </c>
      <c r="X173" t="s">
        <v>215</v>
      </c>
      <c r="Y173" t="s">
        <v>215</v>
      </c>
      <c r="Z173" t="s">
        <v>215</v>
      </c>
      <c r="AA173" t="s">
        <v>215</v>
      </c>
      <c r="AB173" t="s">
        <v>216</v>
      </c>
      <c r="AC173" t="s">
        <v>216</v>
      </c>
      <c r="AD173" t="s">
        <v>216</v>
      </c>
      <c r="AE173" t="s">
        <v>216</v>
      </c>
    </row>
    <row r="174" spans="1:31">
      <c r="A174">
        <v>136</v>
      </c>
      <c r="B174" t="s">
        <v>368</v>
      </c>
      <c r="C174" t="b">
        <v>0</v>
      </c>
      <c r="D174" t="s">
        <v>359</v>
      </c>
      <c r="E174" t="s">
        <v>228</v>
      </c>
      <c r="F174" t="s">
        <v>212</v>
      </c>
      <c r="G174" t="s">
        <v>213</v>
      </c>
      <c r="H174" t="s">
        <v>214</v>
      </c>
      <c r="I174" s="108">
        <v>14.348602294921875</v>
      </c>
      <c r="J174" s="108">
        <v>14.178235054016113</v>
      </c>
      <c r="K174" s="108">
        <v>0.18742097914218903</v>
      </c>
      <c r="L174" t="s">
        <v>215</v>
      </c>
      <c r="M174" t="s">
        <v>215</v>
      </c>
      <c r="N174" t="s">
        <v>215</v>
      </c>
      <c r="O174" t="b">
        <v>1</v>
      </c>
      <c r="P174" s="108">
        <v>0.26740107022469911</v>
      </c>
      <c r="Q174" t="b">
        <v>1</v>
      </c>
      <c r="R174">
        <v>1</v>
      </c>
      <c r="S174">
        <v>40</v>
      </c>
      <c r="T174" t="s">
        <v>215</v>
      </c>
      <c r="U174" t="s">
        <v>215</v>
      </c>
      <c r="V174" t="s">
        <v>215</v>
      </c>
      <c r="W174" s="108">
        <v>81.122100830078125</v>
      </c>
      <c r="X174" t="s">
        <v>215</v>
      </c>
      <c r="Y174" t="s">
        <v>215</v>
      </c>
      <c r="Z174" t="s">
        <v>215</v>
      </c>
      <c r="AA174" t="s">
        <v>215</v>
      </c>
      <c r="AB174" t="s">
        <v>216</v>
      </c>
      <c r="AC174" t="s">
        <v>216</v>
      </c>
      <c r="AD174" t="s">
        <v>216</v>
      </c>
      <c r="AE174" t="s">
        <v>216</v>
      </c>
    </row>
    <row r="175" spans="1:31">
      <c r="A175">
        <v>137</v>
      </c>
      <c r="B175" t="s">
        <v>369</v>
      </c>
      <c r="C175" t="b">
        <v>0</v>
      </c>
      <c r="D175" t="s">
        <v>359</v>
      </c>
      <c r="E175" t="s">
        <v>228</v>
      </c>
      <c r="F175" t="s">
        <v>212</v>
      </c>
      <c r="G175" t="s">
        <v>213</v>
      </c>
      <c r="H175" t="s">
        <v>214</v>
      </c>
      <c r="I175" s="108">
        <v>13.977475166320801</v>
      </c>
      <c r="J175" s="108">
        <v>14.178235054016113</v>
      </c>
      <c r="K175" s="108">
        <v>0.18742097914218903</v>
      </c>
      <c r="L175" t="s">
        <v>215</v>
      </c>
      <c r="M175" t="s">
        <v>215</v>
      </c>
      <c r="N175" t="s">
        <v>215</v>
      </c>
      <c r="O175" t="b">
        <v>1</v>
      </c>
      <c r="P175" s="108">
        <v>0.26740107022469911</v>
      </c>
      <c r="Q175" t="b">
        <v>1</v>
      </c>
      <c r="R175">
        <v>1</v>
      </c>
      <c r="S175">
        <v>40</v>
      </c>
      <c r="T175" t="s">
        <v>215</v>
      </c>
      <c r="U175" t="s">
        <v>215</v>
      </c>
      <c r="V175" t="s">
        <v>215</v>
      </c>
      <c r="W175" s="108">
        <v>81.561599731445312</v>
      </c>
      <c r="X175" t="s">
        <v>215</v>
      </c>
      <c r="Y175" t="s">
        <v>215</v>
      </c>
      <c r="Z175" t="s">
        <v>215</v>
      </c>
      <c r="AA175" t="s">
        <v>215</v>
      </c>
      <c r="AB175" t="s">
        <v>216</v>
      </c>
      <c r="AC175" t="s">
        <v>216</v>
      </c>
      <c r="AD175" t="s">
        <v>216</v>
      </c>
      <c r="AE175" t="s">
        <v>216</v>
      </c>
    </row>
    <row r="176" spans="1:31">
      <c r="A176">
        <v>138</v>
      </c>
      <c r="B176" t="s">
        <v>370</v>
      </c>
      <c r="C176" t="b">
        <v>0</v>
      </c>
      <c r="D176" t="s">
        <v>359</v>
      </c>
      <c r="E176" t="s">
        <v>228</v>
      </c>
      <c r="F176" t="s">
        <v>212</v>
      </c>
      <c r="G176" t="s">
        <v>213</v>
      </c>
      <c r="H176" t="s">
        <v>214</v>
      </c>
      <c r="I176" s="108">
        <v>21.738162994384766</v>
      </c>
      <c r="J176" s="108">
        <v>21.829092025756836</v>
      </c>
      <c r="K176" s="108">
        <v>8.0645181238651276E-2</v>
      </c>
      <c r="L176" t="s">
        <v>215</v>
      </c>
      <c r="M176" t="s">
        <v>215</v>
      </c>
      <c r="N176" t="s">
        <v>215</v>
      </c>
      <c r="O176" t="b">
        <v>1</v>
      </c>
      <c r="P176" s="108">
        <v>0.24368643081088903</v>
      </c>
      <c r="Q176" t="b">
        <v>1</v>
      </c>
      <c r="R176">
        <v>1</v>
      </c>
      <c r="S176">
        <v>40</v>
      </c>
      <c r="T176" t="s">
        <v>215</v>
      </c>
      <c r="U176" t="s">
        <v>215</v>
      </c>
      <c r="V176" t="s">
        <v>215</v>
      </c>
      <c r="W176" s="108">
        <v>87.168304443359375</v>
      </c>
      <c r="X176" t="s">
        <v>215</v>
      </c>
      <c r="Y176" t="s">
        <v>215</v>
      </c>
      <c r="Z176" t="s">
        <v>215</v>
      </c>
      <c r="AA176" t="s">
        <v>215</v>
      </c>
      <c r="AB176" t="s">
        <v>216</v>
      </c>
      <c r="AC176" t="s">
        <v>216</v>
      </c>
      <c r="AD176" t="s">
        <v>216</v>
      </c>
      <c r="AE176" t="s">
        <v>216</v>
      </c>
    </row>
    <row r="177" spans="1:31">
      <c r="A177">
        <v>139</v>
      </c>
      <c r="B177" t="s">
        <v>371</v>
      </c>
      <c r="C177" t="b">
        <v>0</v>
      </c>
      <c r="D177" t="s">
        <v>355</v>
      </c>
      <c r="E177" t="s">
        <v>238</v>
      </c>
      <c r="F177" t="s">
        <v>212</v>
      </c>
      <c r="G177" t="s">
        <v>213</v>
      </c>
      <c r="H177" t="s">
        <v>214</v>
      </c>
      <c r="I177" s="108">
        <v>21.89195442199707</v>
      </c>
      <c r="J177" s="108">
        <v>21.829092025756836</v>
      </c>
      <c r="K177" s="108">
        <v>8.0645181238651276E-2</v>
      </c>
      <c r="L177" t="s">
        <v>215</v>
      </c>
      <c r="M177" t="s">
        <v>215</v>
      </c>
      <c r="N177" t="s">
        <v>215</v>
      </c>
      <c r="O177" t="b">
        <v>1</v>
      </c>
      <c r="P177" s="108">
        <v>0.24368643081088903</v>
      </c>
      <c r="Q177" t="b">
        <v>1</v>
      </c>
      <c r="R177">
        <v>1</v>
      </c>
      <c r="S177">
        <v>40</v>
      </c>
      <c r="T177" t="s">
        <v>215</v>
      </c>
      <c r="U177" t="s">
        <v>215</v>
      </c>
      <c r="V177" t="s">
        <v>215</v>
      </c>
      <c r="W177" s="108">
        <v>87.168304443359375</v>
      </c>
      <c r="X177" t="s">
        <v>215</v>
      </c>
      <c r="Y177" t="s">
        <v>215</v>
      </c>
      <c r="Z177" t="s">
        <v>215</v>
      </c>
      <c r="AA177" t="s">
        <v>215</v>
      </c>
      <c r="AB177" t="s">
        <v>216</v>
      </c>
      <c r="AC177" t="s">
        <v>216</v>
      </c>
      <c r="AD177" t="s">
        <v>216</v>
      </c>
      <c r="AE177" t="s">
        <v>216</v>
      </c>
    </row>
    <row r="178" spans="1:31">
      <c r="A178">
        <v>140</v>
      </c>
      <c r="B178" t="s">
        <v>372</v>
      </c>
      <c r="C178" t="b">
        <v>0</v>
      </c>
      <c r="D178" t="s">
        <v>355</v>
      </c>
      <c r="E178" t="s">
        <v>238</v>
      </c>
      <c r="F178" t="s">
        <v>212</v>
      </c>
      <c r="G178" t="s">
        <v>213</v>
      </c>
      <c r="H178" t="s">
        <v>214</v>
      </c>
      <c r="I178" s="108">
        <v>21.857154846191406</v>
      </c>
      <c r="J178" s="108">
        <v>21.829092025756836</v>
      </c>
      <c r="K178" s="108">
        <v>8.0645181238651276E-2</v>
      </c>
      <c r="L178" t="s">
        <v>215</v>
      </c>
      <c r="M178" t="s">
        <v>215</v>
      </c>
      <c r="N178" t="s">
        <v>215</v>
      </c>
      <c r="O178" t="b">
        <v>1</v>
      </c>
      <c r="P178" s="108">
        <v>0.24368643081088903</v>
      </c>
      <c r="Q178" t="b">
        <v>1</v>
      </c>
      <c r="R178">
        <v>1</v>
      </c>
      <c r="S178">
        <v>40</v>
      </c>
      <c r="T178" t="s">
        <v>215</v>
      </c>
      <c r="U178" t="s">
        <v>215</v>
      </c>
      <c r="V178" t="s">
        <v>215</v>
      </c>
      <c r="W178" s="108">
        <v>87.168304443359375</v>
      </c>
      <c r="X178" t="s">
        <v>215</v>
      </c>
      <c r="Y178" t="s">
        <v>215</v>
      </c>
      <c r="Z178" t="s">
        <v>215</v>
      </c>
      <c r="AA178" t="s">
        <v>215</v>
      </c>
      <c r="AB178" t="s">
        <v>216</v>
      </c>
      <c r="AC178" t="s">
        <v>216</v>
      </c>
      <c r="AD178" t="s">
        <v>216</v>
      </c>
      <c r="AE178" t="s">
        <v>216</v>
      </c>
    </row>
    <row r="179" spans="1:31">
      <c r="A179">
        <v>141</v>
      </c>
      <c r="B179" t="s">
        <v>373</v>
      </c>
      <c r="C179" t="b">
        <v>0</v>
      </c>
      <c r="D179" t="s">
        <v>355</v>
      </c>
      <c r="E179" t="s">
        <v>238</v>
      </c>
      <c r="F179" t="s">
        <v>212</v>
      </c>
      <c r="G179" t="s">
        <v>213</v>
      </c>
      <c r="H179" t="s">
        <v>214</v>
      </c>
      <c r="I179" s="108">
        <v>22.590732574462891</v>
      </c>
      <c r="J179" s="108">
        <v>22.60540771484375</v>
      </c>
      <c r="K179" s="108">
        <v>0.15135231614112854</v>
      </c>
      <c r="L179" t="s">
        <v>215</v>
      </c>
      <c r="M179" t="s">
        <v>215</v>
      </c>
      <c r="N179" t="s">
        <v>215</v>
      </c>
      <c r="O179" t="b">
        <v>1</v>
      </c>
      <c r="P179" s="108">
        <v>0.15627917526470084</v>
      </c>
      <c r="Q179" t="b">
        <v>1</v>
      </c>
      <c r="R179">
        <v>1</v>
      </c>
      <c r="S179">
        <v>40</v>
      </c>
      <c r="T179" t="s">
        <v>215</v>
      </c>
      <c r="U179" t="s">
        <v>215</v>
      </c>
      <c r="V179" t="s">
        <v>215</v>
      </c>
      <c r="W179" s="108">
        <v>77.974601745605469</v>
      </c>
      <c r="X179" t="s">
        <v>215</v>
      </c>
      <c r="Y179" t="s">
        <v>215</v>
      </c>
      <c r="Z179" t="s">
        <v>215</v>
      </c>
      <c r="AA179" t="s">
        <v>215</v>
      </c>
      <c r="AB179" t="s">
        <v>216</v>
      </c>
      <c r="AC179" t="s">
        <v>216</v>
      </c>
      <c r="AD179" t="s">
        <v>216</v>
      </c>
      <c r="AE179" t="s">
        <v>216</v>
      </c>
    </row>
    <row r="180" spans="1:31">
      <c r="A180">
        <v>142</v>
      </c>
      <c r="B180" t="s">
        <v>374</v>
      </c>
      <c r="C180" t="b">
        <v>0</v>
      </c>
      <c r="D180" t="s">
        <v>359</v>
      </c>
      <c r="E180" t="s">
        <v>242</v>
      </c>
      <c r="F180" t="s">
        <v>212</v>
      </c>
      <c r="G180" t="s">
        <v>213</v>
      </c>
      <c r="H180" t="s">
        <v>214</v>
      </c>
      <c r="I180" s="108">
        <v>22.461925506591797</v>
      </c>
      <c r="J180" s="108">
        <v>22.60540771484375</v>
      </c>
      <c r="K180" s="108">
        <v>0.15135231614112854</v>
      </c>
      <c r="L180" t="s">
        <v>215</v>
      </c>
      <c r="M180" t="s">
        <v>215</v>
      </c>
      <c r="N180" t="s">
        <v>215</v>
      </c>
      <c r="O180" t="b">
        <v>1</v>
      </c>
      <c r="P180" s="108">
        <v>0.15627917526470084</v>
      </c>
      <c r="Q180" t="b">
        <v>1</v>
      </c>
      <c r="R180">
        <v>1</v>
      </c>
      <c r="S180">
        <v>40</v>
      </c>
      <c r="T180" t="s">
        <v>215</v>
      </c>
      <c r="U180" t="s">
        <v>215</v>
      </c>
      <c r="V180" t="s">
        <v>215</v>
      </c>
      <c r="W180" s="108">
        <v>77.974601745605469</v>
      </c>
      <c r="X180" t="s">
        <v>215</v>
      </c>
      <c r="Y180" t="s">
        <v>215</v>
      </c>
      <c r="Z180" t="s">
        <v>215</v>
      </c>
      <c r="AA180" t="s">
        <v>215</v>
      </c>
      <c r="AB180" t="s">
        <v>216</v>
      </c>
      <c r="AC180" t="s">
        <v>216</v>
      </c>
      <c r="AD180" t="s">
        <v>216</v>
      </c>
      <c r="AE180" t="s">
        <v>216</v>
      </c>
    </row>
    <row r="181" spans="1:31">
      <c r="A181">
        <v>143</v>
      </c>
      <c r="B181" t="s">
        <v>375</v>
      </c>
      <c r="C181" t="b">
        <v>0</v>
      </c>
      <c r="D181" t="s">
        <v>359</v>
      </c>
      <c r="E181" t="s">
        <v>242</v>
      </c>
      <c r="F181" t="s">
        <v>212</v>
      </c>
      <c r="G181" t="s">
        <v>213</v>
      </c>
      <c r="H181" t="s">
        <v>214</v>
      </c>
      <c r="I181" s="108">
        <v>22.763561248779297</v>
      </c>
      <c r="J181" s="108">
        <v>22.60540771484375</v>
      </c>
      <c r="K181" s="108">
        <v>0.15135231614112854</v>
      </c>
      <c r="L181" t="s">
        <v>215</v>
      </c>
      <c r="M181" t="s">
        <v>215</v>
      </c>
      <c r="N181" t="s">
        <v>215</v>
      </c>
      <c r="O181" t="b">
        <v>1</v>
      </c>
      <c r="P181" s="108">
        <v>0.15627917526470084</v>
      </c>
      <c r="Q181" t="b">
        <v>1</v>
      </c>
      <c r="R181">
        <v>1</v>
      </c>
      <c r="S181">
        <v>40</v>
      </c>
      <c r="T181" t="s">
        <v>215</v>
      </c>
      <c r="U181" t="s">
        <v>215</v>
      </c>
      <c r="V181" t="s">
        <v>215</v>
      </c>
      <c r="W181" s="108">
        <v>78.340950012207031</v>
      </c>
      <c r="X181" t="s">
        <v>215</v>
      </c>
      <c r="Y181" t="s">
        <v>215</v>
      </c>
      <c r="Z181" t="s">
        <v>215</v>
      </c>
      <c r="AA181" t="s">
        <v>215</v>
      </c>
      <c r="AB181" t="s">
        <v>216</v>
      </c>
      <c r="AC181" t="s">
        <v>216</v>
      </c>
      <c r="AD181" t="s">
        <v>216</v>
      </c>
      <c r="AE181" t="s">
        <v>216</v>
      </c>
    </row>
    <row r="182" spans="1:31">
      <c r="A182">
        <v>144</v>
      </c>
      <c r="B182" t="s">
        <v>376</v>
      </c>
      <c r="C182" t="b">
        <v>0</v>
      </c>
      <c r="D182" t="s">
        <v>359</v>
      </c>
      <c r="E182" t="s">
        <v>242</v>
      </c>
      <c r="F182" t="s">
        <v>212</v>
      </c>
      <c r="G182" t="s">
        <v>213</v>
      </c>
      <c r="H182" t="s">
        <v>214</v>
      </c>
      <c r="I182" s="108">
        <v>15.88361930847168</v>
      </c>
      <c r="J182" s="108">
        <v>15.907966613769531</v>
      </c>
      <c r="K182" s="108">
        <v>8.0372832715511322E-2</v>
      </c>
      <c r="L182" t="s">
        <v>215</v>
      </c>
      <c r="M182" t="s">
        <v>215</v>
      </c>
      <c r="N182" t="s">
        <v>215</v>
      </c>
      <c r="O182" t="b">
        <v>1</v>
      </c>
      <c r="P182" s="108">
        <v>6.8835743176074132E-2</v>
      </c>
      <c r="Q182" t="b">
        <v>1</v>
      </c>
      <c r="R182">
        <v>1</v>
      </c>
      <c r="S182">
        <v>40</v>
      </c>
      <c r="T182" t="s">
        <v>215</v>
      </c>
      <c r="U182" t="s">
        <v>215</v>
      </c>
      <c r="V182" t="s">
        <v>215</v>
      </c>
      <c r="W182" s="108">
        <v>87.168304443359375</v>
      </c>
      <c r="X182" t="s">
        <v>215</v>
      </c>
      <c r="Y182" t="s">
        <v>215</v>
      </c>
      <c r="Z182" t="s">
        <v>215</v>
      </c>
      <c r="AA182" t="s">
        <v>215</v>
      </c>
      <c r="AB182" t="s">
        <v>216</v>
      </c>
      <c r="AC182" t="s">
        <v>216</v>
      </c>
      <c r="AD182" t="s">
        <v>216</v>
      </c>
      <c r="AE182" t="s">
        <v>216</v>
      </c>
    </row>
    <row r="183" spans="1:31">
      <c r="A183">
        <v>145</v>
      </c>
      <c r="B183" t="s">
        <v>377</v>
      </c>
      <c r="C183" t="b">
        <v>0</v>
      </c>
      <c r="D183" t="s">
        <v>83</v>
      </c>
      <c r="E183" t="s">
        <v>378</v>
      </c>
      <c r="F183" t="s">
        <v>212</v>
      </c>
      <c r="G183" t="s">
        <v>213</v>
      </c>
      <c r="H183" t="s">
        <v>214</v>
      </c>
      <c r="I183" s="108">
        <v>15.997698783874512</v>
      </c>
      <c r="J183" s="108">
        <v>15.907966613769531</v>
      </c>
      <c r="K183" s="108">
        <v>8.0372832715511322E-2</v>
      </c>
      <c r="L183" t="s">
        <v>215</v>
      </c>
      <c r="M183" t="s">
        <v>215</v>
      </c>
      <c r="N183" t="s">
        <v>215</v>
      </c>
      <c r="O183" t="b">
        <v>1</v>
      </c>
      <c r="P183" s="108">
        <v>6.8835743176074132E-2</v>
      </c>
      <c r="Q183" t="b">
        <v>1</v>
      </c>
      <c r="R183">
        <v>1</v>
      </c>
      <c r="S183">
        <v>40</v>
      </c>
      <c r="T183" t="s">
        <v>215</v>
      </c>
      <c r="U183" t="s">
        <v>215</v>
      </c>
      <c r="V183" t="s">
        <v>215</v>
      </c>
      <c r="W183" s="108">
        <v>87.168304443359375</v>
      </c>
      <c r="X183" t="s">
        <v>215</v>
      </c>
      <c r="Y183" t="s">
        <v>215</v>
      </c>
      <c r="Z183" t="s">
        <v>215</v>
      </c>
      <c r="AA183" t="s">
        <v>215</v>
      </c>
      <c r="AB183" t="s">
        <v>216</v>
      </c>
      <c r="AC183" t="s">
        <v>216</v>
      </c>
      <c r="AD183" t="s">
        <v>216</v>
      </c>
      <c r="AE183" t="s">
        <v>216</v>
      </c>
    </row>
    <row r="184" spans="1:31">
      <c r="A184">
        <v>146</v>
      </c>
      <c r="B184" t="s">
        <v>379</v>
      </c>
      <c r="C184" t="b">
        <v>0</v>
      </c>
      <c r="D184" t="s">
        <v>83</v>
      </c>
      <c r="E184" t="s">
        <v>378</v>
      </c>
      <c r="F184" t="s">
        <v>212</v>
      </c>
      <c r="G184" t="s">
        <v>213</v>
      </c>
      <c r="H184" t="s">
        <v>214</v>
      </c>
      <c r="I184" s="108">
        <v>15.842583656311035</v>
      </c>
      <c r="J184" s="108">
        <v>15.907966613769531</v>
      </c>
      <c r="K184" s="108">
        <v>8.0372832715511322E-2</v>
      </c>
      <c r="L184" t="s">
        <v>215</v>
      </c>
      <c r="M184" t="s">
        <v>215</v>
      </c>
      <c r="N184" t="s">
        <v>215</v>
      </c>
      <c r="O184" t="b">
        <v>1</v>
      </c>
      <c r="P184" s="108">
        <v>6.8835743176074132E-2</v>
      </c>
      <c r="Q184" t="b">
        <v>1</v>
      </c>
      <c r="R184">
        <v>1</v>
      </c>
      <c r="S184">
        <v>40</v>
      </c>
      <c r="T184" t="s">
        <v>215</v>
      </c>
      <c r="U184" t="s">
        <v>215</v>
      </c>
      <c r="V184" t="s">
        <v>215</v>
      </c>
      <c r="W184" s="108">
        <v>87.168304443359375</v>
      </c>
      <c r="X184" t="s">
        <v>215</v>
      </c>
      <c r="Y184" t="s">
        <v>215</v>
      </c>
      <c r="Z184" t="s">
        <v>215</v>
      </c>
      <c r="AA184" t="s">
        <v>215</v>
      </c>
      <c r="AB184" t="s">
        <v>216</v>
      </c>
      <c r="AC184" t="s">
        <v>216</v>
      </c>
      <c r="AD184" t="s">
        <v>216</v>
      </c>
      <c r="AE184" t="s">
        <v>216</v>
      </c>
    </row>
    <row r="185" spans="1:31">
      <c r="A185">
        <v>147</v>
      </c>
      <c r="B185" t="s">
        <v>380</v>
      </c>
      <c r="C185" t="b">
        <v>0</v>
      </c>
      <c r="D185" t="s">
        <v>83</v>
      </c>
      <c r="E185" t="s">
        <v>378</v>
      </c>
      <c r="F185" t="s">
        <v>212</v>
      </c>
      <c r="G185" t="s">
        <v>213</v>
      </c>
      <c r="H185" t="s">
        <v>214</v>
      </c>
      <c r="I185" s="108">
        <v>18.165325164794922</v>
      </c>
      <c r="J185" s="108">
        <v>17.773012161254883</v>
      </c>
      <c r="K185" s="108">
        <v>0.650005042552948</v>
      </c>
      <c r="L185" t="s">
        <v>215</v>
      </c>
      <c r="M185" t="s">
        <v>215</v>
      </c>
      <c r="N185" t="s">
        <v>215</v>
      </c>
      <c r="O185" t="b">
        <v>1</v>
      </c>
      <c r="P185" s="108">
        <v>6.8835743176074132E-2</v>
      </c>
      <c r="Q185" t="b">
        <v>1</v>
      </c>
      <c r="R185">
        <v>1</v>
      </c>
      <c r="S185">
        <v>40</v>
      </c>
      <c r="T185" t="s">
        <v>215</v>
      </c>
      <c r="U185" t="s">
        <v>215</v>
      </c>
      <c r="V185" t="s">
        <v>215</v>
      </c>
      <c r="W185" s="108">
        <v>87.168304443359375</v>
      </c>
      <c r="X185" t="s">
        <v>215</v>
      </c>
      <c r="Y185" t="s">
        <v>215</v>
      </c>
      <c r="Z185" t="s">
        <v>215</v>
      </c>
      <c r="AA185" t="s">
        <v>215</v>
      </c>
      <c r="AB185" t="s">
        <v>250</v>
      </c>
      <c r="AC185" t="s">
        <v>216</v>
      </c>
      <c r="AD185" t="s">
        <v>216</v>
      </c>
      <c r="AE185" t="s">
        <v>216</v>
      </c>
    </row>
    <row r="186" spans="1:31">
      <c r="A186">
        <v>148</v>
      </c>
      <c r="B186" t="s">
        <v>381</v>
      </c>
      <c r="C186" t="b">
        <v>0</v>
      </c>
      <c r="D186" t="s">
        <v>220</v>
      </c>
      <c r="E186" t="s">
        <v>378</v>
      </c>
      <c r="F186" t="s">
        <v>212</v>
      </c>
      <c r="G186" t="s">
        <v>213</v>
      </c>
      <c r="H186" t="s">
        <v>214</v>
      </c>
      <c r="I186" s="108">
        <v>18.130998611450195</v>
      </c>
      <c r="J186" s="108">
        <v>17.773012161254883</v>
      </c>
      <c r="K186" s="108">
        <v>0.650005042552948</v>
      </c>
      <c r="L186" t="s">
        <v>215</v>
      </c>
      <c r="M186" t="s">
        <v>215</v>
      </c>
      <c r="N186" t="s">
        <v>215</v>
      </c>
      <c r="O186" t="b">
        <v>1</v>
      </c>
      <c r="P186" s="108">
        <v>6.8835743176074132E-2</v>
      </c>
      <c r="Q186" t="b">
        <v>1</v>
      </c>
      <c r="R186">
        <v>1</v>
      </c>
      <c r="S186">
        <v>40</v>
      </c>
      <c r="T186" t="s">
        <v>215</v>
      </c>
      <c r="U186" t="s">
        <v>215</v>
      </c>
      <c r="V186" t="s">
        <v>215</v>
      </c>
      <c r="W186" s="108">
        <v>87.168304443359375</v>
      </c>
      <c r="X186" t="s">
        <v>215</v>
      </c>
      <c r="Y186" t="s">
        <v>215</v>
      </c>
      <c r="Z186" t="s">
        <v>215</v>
      </c>
      <c r="AA186" t="s">
        <v>215</v>
      </c>
      <c r="AB186" t="s">
        <v>250</v>
      </c>
      <c r="AC186" t="s">
        <v>216</v>
      </c>
      <c r="AD186" t="s">
        <v>216</v>
      </c>
      <c r="AE186" t="s">
        <v>216</v>
      </c>
    </row>
    <row r="187" spans="1:31">
      <c r="A187">
        <v>149</v>
      </c>
      <c r="B187" t="s">
        <v>382</v>
      </c>
      <c r="C187" t="b">
        <v>0</v>
      </c>
      <c r="D187" t="s">
        <v>220</v>
      </c>
      <c r="E187" t="s">
        <v>378</v>
      </c>
      <c r="F187" t="s">
        <v>212</v>
      </c>
      <c r="G187" t="s">
        <v>213</v>
      </c>
      <c r="H187" t="s">
        <v>214</v>
      </c>
      <c r="I187" s="109">
        <v>17.022712707519531</v>
      </c>
      <c r="J187" s="108">
        <v>17.773012161254883</v>
      </c>
      <c r="K187" s="108">
        <v>0.650005042552948</v>
      </c>
      <c r="L187" t="s">
        <v>215</v>
      </c>
      <c r="M187" t="s">
        <v>215</v>
      </c>
      <c r="N187" t="s">
        <v>215</v>
      </c>
      <c r="O187" t="b">
        <v>1</v>
      </c>
      <c r="P187" s="108">
        <v>6.8835743176074132E-2</v>
      </c>
      <c r="Q187" t="b">
        <v>1</v>
      </c>
      <c r="R187">
        <v>1</v>
      </c>
      <c r="S187">
        <v>40</v>
      </c>
      <c r="T187" t="s">
        <v>215</v>
      </c>
      <c r="U187" t="s">
        <v>215</v>
      </c>
      <c r="V187" t="s">
        <v>215</v>
      </c>
      <c r="W187" s="108">
        <v>85.569648742675781</v>
      </c>
      <c r="X187" t="s">
        <v>215</v>
      </c>
      <c r="Y187" t="s">
        <v>215</v>
      </c>
      <c r="Z187" t="s">
        <v>215</v>
      </c>
      <c r="AA187" t="s">
        <v>215</v>
      </c>
      <c r="AB187" t="s">
        <v>250</v>
      </c>
      <c r="AC187" t="s">
        <v>216</v>
      </c>
      <c r="AD187" t="s">
        <v>216</v>
      </c>
      <c r="AE187" t="s">
        <v>216</v>
      </c>
    </row>
    <row r="188" spans="1:31">
      <c r="A188">
        <v>150</v>
      </c>
      <c r="B188" t="s">
        <v>383</v>
      </c>
      <c r="C188" t="b">
        <v>0</v>
      </c>
      <c r="D188" t="s">
        <v>220</v>
      </c>
      <c r="E188" t="s">
        <v>378</v>
      </c>
      <c r="F188" t="s">
        <v>212</v>
      </c>
      <c r="G188" t="s">
        <v>213</v>
      </c>
      <c r="H188" t="s">
        <v>214</v>
      </c>
      <c r="I188" s="108">
        <v>16.736408233642578</v>
      </c>
      <c r="J188" s="108">
        <v>16.720125198364258</v>
      </c>
      <c r="K188" s="108">
        <v>9.2418581247329712E-2</v>
      </c>
      <c r="L188" t="s">
        <v>215</v>
      </c>
      <c r="M188" t="s">
        <v>215</v>
      </c>
      <c r="N188" t="s">
        <v>215</v>
      </c>
      <c r="O188" t="b">
        <v>1</v>
      </c>
      <c r="P188" s="108">
        <v>6.8835743176074132E-2</v>
      </c>
      <c r="Q188" t="b">
        <v>1</v>
      </c>
      <c r="R188">
        <v>1</v>
      </c>
      <c r="S188">
        <v>40</v>
      </c>
      <c r="T188" t="s">
        <v>215</v>
      </c>
      <c r="U188" t="s">
        <v>215</v>
      </c>
      <c r="V188" t="s">
        <v>215</v>
      </c>
      <c r="W188" s="108">
        <v>87.168304443359375</v>
      </c>
      <c r="X188" t="s">
        <v>215</v>
      </c>
      <c r="Y188" t="s">
        <v>215</v>
      </c>
      <c r="Z188" t="s">
        <v>215</v>
      </c>
      <c r="AA188" t="s">
        <v>215</v>
      </c>
      <c r="AB188" t="s">
        <v>216</v>
      </c>
      <c r="AC188" t="s">
        <v>216</v>
      </c>
      <c r="AD188" t="s">
        <v>216</v>
      </c>
      <c r="AE188" t="s">
        <v>216</v>
      </c>
    </row>
    <row r="189" spans="1:31">
      <c r="A189">
        <v>151</v>
      </c>
      <c r="B189" t="s">
        <v>384</v>
      </c>
      <c r="C189" t="b">
        <v>0</v>
      </c>
      <c r="D189" t="s">
        <v>224</v>
      </c>
      <c r="E189" t="s">
        <v>378</v>
      </c>
      <c r="F189" t="s">
        <v>212</v>
      </c>
      <c r="G189" t="s">
        <v>213</v>
      </c>
      <c r="H189" t="s">
        <v>214</v>
      </c>
      <c r="I189" s="108">
        <v>16.803318023681641</v>
      </c>
      <c r="J189" s="108">
        <v>16.720125198364258</v>
      </c>
      <c r="K189" s="108">
        <v>9.2418581247329712E-2</v>
      </c>
      <c r="L189" t="s">
        <v>215</v>
      </c>
      <c r="M189" t="s">
        <v>215</v>
      </c>
      <c r="N189" t="s">
        <v>215</v>
      </c>
      <c r="O189" t="b">
        <v>1</v>
      </c>
      <c r="P189" s="108">
        <v>6.8835743176074132E-2</v>
      </c>
      <c r="Q189" t="b">
        <v>1</v>
      </c>
      <c r="R189">
        <v>1</v>
      </c>
      <c r="S189">
        <v>40</v>
      </c>
      <c r="T189" t="s">
        <v>215</v>
      </c>
      <c r="U189" t="s">
        <v>215</v>
      </c>
      <c r="V189" t="s">
        <v>215</v>
      </c>
      <c r="W189" s="108">
        <v>87.168304443359375</v>
      </c>
      <c r="X189" t="s">
        <v>215</v>
      </c>
      <c r="Y189" t="s">
        <v>215</v>
      </c>
      <c r="Z189" t="s">
        <v>215</v>
      </c>
      <c r="AA189" t="s">
        <v>215</v>
      </c>
      <c r="AB189" t="s">
        <v>216</v>
      </c>
      <c r="AC189" t="s">
        <v>216</v>
      </c>
      <c r="AD189" t="s">
        <v>216</v>
      </c>
      <c r="AE189" t="s">
        <v>216</v>
      </c>
    </row>
    <row r="190" spans="1:31">
      <c r="A190">
        <v>152</v>
      </c>
      <c r="B190" t="s">
        <v>385</v>
      </c>
      <c r="C190" t="b">
        <v>0</v>
      </c>
      <c r="D190" t="s">
        <v>224</v>
      </c>
      <c r="E190" t="s">
        <v>378</v>
      </c>
      <c r="F190" t="s">
        <v>212</v>
      </c>
      <c r="G190" t="s">
        <v>213</v>
      </c>
      <c r="H190" t="s">
        <v>214</v>
      </c>
      <c r="I190" s="108">
        <v>16.620645523071289</v>
      </c>
      <c r="J190" s="108">
        <v>16.720125198364258</v>
      </c>
      <c r="K190" s="108">
        <v>9.2418581247329712E-2</v>
      </c>
      <c r="L190" t="s">
        <v>215</v>
      </c>
      <c r="M190" t="s">
        <v>215</v>
      </c>
      <c r="N190" t="s">
        <v>215</v>
      </c>
      <c r="O190" t="b">
        <v>1</v>
      </c>
      <c r="P190" s="108">
        <v>6.8835743176074132E-2</v>
      </c>
      <c r="Q190" t="b">
        <v>1</v>
      </c>
      <c r="R190">
        <v>1</v>
      </c>
      <c r="S190">
        <v>40</v>
      </c>
      <c r="T190" t="s">
        <v>215</v>
      </c>
      <c r="U190" t="s">
        <v>215</v>
      </c>
      <c r="V190" t="s">
        <v>215</v>
      </c>
      <c r="W190" s="108">
        <v>87.168304443359375</v>
      </c>
      <c r="X190" t="s">
        <v>215</v>
      </c>
      <c r="Y190" t="s">
        <v>215</v>
      </c>
      <c r="Z190" t="s">
        <v>215</v>
      </c>
      <c r="AA190" t="s">
        <v>215</v>
      </c>
      <c r="AB190" t="s">
        <v>216</v>
      </c>
      <c r="AC190" t="s">
        <v>216</v>
      </c>
      <c r="AD190" t="s">
        <v>216</v>
      </c>
      <c r="AE190" t="s">
        <v>216</v>
      </c>
    </row>
    <row r="191" spans="1:31">
      <c r="A191">
        <v>153</v>
      </c>
      <c r="B191" t="s">
        <v>386</v>
      </c>
      <c r="C191" t="b">
        <v>0</v>
      </c>
      <c r="D191" t="s">
        <v>224</v>
      </c>
      <c r="E191" t="s">
        <v>378</v>
      </c>
      <c r="F191" t="s">
        <v>212</v>
      </c>
      <c r="G191" t="s">
        <v>213</v>
      </c>
      <c r="H191" t="s">
        <v>214</v>
      </c>
      <c r="I191" t="s">
        <v>278</v>
      </c>
      <c r="J191" t="s">
        <v>215</v>
      </c>
      <c r="K191" t="s">
        <v>215</v>
      </c>
      <c r="L191" t="s">
        <v>215</v>
      </c>
      <c r="M191" t="s">
        <v>215</v>
      </c>
      <c r="N191" t="s">
        <v>215</v>
      </c>
      <c r="O191" t="b">
        <v>1</v>
      </c>
      <c r="P191" s="108">
        <v>0.18735099999999999</v>
      </c>
      <c r="Q191" t="b">
        <v>1</v>
      </c>
      <c r="R191">
        <v>1</v>
      </c>
      <c r="S191">
        <v>40</v>
      </c>
      <c r="T191" t="s">
        <v>215</v>
      </c>
      <c r="U191" t="s">
        <v>215</v>
      </c>
      <c r="V191" t="s">
        <v>215</v>
      </c>
      <c r="W191" s="108">
        <v>65.083900451660156</v>
      </c>
      <c r="X191" t="s">
        <v>215</v>
      </c>
      <c r="Y191" t="s">
        <v>215</v>
      </c>
      <c r="Z191" t="s">
        <v>215</v>
      </c>
      <c r="AA191" t="s">
        <v>215</v>
      </c>
      <c r="AB191" t="s">
        <v>216</v>
      </c>
      <c r="AC191" t="s">
        <v>250</v>
      </c>
      <c r="AD191" t="s">
        <v>216</v>
      </c>
      <c r="AE191" t="s">
        <v>250</v>
      </c>
    </row>
    <row r="192" spans="1:31">
      <c r="A192">
        <v>154</v>
      </c>
      <c r="B192" t="s">
        <v>387</v>
      </c>
      <c r="C192" t="b">
        <v>0</v>
      </c>
      <c r="D192" t="s">
        <v>388</v>
      </c>
      <c r="E192" t="s">
        <v>82</v>
      </c>
      <c r="F192" t="s">
        <v>212</v>
      </c>
      <c r="G192" t="s">
        <v>213</v>
      </c>
      <c r="H192" t="s">
        <v>214</v>
      </c>
      <c r="I192" t="s">
        <v>278</v>
      </c>
      <c r="J192" t="s">
        <v>215</v>
      </c>
      <c r="K192" t="s">
        <v>215</v>
      </c>
      <c r="L192" t="s">
        <v>215</v>
      </c>
      <c r="M192" t="s">
        <v>215</v>
      </c>
      <c r="N192" t="s">
        <v>215</v>
      </c>
      <c r="O192" t="b">
        <v>1</v>
      </c>
      <c r="P192" s="108">
        <v>0.18735099999999999</v>
      </c>
      <c r="Q192" t="b">
        <v>1</v>
      </c>
      <c r="R192">
        <v>1</v>
      </c>
      <c r="S192">
        <v>40</v>
      </c>
      <c r="T192" t="s">
        <v>215</v>
      </c>
      <c r="U192" t="s">
        <v>215</v>
      </c>
      <c r="V192" t="s">
        <v>215</v>
      </c>
      <c r="W192" s="108">
        <v>62.666099548339844</v>
      </c>
      <c r="X192" t="s">
        <v>215</v>
      </c>
      <c r="Y192" t="s">
        <v>215</v>
      </c>
      <c r="Z192" t="s">
        <v>215</v>
      </c>
      <c r="AA192" t="s">
        <v>215</v>
      </c>
      <c r="AB192" t="s">
        <v>216</v>
      </c>
      <c r="AC192" t="s">
        <v>250</v>
      </c>
      <c r="AD192" t="s">
        <v>216</v>
      </c>
      <c r="AE192" t="s">
        <v>250</v>
      </c>
    </row>
    <row r="193" spans="1:31">
      <c r="A193">
        <v>155</v>
      </c>
      <c r="B193" t="s">
        <v>389</v>
      </c>
      <c r="C193" t="b">
        <v>0</v>
      </c>
      <c r="D193" t="s">
        <v>388</v>
      </c>
      <c r="E193" t="s">
        <v>82</v>
      </c>
      <c r="F193" t="s">
        <v>212</v>
      </c>
      <c r="G193" t="s">
        <v>213</v>
      </c>
      <c r="H193" t="s">
        <v>214</v>
      </c>
      <c r="I193" t="s">
        <v>278</v>
      </c>
      <c r="J193" t="s">
        <v>215</v>
      </c>
      <c r="K193" t="s">
        <v>215</v>
      </c>
      <c r="L193" t="s">
        <v>215</v>
      </c>
      <c r="M193" t="s">
        <v>215</v>
      </c>
      <c r="N193" t="s">
        <v>215</v>
      </c>
      <c r="O193" t="b">
        <v>1</v>
      </c>
      <c r="P193" s="108">
        <v>0.18735099999999999</v>
      </c>
      <c r="Q193" t="b">
        <v>1</v>
      </c>
      <c r="R193">
        <v>1</v>
      </c>
      <c r="S193">
        <v>40</v>
      </c>
      <c r="T193" t="s">
        <v>215</v>
      </c>
      <c r="U193" t="s">
        <v>215</v>
      </c>
      <c r="V193" t="s">
        <v>215</v>
      </c>
      <c r="W193" s="108">
        <v>75.488800048828125</v>
      </c>
      <c r="X193" t="s">
        <v>215</v>
      </c>
      <c r="Y193" t="s">
        <v>215</v>
      </c>
      <c r="Z193" t="s">
        <v>215</v>
      </c>
      <c r="AA193" t="s">
        <v>215</v>
      </c>
      <c r="AB193" t="s">
        <v>216</v>
      </c>
      <c r="AC193" t="s">
        <v>250</v>
      </c>
      <c r="AD193" t="s">
        <v>216</v>
      </c>
      <c r="AE193" t="s">
        <v>250</v>
      </c>
    </row>
    <row r="194" spans="1:31">
      <c r="A194">
        <v>156</v>
      </c>
      <c r="B194" t="s">
        <v>390</v>
      </c>
      <c r="C194" t="b">
        <v>0</v>
      </c>
      <c r="D194" t="s">
        <v>388</v>
      </c>
      <c r="E194" t="s">
        <v>82</v>
      </c>
      <c r="F194" t="s">
        <v>212</v>
      </c>
      <c r="G194" t="s">
        <v>213</v>
      </c>
      <c r="H194" t="s">
        <v>214</v>
      </c>
      <c r="I194" t="s">
        <v>278</v>
      </c>
      <c r="J194" t="s">
        <v>215</v>
      </c>
      <c r="K194" t="s">
        <v>215</v>
      </c>
      <c r="L194" t="s">
        <v>215</v>
      </c>
      <c r="M194" t="s">
        <v>215</v>
      </c>
      <c r="N194" t="s">
        <v>215</v>
      </c>
      <c r="O194" t="b">
        <v>1</v>
      </c>
      <c r="P194" s="108">
        <v>0.18735099999999999</v>
      </c>
      <c r="Q194" t="b">
        <v>1</v>
      </c>
      <c r="R194">
        <v>1</v>
      </c>
      <c r="S194">
        <v>40</v>
      </c>
      <c r="T194" t="s">
        <v>215</v>
      </c>
      <c r="U194" t="s">
        <v>215</v>
      </c>
      <c r="V194" t="s">
        <v>215</v>
      </c>
      <c r="W194" s="108">
        <v>65.083900451660156</v>
      </c>
      <c r="X194" t="s">
        <v>215</v>
      </c>
      <c r="Y194" t="s">
        <v>215</v>
      </c>
      <c r="Z194" t="s">
        <v>215</v>
      </c>
      <c r="AA194" t="s">
        <v>215</v>
      </c>
      <c r="AB194" t="s">
        <v>216</v>
      </c>
      <c r="AC194" t="s">
        <v>250</v>
      </c>
      <c r="AD194" t="s">
        <v>216</v>
      </c>
      <c r="AE194" t="s">
        <v>250</v>
      </c>
    </row>
    <row r="195" spans="1:31">
      <c r="A195">
        <v>157</v>
      </c>
      <c r="B195" t="s">
        <v>391</v>
      </c>
      <c r="C195" t="b">
        <v>0</v>
      </c>
      <c r="D195" t="s">
        <v>388</v>
      </c>
      <c r="E195" t="s">
        <v>82</v>
      </c>
      <c r="F195" t="s">
        <v>212</v>
      </c>
      <c r="G195" t="s">
        <v>213</v>
      </c>
      <c r="H195" t="s">
        <v>214</v>
      </c>
      <c r="I195" t="s">
        <v>278</v>
      </c>
      <c r="J195" t="s">
        <v>215</v>
      </c>
      <c r="K195" t="s">
        <v>215</v>
      </c>
      <c r="L195" t="s">
        <v>215</v>
      </c>
      <c r="M195" t="s">
        <v>215</v>
      </c>
      <c r="N195" t="s">
        <v>215</v>
      </c>
      <c r="O195" t="b">
        <v>1</v>
      </c>
      <c r="P195" s="108">
        <v>0.18735099999999999</v>
      </c>
      <c r="Q195" t="b">
        <v>1</v>
      </c>
      <c r="R195">
        <v>1</v>
      </c>
      <c r="S195">
        <v>40</v>
      </c>
      <c r="T195" t="s">
        <v>215</v>
      </c>
      <c r="U195" t="s">
        <v>215</v>
      </c>
      <c r="V195" t="s">
        <v>215</v>
      </c>
      <c r="W195" s="108">
        <v>62.666099548339844</v>
      </c>
      <c r="X195" t="s">
        <v>215</v>
      </c>
      <c r="Y195" t="s">
        <v>215</v>
      </c>
      <c r="Z195" t="s">
        <v>215</v>
      </c>
      <c r="AA195" t="s">
        <v>215</v>
      </c>
      <c r="AB195" t="s">
        <v>216</v>
      </c>
      <c r="AC195" t="s">
        <v>250</v>
      </c>
      <c r="AD195" t="s">
        <v>216</v>
      </c>
      <c r="AE195" t="s">
        <v>216</v>
      </c>
    </row>
    <row r="196" spans="1:31">
      <c r="A196">
        <v>158</v>
      </c>
      <c r="B196" t="s">
        <v>392</v>
      </c>
      <c r="C196" t="b">
        <v>0</v>
      </c>
      <c r="D196" t="s">
        <v>388</v>
      </c>
      <c r="E196" t="s">
        <v>82</v>
      </c>
      <c r="F196" t="s">
        <v>212</v>
      </c>
      <c r="G196" t="s">
        <v>213</v>
      </c>
      <c r="H196" t="s">
        <v>214</v>
      </c>
      <c r="I196" s="108">
        <v>15.959059715270996</v>
      </c>
      <c r="J196" s="108">
        <v>15.953642845153809</v>
      </c>
      <c r="K196" s="108">
        <v>0.12224479019641876</v>
      </c>
      <c r="L196" t="s">
        <v>215</v>
      </c>
      <c r="M196" t="s">
        <v>215</v>
      </c>
      <c r="N196" t="s">
        <v>215</v>
      </c>
      <c r="O196" t="b">
        <v>1</v>
      </c>
      <c r="P196" s="108">
        <v>6.8835743176074132E-2</v>
      </c>
      <c r="Q196" t="b">
        <v>1</v>
      </c>
      <c r="R196">
        <v>1</v>
      </c>
      <c r="S196">
        <v>40</v>
      </c>
      <c r="T196" t="s">
        <v>215</v>
      </c>
      <c r="U196" t="s">
        <v>215</v>
      </c>
      <c r="V196" t="s">
        <v>215</v>
      </c>
      <c r="W196" s="108">
        <v>87.168304443359375</v>
      </c>
      <c r="X196" t="s">
        <v>215</v>
      </c>
      <c r="Y196" t="s">
        <v>215</v>
      </c>
      <c r="Z196" t="s">
        <v>215</v>
      </c>
      <c r="AA196" t="s">
        <v>215</v>
      </c>
      <c r="AB196" t="s">
        <v>216</v>
      </c>
      <c r="AC196" t="s">
        <v>216</v>
      </c>
      <c r="AD196" t="s">
        <v>216</v>
      </c>
      <c r="AE196" t="s">
        <v>216</v>
      </c>
    </row>
    <row r="197" spans="1:31">
      <c r="A197">
        <v>169</v>
      </c>
      <c r="B197" t="s">
        <v>393</v>
      </c>
      <c r="C197" t="b">
        <v>0</v>
      </c>
      <c r="D197" t="s">
        <v>84</v>
      </c>
      <c r="E197" t="s">
        <v>378</v>
      </c>
      <c r="F197" t="s">
        <v>212</v>
      </c>
      <c r="G197" t="s">
        <v>213</v>
      </c>
      <c r="H197" t="s">
        <v>214</v>
      </c>
      <c r="I197" s="108">
        <v>16.073087692260742</v>
      </c>
      <c r="J197" s="108">
        <v>15.953642845153809</v>
      </c>
      <c r="K197" s="108">
        <v>0.12224479019641876</v>
      </c>
      <c r="L197" t="s">
        <v>215</v>
      </c>
      <c r="M197" t="s">
        <v>215</v>
      </c>
      <c r="N197" t="s">
        <v>215</v>
      </c>
      <c r="O197" t="b">
        <v>1</v>
      </c>
      <c r="P197" s="108">
        <v>6.8835743176074132E-2</v>
      </c>
      <c r="Q197" t="b">
        <v>1</v>
      </c>
      <c r="R197">
        <v>1</v>
      </c>
      <c r="S197">
        <v>40</v>
      </c>
      <c r="T197" t="s">
        <v>215</v>
      </c>
      <c r="U197" t="s">
        <v>215</v>
      </c>
      <c r="V197" t="s">
        <v>215</v>
      </c>
      <c r="W197" s="108">
        <v>87.168304443359375</v>
      </c>
      <c r="X197" t="s">
        <v>215</v>
      </c>
      <c r="Y197" t="s">
        <v>215</v>
      </c>
      <c r="Z197" t="s">
        <v>215</v>
      </c>
      <c r="AA197" t="s">
        <v>215</v>
      </c>
      <c r="AB197" t="s">
        <v>216</v>
      </c>
      <c r="AC197" t="s">
        <v>216</v>
      </c>
      <c r="AD197" t="s">
        <v>216</v>
      </c>
      <c r="AE197" t="s">
        <v>216</v>
      </c>
    </row>
    <row r="198" spans="1:31">
      <c r="A198">
        <v>170</v>
      </c>
      <c r="B198" t="s">
        <v>394</v>
      </c>
      <c r="C198" t="b">
        <v>0</v>
      </c>
      <c r="D198" t="s">
        <v>84</v>
      </c>
      <c r="E198" t="s">
        <v>378</v>
      </c>
      <c r="F198" t="s">
        <v>212</v>
      </c>
      <c r="G198" t="s">
        <v>213</v>
      </c>
      <c r="H198" t="s">
        <v>214</v>
      </c>
      <c r="I198" s="108">
        <v>15.828778266906738</v>
      </c>
      <c r="J198" s="108">
        <v>15.953642845153809</v>
      </c>
      <c r="K198" s="108">
        <v>0.12224479019641876</v>
      </c>
      <c r="L198" t="s">
        <v>215</v>
      </c>
      <c r="M198" t="s">
        <v>215</v>
      </c>
      <c r="N198" t="s">
        <v>215</v>
      </c>
      <c r="O198" t="b">
        <v>1</v>
      </c>
      <c r="P198" s="108">
        <v>6.8835743176074132E-2</v>
      </c>
      <c r="Q198" t="b">
        <v>1</v>
      </c>
      <c r="R198">
        <v>1</v>
      </c>
      <c r="S198">
        <v>40</v>
      </c>
      <c r="T198" t="s">
        <v>215</v>
      </c>
      <c r="U198" t="s">
        <v>215</v>
      </c>
      <c r="V198" t="s">
        <v>215</v>
      </c>
      <c r="W198" s="108">
        <v>87.168304443359375</v>
      </c>
      <c r="X198" t="s">
        <v>215</v>
      </c>
      <c r="Y198" t="s">
        <v>215</v>
      </c>
      <c r="Z198" t="s">
        <v>215</v>
      </c>
      <c r="AA198" t="s">
        <v>215</v>
      </c>
      <c r="AB198" t="s">
        <v>216</v>
      </c>
      <c r="AC198" t="s">
        <v>216</v>
      </c>
      <c r="AD198" t="s">
        <v>216</v>
      </c>
      <c r="AE198" t="s">
        <v>216</v>
      </c>
    </row>
    <row r="199" spans="1:31">
      <c r="A199">
        <v>171</v>
      </c>
      <c r="B199" t="s">
        <v>395</v>
      </c>
      <c r="C199" t="b">
        <v>0</v>
      </c>
      <c r="D199" t="s">
        <v>84</v>
      </c>
      <c r="E199" t="s">
        <v>378</v>
      </c>
      <c r="F199" t="s">
        <v>212</v>
      </c>
      <c r="G199" t="s">
        <v>213</v>
      </c>
      <c r="H199" t="s">
        <v>214</v>
      </c>
      <c r="I199" s="108">
        <v>17.906782150268555</v>
      </c>
      <c r="J199" s="108">
        <v>17.888143539428711</v>
      </c>
      <c r="K199" s="108">
        <v>2.4178987368941307E-2</v>
      </c>
      <c r="L199" t="s">
        <v>215</v>
      </c>
      <c r="M199" t="s">
        <v>215</v>
      </c>
      <c r="N199" t="s">
        <v>215</v>
      </c>
      <c r="O199" t="b">
        <v>1</v>
      </c>
      <c r="P199" s="108">
        <v>6.8835743176074132E-2</v>
      </c>
      <c r="Q199" t="b">
        <v>1</v>
      </c>
      <c r="R199">
        <v>1</v>
      </c>
      <c r="S199">
        <v>40</v>
      </c>
      <c r="T199" t="s">
        <v>215</v>
      </c>
      <c r="U199" t="s">
        <v>215</v>
      </c>
      <c r="V199" t="s">
        <v>215</v>
      </c>
      <c r="W199" s="108">
        <v>87.168304443359375</v>
      </c>
      <c r="X199" t="s">
        <v>215</v>
      </c>
      <c r="Y199" t="s">
        <v>215</v>
      </c>
      <c r="Z199" t="s">
        <v>215</v>
      </c>
      <c r="AA199" t="s">
        <v>215</v>
      </c>
      <c r="AB199" t="s">
        <v>216</v>
      </c>
      <c r="AC199" t="s">
        <v>216</v>
      </c>
      <c r="AD199" t="s">
        <v>216</v>
      </c>
      <c r="AE199" t="s">
        <v>216</v>
      </c>
    </row>
    <row r="200" spans="1:31">
      <c r="A200">
        <v>172</v>
      </c>
      <c r="B200" t="s">
        <v>396</v>
      </c>
      <c r="C200" t="b">
        <v>0</v>
      </c>
      <c r="D200" t="s">
        <v>249</v>
      </c>
      <c r="E200" t="s">
        <v>378</v>
      </c>
      <c r="F200" t="s">
        <v>212</v>
      </c>
      <c r="G200" t="s">
        <v>213</v>
      </c>
      <c r="H200" t="s">
        <v>214</v>
      </c>
      <c r="I200" s="108">
        <v>17.896821975708008</v>
      </c>
      <c r="J200" s="108">
        <v>17.888143539428711</v>
      </c>
      <c r="K200" s="108">
        <v>2.4178987368941307E-2</v>
      </c>
      <c r="L200" t="s">
        <v>215</v>
      </c>
      <c r="M200" t="s">
        <v>215</v>
      </c>
      <c r="N200" t="s">
        <v>215</v>
      </c>
      <c r="O200" t="b">
        <v>1</v>
      </c>
      <c r="P200" s="108">
        <v>6.8835743176074132E-2</v>
      </c>
      <c r="Q200" t="b">
        <v>1</v>
      </c>
      <c r="R200">
        <v>1</v>
      </c>
      <c r="S200">
        <v>40</v>
      </c>
      <c r="T200" t="s">
        <v>215</v>
      </c>
      <c r="U200" t="s">
        <v>215</v>
      </c>
      <c r="V200" t="s">
        <v>215</v>
      </c>
      <c r="W200" s="108">
        <v>87.168304443359375</v>
      </c>
      <c r="X200" t="s">
        <v>215</v>
      </c>
      <c r="Y200" t="s">
        <v>215</v>
      </c>
      <c r="Z200" t="s">
        <v>215</v>
      </c>
      <c r="AA200" t="s">
        <v>215</v>
      </c>
      <c r="AB200" t="s">
        <v>216</v>
      </c>
      <c r="AC200" t="s">
        <v>216</v>
      </c>
      <c r="AD200" t="s">
        <v>216</v>
      </c>
      <c r="AE200" t="s">
        <v>216</v>
      </c>
    </row>
    <row r="201" spans="1:31">
      <c r="A201">
        <v>173</v>
      </c>
      <c r="B201" t="s">
        <v>397</v>
      </c>
      <c r="C201" t="b">
        <v>0</v>
      </c>
      <c r="D201" t="s">
        <v>249</v>
      </c>
      <c r="E201" t="s">
        <v>378</v>
      </c>
      <c r="F201" t="s">
        <v>212</v>
      </c>
      <c r="G201" t="s">
        <v>213</v>
      </c>
      <c r="H201" t="s">
        <v>214</v>
      </c>
      <c r="I201" s="108">
        <v>17.860820770263672</v>
      </c>
      <c r="J201" s="108">
        <v>17.888143539428711</v>
      </c>
      <c r="K201" s="108">
        <v>2.4178987368941307E-2</v>
      </c>
      <c r="L201" t="s">
        <v>215</v>
      </c>
      <c r="M201" t="s">
        <v>215</v>
      </c>
      <c r="N201" t="s">
        <v>215</v>
      </c>
      <c r="O201" t="b">
        <v>1</v>
      </c>
      <c r="P201" s="108">
        <v>6.8835743176074132E-2</v>
      </c>
      <c r="Q201" t="b">
        <v>1</v>
      </c>
      <c r="R201">
        <v>1</v>
      </c>
      <c r="S201">
        <v>40</v>
      </c>
      <c r="T201" t="s">
        <v>215</v>
      </c>
      <c r="U201" t="s">
        <v>215</v>
      </c>
      <c r="V201" t="s">
        <v>215</v>
      </c>
      <c r="W201" s="108">
        <v>87.168304443359375</v>
      </c>
      <c r="X201" t="s">
        <v>215</v>
      </c>
      <c r="Y201" t="s">
        <v>215</v>
      </c>
      <c r="Z201" t="s">
        <v>215</v>
      </c>
      <c r="AA201" t="s">
        <v>215</v>
      </c>
      <c r="AB201" t="s">
        <v>216</v>
      </c>
      <c r="AC201" t="s">
        <v>216</v>
      </c>
      <c r="AD201" t="s">
        <v>216</v>
      </c>
      <c r="AE201" t="s">
        <v>216</v>
      </c>
    </row>
    <row r="202" spans="1:31">
      <c r="A202">
        <v>174</v>
      </c>
      <c r="B202" t="s">
        <v>398</v>
      </c>
      <c r="C202" t="b">
        <v>0</v>
      </c>
      <c r="D202" t="s">
        <v>249</v>
      </c>
      <c r="E202" t="s">
        <v>378</v>
      </c>
      <c r="F202" t="s">
        <v>212</v>
      </c>
      <c r="G202" t="s">
        <v>213</v>
      </c>
      <c r="H202" t="s">
        <v>214</v>
      </c>
      <c r="I202" s="108">
        <v>16.891403198242188</v>
      </c>
      <c r="J202" s="108">
        <v>17.085281372070312</v>
      </c>
      <c r="K202" s="108">
        <v>0.19875077903270721</v>
      </c>
      <c r="L202" t="s">
        <v>215</v>
      </c>
      <c r="M202" t="s">
        <v>215</v>
      </c>
      <c r="N202" t="s">
        <v>215</v>
      </c>
      <c r="O202" t="b">
        <v>1</v>
      </c>
      <c r="P202" s="108">
        <v>6.8835743176074132E-2</v>
      </c>
      <c r="Q202" t="b">
        <v>1</v>
      </c>
      <c r="R202">
        <v>1</v>
      </c>
      <c r="S202">
        <v>40</v>
      </c>
      <c r="T202" t="s">
        <v>215</v>
      </c>
      <c r="U202" t="s">
        <v>215</v>
      </c>
      <c r="V202" t="s">
        <v>215</v>
      </c>
      <c r="W202" s="108">
        <v>87.168304443359375</v>
      </c>
      <c r="X202" t="s">
        <v>215</v>
      </c>
      <c r="Y202" t="s">
        <v>215</v>
      </c>
      <c r="Z202" t="s">
        <v>215</v>
      </c>
      <c r="AA202" t="s">
        <v>215</v>
      </c>
      <c r="AB202" t="s">
        <v>216</v>
      </c>
      <c r="AC202" t="s">
        <v>216</v>
      </c>
      <c r="AD202" t="s">
        <v>216</v>
      </c>
      <c r="AE202" t="s">
        <v>216</v>
      </c>
    </row>
    <row r="203" spans="1:31">
      <c r="A203">
        <v>175</v>
      </c>
      <c r="B203" t="s">
        <v>399</v>
      </c>
      <c r="C203" t="b">
        <v>0</v>
      </c>
      <c r="D203" t="s">
        <v>254</v>
      </c>
      <c r="E203" t="s">
        <v>378</v>
      </c>
      <c r="F203" t="s">
        <v>212</v>
      </c>
      <c r="G203" t="s">
        <v>213</v>
      </c>
      <c r="H203" t="s">
        <v>214</v>
      </c>
      <c r="I203" s="108">
        <v>17.288570404052734</v>
      </c>
      <c r="J203" s="108">
        <v>17.085281372070312</v>
      </c>
      <c r="K203" s="108">
        <v>0.19875077903270721</v>
      </c>
      <c r="L203" t="s">
        <v>215</v>
      </c>
      <c r="M203" t="s">
        <v>215</v>
      </c>
      <c r="N203" t="s">
        <v>215</v>
      </c>
      <c r="O203" t="b">
        <v>1</v>
      </c>
      <c r="P203" s="108">
        <v>6.8835743176074132E-2</v>
      </c>
      <c r="Q203" t="b">
        <v>1</v>
      </c>
      <c r="R203">
        <v>1</v>
      </c>
      <c r="S203">
        <v>40</v>
      </c>
      <c r="T203" t="s">
        <v>215</v>
      </c>
      <c r="U203" t="s">
        <v>215</v>
      </c>
      <c r="V203" t="s">
        <v>215</v>
      </c>
      <c r="W203" s="108">
        <v>87.168304443359375</v>
      </c>
      <c r="X203" t="s">
        <v>215</v>
      </c>
      <c r="Y203" t="s">
        <v>215</v>
      </c>
      <c r="Z203" t="s">
        <v>215</v>
      </c>
      <c r="AA203" t="s">
        <v>215</v>
      </c>
      <c r="AB203" t="s">
        <v>216</v>
      </c>
      <c r="AC203" t="s">
        <v>216</v>
      </c>
      <c r="AD203" t="s">
        <v>216</v>
      </c>
      <c r="AE203" t="s">
        <v>216</v>
      </c>
    </row>
    <row r="204" spans="1:31">
      <c r="A204">
        <v>176</v>
      </c>
      <c r="B204" t="s">
        <v>400</v>
      </c>
      <c r="C204" t="b">
        <v>0</v>
      </c>
      <c r="D204" t="s">
        <v>254</v>
      </c>
      <c r="E204" t="s">
        <v>378</v>
      </c>
      <c r="F204" t="s">
        <v>212</v>
      </c>
      <c r="G204" t="s">
        <v>213</v>
      </c>
      <c r="H204" t="s">
        <v>214</v>
      </c>
      <c r="I204" s="108">
        <v>17.075870513916016</v>
      </c>
      <c r="J204" s="108">
        <v>17.085281372070312</v>
      </c>
      <c r="K204" s="108">
        <v>0.19875077903270721</v>
      </c>
      <c r="L204" t="s">
        <v>215</v>
      </c>
      <c r="M204" t="s">
        <v>215</v>
      </c>
      <c r="N204" t="s">
        <v>215</v>
      </c>
      <c r="O204" t="b">
        <v>1</v>
      </c>
      <c r="P204" s="108">
        <v>6.8835743176074132E-2</v>
      </c>
      <c r="Q204" t="b">
        <v>1</v>
      </c>
      <c r="R204">
        <v>1</v>
      </c>
      <c r="S204">
        <v>40</v>
      </c>
      <c r="T204" t="s">
        <v>215</v>
      </c>
      <c r="U204" t="s">
        <v>215</v>
      </c>
      <c r="V204" t="s">
        <v>215</v>
      </c>
      <c r="W204" s="108">
        <v>87.168304443359375</v>
      </c>
      <c r="X204" t="s">
        <v>215</v>
      </c>
      <c r="Y204" t="s">
        <v>215</v>
      </c>
      <c r="Z204" t="s">
        <v>215</v>
      </c>
      <c r="AA204" t="s">
        <v>215</v>
      </c>
      <c r="AB204" t="s">
        <v>216</v>
      </c>
      <c r="AC204" t="s">
        <v>216</v>
      </c>
      <c r="AD204" t="s">
        <v>216</v>
      </c>
      <c r="AE204" t="s">
        <v>216</v>
      </c>
    </row>
    <row r="205" spans="1:31">
      <c r="A205">
        <v>177</v>
      </c>
      <c r="B205" t="s">
        <v>401</v>
      </c>
      <c r="C205" t="b">
        <v>0</v>
      </c>
      <c r="D205" t="s">
        <v>254</v>
      </c>
      <c r="E205" t="s">
        <v>378</v>
      </c>
      <c r="F205" t="s">
        <v>212</v>
      </c>
      <c r="G205" t="s">
        <v>213</v>
      </c>
      <c r="H205" t="s">
        <v>214</v>
      </c>
      <c r="I205" s="108">
        <v>16.156654357910156</v>
      </c>
      <c r="J205" s="108">
        <v>16.200233459472656</v>
      </c>
      <c r="K205" s="108">
        <v>3.7767492234706879E-2</v>
      </c>
      <c r="L205" t="s">
        <v>215</v>
      </c>
      <c r="M205" t="s">
        <v>215</v>
      </c>
      <c r="N205" t="s">
        <v>215</v>
      </c>
      <c r="O205" t="b">
        <v>1</v>
      </c>
      <c r="P205" s="108">
        <v>6.8835743176074132E-2</v>
      </c>
      <c r="Q205" t="b">
        <v>1</v>
      </c>
      <c r="R205">
        <v>1</v>
      </c>
      <c r="S205">
        <v>40</v>
      </c>
      <c r="T205" t="s">
        <v>215</v>
      </c>
      <c r="U205" t="s">
        <v>215</v>
      </c>
      <c r="V205" t="s">
        <v>215</v>
      </c>
      <c r="W205" s="108">
        <v>87.168304443359375</v>
      </c>
      <c r="X205" t="s">
        <v>215</v>
      </c>
      <c r="Y205" t="s">
        <v>215</v>
      </c>
      <c r="Z205" t="s">
        <v>215</v>
      </c>
      <c r="AA205" t="s">
        <v>215</v>
      </c>
      <c r="AB205" t="s">
        <v>216</v>
      </c>
      <c r="AC205" t="s">
        <v>216</v>
      </c>
      <c r="AD205" t="s">
        <v>216</v>
      </c>
      <c r="AE205" t="s">
        <v>216</v>
      </c>
    </row>
    <row r="206" spans="1:31">
      <c r="A206">
        <v>193</v>
      </c>
      <c r="B206" t="s">
        <v>402</v>
      </c>
      <c r="C206" t="b">
        <v>0</v>
      </c>
      <c r="D206" t="s">
        <v>85</v>
      </c>
      <c r="E206" t="s">
        <v>378</v>
      </c>
      <c r="F206" t="s">
        <v>212</v>
      </c>
      <c r="G206" t="s">
        <v>213</v>
      </c>
      <c r="H206" t="s">
        <v>214</v>
      </c>
      <c r="I206" s="108">
        <v>16.220598220825195</v>
      </c>
      <c r="J206" s="108">
        <v>16.200233459472656</v>
      </c>
      <c r="K206" s="108">
        <v>3.7767492234706879E-2</v>
      </c>
      <c r="L206" t="s">
        <v>215</v>
      </c>
      <c r="M206" t="s">
        <v>215</v>
      </c>
      <c r="N206" t="s">
        <v>215</v>
      </c>
      <c r="O206" t="b">
        <v>1</v>
      </c>
      <c r="P206" s="108">
        <v>6.8835743176074132E-2</v>
      </c>
      <c r="Q206" t="b">
        <v>1</v>
      </c>
      <c r="R206">
        <v>1</v>
      </c>
      <c r="S206">
        <v>40</v>
      </c>
      <c r="T206" t="s">
        <v>215</v>
      </c>
      <c r="U206" t="s">
        <v>215</v>
      </c>
      <c r="V206" t="s">
        <v>215</v>
      </c>
      <c r="W206" s="108">
        <v>87.168304443359375</v>
      </c>
      <c r="X206" t="s">
        <v>215</v>
      </c>
      <c r="Y206" t="s">
        <v>215</v>
      </c>
      <c r="Z206" t="s">
        <v>215</v>
      </c>
      <c r="AA206" t="s">
        <v>215</v>
      </c>
      <c r="AB206" t="s">
        <v>216</v>
      </c>
      <c r="AC206" t="s">
        <v>216</v>
      </c>
      <c r="AD206" t="s">
        <v>216</v>
      </c>
      <c r="AE206" t="s">
        <v>216</v>
      </c>
    </row>
    <row r="207" spans="1:31">
      <c r="A207">
        <v>194</v>
      </c>
      <c r="B207" t="s">
        <v>403</v>
      </c>
      <c r="C207" t="b">
        <v>0</v>
      </c>
      <c r="D207" t="s">
        <v>85</v>
      </c>
      <c r="E207" t="s">
        <v>378</v>
      </c>
      <c r="F207" t="s">
        <v>212</v>
      </c>
      <c r="G207" t="s">
        <v>213</v>
      </c>
      <c r="H207" t="s">
        <v>214</v>
      </c>
      <c r="I207" s="108">
        <v>16.223447799682617</v>
      </c>
      <c r="J207" s="108">
        <v>16.200233459472656</v>
      </c>
      <c r="K207" s="108">
        <v>3.7767492234706879E-2</v>
      </c>
      <c r="L207" t="s">
        <v>215</v>
      </c>
      <c r="M207" t="s">
        <v>215</v>
      </c>
      <c r="N207" t="s">
        <v>215</v>
      </c>
      <c r="O207" t="b">
        <v>1</v>
      </c>
      <c r="P207" s="108">
        <v>6.8835743176074132E-2</v>
      </c>
      <c r="Q207" t="b">
        <v>1</v>
      </c>
      <c r="R207">
        <v>1</v>
      </c>
      <c r="S207">
        <v>40</v>
      </c>
      <c r="T207" t="s">
        <v>215</v>
      </c>
      <c r="U207" t="s">
        <v>215</v>
      </c>
      <c r="V207" t="s">
        <v>215</v>
      </c>
      <c r="W207" s="108">
        <v>87.168304443359375</v>
      </c>
      <c r="X207" t="s">
        <v>215</v>
      </c>
      <c r="Y207" t="s">
        <v>215</v>
      </c>
      <c r="Z207" t="s">
        <v>215</v>
      </c>
      <c r="AA207" t="s">
        <v>215</v>
      </c>
      <c r="AB207" t="s">
        <v>216</v>
      </c>
      <c r="AC207" t="s">
        <v>216</v>
      </c>
      <c r="AD207" t="s">
        <v>216</v>
      </c>
      <c r="AE207" t="s">
        <v>216</v>
      </c>
    </row>
    <row r="208" spans="1:31">
      <c r="A208">
        <v>195</v>
      </c>
      <c r="B208" t="s">
        <v>404</v>
      </c>
      <c r="C208" t="b">
        <v>0</v>
      </c>
      <c r="D208" t="s">
        <v>85</v>
      </c>
      <c r="E208" t="s">
        <v>378</v>
      </c>
      <c r="F208" t="s">
        <v>212</v>
      </c>
      <c r="G208" t="s">
        <v>213</v>
      </c>
      <c r="H208" t="s">
        <v>214</v>
      </c>
      <c r="I208" s="108">
        <v>18.675991058349609</v>
      </c>
      <c r="J208" s="108">
        <v>18.655559539794922</v>
      </c>
      <c r="K208" s="108">
        <v>3.1074251979589462E-2</v>
      </c>
      <c r="L208" t="s">
        <v>215</v>
      </c>
      <c r="M208" t="s">
        <v>215</v>
      </c>
      <c r="N208" t="s">
        <v>215</v>
      </c>
      <c r="O208" t="b">
        <v>1</v>
      </c>
      <c r="P208" s="108">
        <v>6.8835743176074132E-2</v>
      </c>
      <c r="Q208" t="b">
        <v>1</v>
      </c>
      <c r="R208">
        <v>1</v>
      </c>
      <c r="S208">
        <v>40</v>
      </c>
      <c r="T208" t="s">
        <v>215</v>
      </c>
      <c r="U208" t="s">
        <v>215</v>
      </c>
      <c r="V208" t="s">
        <v>215</v>
      </c>
      <c r="W208" s="108">
        <v>87.168304443359375</v>
      </c>
      <c r="X208" t="s">
        <v>215</v>
      </c>
      <c r="Y208" t="s">
        <v>215</v>
      </c>
      <c r="Z208" t="s">
        <v>215</v>
      </c>
      <c r="AA208" t="s">
        <v>215</v>
      </c>
      <c r="AB208" t="s">
        <v>216</v>
      </c>
      <c r="AC208" t="s">
        <v>216</v>
      </c>
      <c r="AD208" t="s">
        <v>216</v>
      </c>
      <c r="AE208" t="s">
        <v>216</v>
      </c>
    </row>
    <row r="209" spans="1:31">
      <c r="A209">
        <v>196</v>
      </c>
      <c r="B209" t="s">
        <v>405</v>
      </c>
      <c r="C209" t="b">
        <v>0</v>
      </c>
      <c r="D209" t="s">
        <v>276</v>
      </c>
      <c r="E209" t="s">
        <v>378</v>
      </c>
      <c r="F209" t="s">
        <v>212</v>
      </c>
      <c r="G209" t="s">
        <v>213</v>
      </c>
      <c r="H209" t="s">
        <v>214</v>
      </c>
      <c r="I209" s="108">
        <v>18.670886993408203</v>
      </c>
      <c r="J209" s="108">
        <v>18.655559539794922</v>
      </c>
      <c r="K209" s="108">
        <v>3.1074251979589462E-2</v>
      </c>
      <c r="L209" t="s">
        <v>215</v>
      </c>
      <c r="M209" t="s">
        <v>215</v>
      </c>
      <c r="N209" t="s">
        <v>215</v>
      </c>
      <c r="O209" t="b">
        <v>1</v>
      </c>
      <c r="P209" s="108">
        <v>6.8835743176074132E-2</v>
      </c>
      <c r="Q209" t="b">
        <v>1</v>
      </c>
      <c r="R209">
        <v>1</v>
      </c>
      <c r="S209">
        <v>40</v>
      </c>
      <c r="T209" t="s">
        <v>215</v>
      </c>
      <c r="U209" t="s">
        <v>215</v>
      </c>
      <c r="V209" t="s">
        <v>215</v>
      </c>
      <c r="W209" s="108">
        <v>87.168304443359375</v>
      </c>
      <c r="X209" t="s">
        <v>215</v>
      </c>
      <c r="Y209" t="s">
        <v>215</v>
      </c>
      <c r="Z209" t="s">
        <v>215</v>
      </c>
      <c r="AA209" t="s">
        <v>215</v>
      </c>
      <c r="AB209" t="s">
        <v>216</v>
      </c>
      <c r="AC209" t="s">
        <v>216</v>
      </c>
      <c r="AD209" t="s">
        <v>216</v>
      </c>
      <c r="AE209" t="s">
        <v>216</v>
      </c>
    </row>
    <row r="210" spans="1:31">
      <c r="A210">
        <v>197</v>
      </c>
      <c r="B210" t="s">
        <v>406</v>
      </c>
      <c r="C210" t="b">
        <v>0</v>
      </c>
      <c r="D210" t="s">
        <v>276</v>
      </c>
      <c r="E210" t="s">
        <v>378</v>
      </c>
      <c r="F210" t="s">
        <v>212</v>
      </c>
      <c r="G210" t="s">
        <v>213</v>
      </c>
      <c r="H210" t="s">
        <v>214</v>
      </c>
      <c r="I210" s="108">
        <v>18.61979866027832</v>
      </c>
      <c r="J210" s="108">
        <v>18.655559539794922</v>
      </c>
      <c r="K210" s="108">
        <v>3.1074251979589462E-2</v>
      </c>
      <c r="L210" t="s">
        <v>215</v>
      </c>
      <c r="M210" t="s">
        <v>215</v>
      </c>
      <c r="N210" t="s">
        <v>215</v>
      </c>
      <c r="O210" t="b">
        <v>1</v>
      </c>
      <c r="P210" s="108">
        <v>6.8835743176074132E-2</v>
      </c>
      <c r="Q210" t="b">
        <v>1</v>
      </c>
      <c r="R210">
        <v>1</v>
      </c>
      <c r="S210">
        <v>40</v>
      </c>
      <c r="T210" t="s">
        <v>215</v>
      </c>
      <c r="U210" t="s">
        <v>215</v>
      </c>
      <c r="V210" t="s">
        <v>215</v>
      </c>
      <c r="W210" s="108">
        <v>87.168304443359375</v>
      </c>
      <c r="X210" t="s">
        <v>215</v>
      </c>
      <c r="Y210" t="s">
        <v>215</v>
      </c>
      <c r="Z210" t="s">
        <v>215</v>
      </c>
      <c r="AA210" t="s">
        <v>215</v>
      </c>
      <c r="AB210" t="s">
        <v>216</v>
      </c>
      <c r="AC210" t="s">
        <v>216</v>
      </c>
      <c r="AD210" t="s">
        <v>216</v>
      </c>
      <c r="AE210" t="s">
        <v>216</v>
      </c>
    </row>
    <row r="211" spans="1:31">
      <c r="A211">
        <v>198</v>
      </c>
      <c r="B211" t="s">
        <v>407</v>
      </c>
      <c r="C211" t="b">
        <v>0</v>
      </c>
      <c r="D211" t="s">
        <v>276</v>
      </c>
      <c r="E211" t="s">
        <v>378</v>
      </c>
      <c r="F211" t="s">
        <v>212</v>
      </c>
      <c r="G211" t="s">
        <v>213</v>
      </c>
      <c r="H211" t="s">
        <v>214</v>
      </c>
      <c r="I211" s="108">
        <v>16.373123168945312</v>
      </c>
      <c r="J211" s="108">
        <v>16.26434326171875</v>
      </c>
      <c r="K211" s="108">
        <v>0.1579744964838028</v>
      </c>
      <c r="L211" t="s">
        <v>215</v>
      </c>
      <c r="M211" t="s">
        <v>215</v>
      </c>
      <c r="N211" t="s">
        <v>215</v>
      </c>
      <c r="O211" t="b">
        <v>1</v>
      </c>
      <c r="P211" s="108">
        <v>6.8835743176074132E-2</v>
      </c>
      <c r="Q211" t="b">
        <v>1</v>
      </c>
      <c r="R211">
        <v>1</v>
      </c>
      <c r="S211">
        <v>40</v>
      </c>
      <c r="T211" t="s">
        <v>215</v>
      </c>
      <c r="U211" t="s">
        <v>215</v>
      </c>
      <c r="V211" t="s">
        <v>215</v>
      </c>
      <c r="W211" s="108">
        <v>87.168304443359375</v>
      </c>
      <c r="X211" t="s">
        <v>215</v>
      </c>
      <c r="Y211" t="s">
        <v>215</v>
      </c>
      <c r="Z211" t="s">
        <v>215</v>
      </c>
      <c r="AA211" t="s">
        <v>215</v>
      </c>
      <c r="AB211" t="s">
        <v>216</v>
      </c>
      <c r="AC211" t="s">
        <v>216</v>
      </c>
      <c r="AD211" t="s">
        <v>216</v>
      </c>
      <c r="AE211" t="s">
        <v>216</v>
      </c>
    </row>
    <row r="212" spans="1:31">
      <c r="A212">
        <v>199</v>
      </c>
      <c r="B212" t="s">
        <v>408</v>
      </c>
      <c r="C212" t="b">
        <v>0</v>
      </c>
      <c r="D212" t="s">
        <v>281</v>
      </c>
      <c r="E212" t="s">
        <v>378</v>
      </c>
      <c r="F212" t="s">
        <v>212</v>
      </c>
      <c r="G212" t="s">
        <v>213</v>
      </c>
      <c r="H212" t="s">
        <v>214</v>
      </c>
      <c r="I212" s="108">
        <v>16.336763381958008</v>
      </c>
      <c r="J212" s="108">
        <v>16.26434326171875</v>
      </c>
      <c r="K212" s="108">
        <v>0.1579744964838028</v>
      </c>
      <c r="L212" t="s">
        <v>215</v>
      </c>
      <c r="M212" t="s">
        <v>215</v>
      </c>
      <c r="N212" t="s">
        <v>215</v>
      </c>
      <c r="O212" t="b">
        <v>1</v>
      </c>
      <c r="P212" s="108">
        <v>6.8835743176074132E-2</v>
      </c>
      <c r="Q212" t="b">
        <v>1</v>
      </c>
      <c r="R212">
        <v>1</v>
      </c>
      <c r="S212">
        <v>40</v>
      </c>
      <c r="T212" t="s">
        <v>215</v>
      </c>
      <c r="U212" t="s">
        <v>215</v>
      </c>
      <c r="V212" t="s">
        <v>215</v>
      </c>
      <c r="W212" s="108">
        <v>87.168304443359375</v>
      </c>
      <c r="X212" t="s">
        <v>215</v>
      </c>
      <c r="Y212" t="s">
        <v>215</v>
      </c>
      <c r="Z212" t="s">
        <v>215</v>
      </c>
      <c r="AA212" t="s">
        <v>215</v>
      </c>
      <c r="AB212" t="s">
        <v>216</v>
      </c>
      <c r="AC212" t="s">
        <v>216</v>
      </c>
      <c r="AD212" t="s">
        <v>216</v>
      </c>
      <c r="AE212" t="s">
        <v>216</v>
      </c>
    </row>
    <row r="213" spans="1:31">
      <c r="A213">
        <v>200</v>
      </c>
      <c r="B213" t="s">
        <v>409</v>
      </c>
      <c r="C213" t="b">
        <v>0</v>
      </c>
      <c r="D213" t="s">
        <v>281</v>
      </c>
      <c r="E213" t="s">
        <v>378</v>
      </c>
      <c r="F213" t="s">
        <v>212</v>
      </c>
      <c r="G213" t="s">
        <v>213</v>
      </c>
      <c r="H213" t="s">
        <v>214</v>
      </c>
      <c r="I213" s="108">
        <v>16.083141326904297</v>
      </c>
      <c r="J213" s="108">
        <v>16.26434326171875</v>
      </c>
      <c r="K213" s="108">
        <v>0.1579744964838028</v>
      </c>
      <c r="L213" t="s">
        <v>215</v>
      </c>
      <c r="M213" t="s">
        <v>215</v>
      </c>
      <c r="N213" t="s">
        <v>215</v>
      </c>
      <c r="O213" t="b">
        <v>1</v>
      </c>
      <c r="P213" s="108">
        <v>6.8835743176074132E-2</v>
      </c>
      <c r="Q213" t="b">
        <v>1</v>
      </c>
      <c r="R213">
        <v>1</v>
      </c>
      <c r="S213">
        <v>40</v>
      </c>
      <c r="T213" t="s">
        <v>215</v>
      </c>
      <c r="U213" t="s">
        <v>215</v>
      </c>
      <c r="V213" t="s">
        <v>215</v>
      </c>
      <c r="W213" s="108">
        <v>87.168304443359375</v>
      </c>
      <c r="X213" t="s">
        <v>215</v>
      </c>
      <c r="Y213" t="s">
        <v>215</v>
      </c>
      <c r="Z213" t="s">
        <v>215</v>
      </c>
      <c r="AA213" t="s">
        <v>215</v>
      </c>
      <c r="AB213" t="s">
        <v>216</v>
      </c>
      <c r="AC213" t="s">
        <v>216</v>
      </c>
      <c r="AD213" t="s">
        <v>216</v>
      </c>
      <c r="AE213" t="s">
        <v>216</v>
      </c>
    </row>
    <row r="214" spans="1:31">
      <c r="A214">
        <v>201</v>
      </c>
      <c r="B214" t="s">
        <v>410</v>
      </c>
      <c r="C214" t="b">
        <v>0</v>
      </c>
      <c r="D214" t="s">
        <v>281</v>
      </c>
      <c r="E214" t="s">
        <v>378</v>
      </c>
      <c r="F214" t="s">
        <v>212</v>
      </c>
      <c r="G214" t="s">
        <v>213</v>
      </c>
      <c r="H214" t="s">
        <v>214</v>
      </c>
      <c r="I214" s="108">
        <v>15.458553314208984</v>
      </c>
      <c r="J214" s="108">
        <v>15.527572631835938</v>
      </c>
      <c r="K214" s="108">
        <v>7.8232832252979279E-2</v>
      </c>
      <c r="L214" t="s">
        <v>215</v>
      </c>
      <c r="M214" t="s">
        <v>215</v>
      </c>
      <c r="N214" t="s">
        <v>215</v>
      </c>
      <c r="O214" t="b">
        <v>1</v>
      </c>
      <c r="P214" s="108">
        <v>6.8835743176074132E-2</v>
      </c>
      <c r="Q214" t="b">
        <v>1</v>
      </c>
      <c r="R214">
        <v>1</v>
      </c>
      <c r="S214">
        <v>40</v>
      </c>
      <c r="T214" t="s">
        <v>215</v>
      </c>
      <c r="U214" t="s">
        <v>215</v>
      </c>
      <c r="V214" t="s">
        <v>215</v>
      </c>
      <c r="W214" s="108">
        <v>87.168304443359375</v>
      </c>
      <c r="X214" t="s">
        <v>215</v>
      </c>
      <c r="Y214" t="s">
        <v>215</v>
      </c>
      <c r="Z214" t="s">
        <v>215</v>
      </c>
      <c r="AA214" t="s">
        <v>215</v>
      </c>
      <c r="AB214" t="s">
        <v>216</v>
      </c>
      <c r="AC214" t="s">
        <v>216</v>
      </c>
      <c r="AD214" t="s">
        <v>216</v>
      </c>
      <c r="AE214" t="s">
        <v>216</v>
      </c>
    </row>
    <row r="215" spans="1:31">
      <c r="A215">
        <v>217</v>
      </c>
      <c r="B215" t="s">
        <v>411</v>
      </c>
      <c r="C215" t="b">
        <v>0</v>
      </c>
      <c r="D215" t="s">
        <v>86</v>
      </c>
      <c r="E215" t="s">
        <v>378</v>
      </c>
      <c r="F215" t="s">
        <v>212</v>
      </c>
      <c r="G215" t="s">
        <v>213</v>
      </c>
      <c r="H215" t="s">
        <v>214</v>
      </c>
      <c r="I215" s="108">
        <v>15.612556457519531</v>
      </c>
      <c r="J215" s="108">
        <v>15.527572631835938</v>
      </c>
      <c r="K215" s="108">
        <v>7.8232832252979279E-2</v>
      </c>
      <c r="L215" t="s">
        <v>215</v>
      </c>
      <c r="M215" t="s">
        <v>215</v>
      </c>
      <c r="N215" t="s">
        <v>215</v>
      </c>
      <c r="O215" t="b">
        <v>1</v>
      </c>
      <c r="P215" s="108">
        <v>6.8835743176074132E-2</v>
      </c>
      <c r="Q215" t="b">
        <v>1</v>
      </c>
      <c r="R215">
        <v>1</v>
      </c>
      <c r="S215">
        <v>40</v>
      </c>
      <c r="T215" t="s">
        <v>215</v>
      </c>
      <c r="U215" t="s">
        <v>215</v>
      </c>
      <c r="V215" t="s">
        <v>215</v>
      </c>
      <c r="W215" s="108">
        <v>87.168304443359375</v>
      </c>
      <c r="X215" t="s">
        <v>215</v>
      </c>
      <c r="Y215" t="s">
        <v>215</v>
      </c>
      <c r="Z215" t="s">
        <v>215</v>
      </c>
      <c r="AA215" t="s">
        <v>215</v>
      </c>
      <c r="AB215" t="s">
        <v>216</v>
      </c>
      <c r="AC215" t="s">
        <v>216</v>
      </c>
      <c r="AD215" t="s">
        <v>216</v>
      </c>
      <c r="AE215" t="s">
        <v>216</v>
      </c>
    </row>
    <row r="216" spans="1:31">
      <c r="A216">
        <v>218</v>
      </c>
      <c r="B216" t="s">
        <v>412</v>
      </c>
      <c r="C216" t="b">
        <v>0</v>
      </c>
      <c r="D216" t="s">
        <v>86</v>
      </c>
      <c r="E216" t="s">
        <v>378</v>
      </c>
      <c r="F216" t="s">
        <v>212</v>
      </c>
      <c r="G216" t="s">
        <v>213</v>
      </c>
      <c r="H216" t="s">
        <v>214</v>
      </c>
      <c r="I216" s="108">
        <v>15.511609077453613</v>
      </c>
      <c r="J216" s="108">
        <v>15.527572631835938</v>
      </c>
      <c r="K216" s="108">
        <v>7.8232832252979279E-2</v>
      </c>
      <c r="L216" t="s">
        <v>215</v>
      </c>
      <c r="M216" t="s">
        <v>215</v>
      </c>
      <c r="N216" t="s">
        <v>215</v>
      </c>
      <c r="O216" t="b">
        <v>1</v>
      </c>
      <c r="P216" s="108">
        <v>6.8835743176074132E-2</v>
      </c>
      <c r="Q216" t="b">
        <v>1</v>
      </c>
      <c r="R216">
        <v>1</v>
      </c>
      <c r="S216">
        <v>40</v>
      </c>
      <c r="T216" t="s">
        <v>215</v>
      </c>
      <c r="U216" t="s">
        <v>215</v>
      </c>
      <c r="V216" t="s">
        <v>215</v>
      </c>
      <c r="W216" s="108">
        <v>87.168304443359375</v>
      </c>
      <c r="X216" t="s">
        <v>215</v>
      </c>
      <c r="Y216" t="s">
        <v>215</v>
      </c>
      <c r="Z216" t="s">
        <v>215</v>
      </c>
      <c r="AA216" t="s">
        <v>215</v>
      </c>
      <c r="AB216" t="s">
        <v>216</v>
      </c>
      <c r="AC216" t="s">
        <v>216</v>
      </c>
      <c r="AD216" t="s">
        <v>216</v>
      </c>
      <c r="AE216" t="s">
        <v>216</v>
      </c>
    </row>
    <row r="217" spans="1:31">
      <c r="A217">
        <v>219</v>
      </c>
      <c r="B217" t="s">
        <v>413</v>
      </c>
      <c r="C217" t="b">
        <v>0</v>
      </c>
      <c r="D217" t="s">
        <v>86</v>
      </c>
      <c r="E217" t="s">
        <v>378</v>
      </c>
      <c r="F217" t="s">
        <v>212</v>
      </c>
      <c r="G217" t="s">
        <v>213</v>
      </c>
      <c r="H217" t="s">
        <v>214</v>
      </c>
      <c r="I217" s="108">
        <v>18.467306137084961</v>
      </c>
      <c r="J217" s="108">
        <v>18.411054611206055</v>
      </c>
      <c r="K217" s="108">
        <v>6.0430422425270081E-2</v>
      </c>
      <c r="L217" t="s">
        <v>215</v>
      </c>
      <c r="M217" t="s">
        <v>215</v>
      </c>
      <c r="N217" t="s">
        <v>215</v>
      </c>
      <c r="O217" t="b">
        <v>1</v>
      </c>
      <c r="P217" s="108">
        <v>6.8835743176074132E-2</v>
      </c>
      <c r="Q217" t="b">
        <v>1</v>
      </c>
      <c r="R217">
        <v>1</v>
      </c>
      <c r="S217">
        <v>40</v>
      </c>
      <c r="T217" t="s">
        <v>215</v>
      </c>
      <c r="U217" t="s">
        <v>215</v>
      </c>
      <c r="V217" t="s">
        <v>215</v>
      </c>
      <c r="W217" s="108">
        <v>87.168304443359375</v>
      </c>
      <c r="X217" t="s">
        <v>215</v>
      </c>
      <c r="Y217" t="s">
        <v>215</v>
      </c>
      <c r="Z217" t="s">
        <v>215</v>
      </c>
      <c r="AA217" t="s">
        <v>215</v>
      </c>
      <c r="AB217" t="s">
        <v>216</v>
      </c>
      <c r="AC217" t="s">
        <v>216</v>
      </c>
      <c r="AD217" t="s">
        <v>216</v>
      </c>
      <c r="AE217" t="s">
        <v>216</v>
      </c>
    </row>
    <row r="218" spans="1:31">
      <c r="A218">
        <v>220</v>
      </c>
      <c r="B218" t="s">
        <v>414</v>
      </c>
      <c r="C218" t="b">
        <v>0</v>
      </c>
      <c r="D218" t="s">
        <v>303</v>
      </c>
      <c r="E218" t="s">
        <v>378</v>
      </c>
      <c r="F218" t="s">
        <v>212</v>
      </c>
      <c r="G218" t="s">
        <v>213</v>
      </c>
      <c r="H218" t="s">
        <v>214</v>
      </c>
      <c r="I218" s="108">
        <v>18.418682098388672</v>
      </c>
      <c r="J218" s="108">
        <v>18.411054611206055</v>
      </c>
      <c r="K218" s="108">
        <v>6.0430422425270081E-2</v>
      </c>
      <c r="L218" t="s">
        <v>215</v>
      </c>
      <c r="M218" t="s">
        <v>215</v>
      </c>
      <c r="N218" t="s">
        <v>215</v>
      </c>
      <c r="O218" t="b">
        <v>1</v>
      </c>
      <c r="P218" s="108">
        <v>6.8835743176074132E-2</v>
      </c>
      <c r="Q218" t="b">
        <v>1</v>
      </c>
      <c r="R218">
        <v>1</v>
      </c>
      <c r="S218">
        <v>40</v>
      </c>
      <c r="T218" t="s">
        <v>215</v>
      </c>
      <c r="U218" t="s">
        <v>215</v>
      </c>
      <c r="V218" t="s">
        <v>215</v>
      </c>
      <c r="W218" s="108">
        <v>87.168304443359375</v>
      </c>
      <c r="X218" t="s">
        <v>215</v>
      </c>
      <c r="Y218" t="s">
        <v>215</v>
      </c>
      <c r="Z218" t="s">
        <v>215</v>
      </c>
      <c r="AA218" t="s">
        <v>215</v>
      </c>
      <c r="AB218" t="s">
        <v>216</v>
      </c>
      <c r="AC218" t="s">
        <v>216</v>
      </c>
      <c r="AD218" t="s">
        <v>216</v>
      </c>
      <c r="AE218" t="s">
        <v>216</v>
      </c>
    </row>
    <row r="219" spans="1:31">
      <c r="A219">
        <v>221</v>
      </c>
      <c r="B219" t="s">
        <v>415</v>
      </c>
      <c r="C219" t="b">
        <v>0</v>
      </c>
      <c r="D219" t="s">
        <v>303</v>
      </c>
      <c r="E219" t="s">
        <v>378</v>
      </c>
      <c r="F219" t="s">
        <v>212</v>
      </c>
      <c r="G219" t="s">
        <v>213</v>
      </c>
      <c r="H219" t="s">
        <v>214</v>
      </c>
      <c r="I219" s="108">
        <v>18.347169876098633</v>
      </c>
      <c r="J219" s="108">
        <v>18.411054611206055</v>
      </c>
      <c r="K219" s="108">
        <v>6.0430422425270081E-2</v>
      </c>
      <c r="L219" t="s">
        <v>215</v>
      </c>
      <c r="M219" t="s">
        <v>215</v>
      </c>
      <c r="N219" t="s">
        <v>215</v>
      </c>
      <c r="O219" t="b">
        <v>1</v>
      </c>
      <c r="P219" s="108">
        <v>6.8835743176074132E-2</v>
      </c>
      <c r="Q219" t="b">
        <v>1</v>
      </c>
      <c r="R219">
        <v>1</v>
      </c>
      <c r="S219">
        <v>40</v>
      </c>
      <c r="T219" t="s">
        <v>215</v>
      </c>
      <c r="U219" t="s">
        <v>215</v>
      </c>
      <c r="V219" t="s">
        <v>215</v>
      </c>
      <c r="W219" s="108">
        <v>87.168304443359375</v>
      </c>
      <c r="X219" t="s">
        <v>215</v>
      </c>
      <c r="Y219" t="s">
        <v>215</v>
      </c>
      <c r="Z219" t="s">
        <v>215</v>
      </c>
      <c r="AA219" t="s">
        <v>215</v>
      </c>
      <c r="AB219" t="s">
        <v>216</v>
      </c>
      <c r="AC219" t="s">
        <v>216</v>
      </c>
      <c r="AD219" t="s">
        <v>216</v>
      </c>
      <c r="AE219" t="s">
        <v>216</v>
      </c>
    </row>
    <row r="220" spans="1:31">
      <c r="A220">
        <v>222</v>
      </c>
      <c r="B220" t="s">
        <v>416</v>
      </c>
      <c r="C220" t="b">
        <v>0</v>
      </c>
      <c r="D220" t="s">
        <v>303</v>
      </c>
      <c r="E220" t="s">
        <v>378</v>
      </c>
      <c r="F220" t="s">
        <v>212</v>
      </c>
      <c r="G220" t="s">
        <v>213</v>
      </c>
      <c r="H220" t="s">
        <v>214</v>
      </c>
      <c r="I220" s="108">
        <v>16.047048568725586</v>
      </c>
      <c r="J220" s="108">
        <v>16.088842391967773</v>
      </c>
      <c r="K220" s="108">
        <v>0.1952650249004364</v>
      </c>
      <c r="L220" t="s">
        <v>215</v>
      </c>
      <c r="M220" t="s">
        <v>215</v>
      </c>
      <c r="N220" t="s">
        <v>215</v>
      </c>
      <c r="O220" t="b">
        <v>1</v>
      </c>
      <c r="P220" s="108">
        <v>6.8835743176074132E-2</v>
      </c>
      <c r="Q220" t="b">
        <v>1</v>
      </c>
      <c r="R220">
        <v>1</v>
      </c>
      <c r="S220">
        <v>40</v>
      </c>
      <c r="T220" t="s">
        <v>215</v>
      </c>
      <c r="U220" t="s">
        <v>215</v>
      </c>
      <c r="V220" t="s">
        <v>215</v>
      </c>
      <c r="W220" s="108">
        <v>87.168304443359375</v>
      </c>
      <c r="X220" t="s">
        <v>215</v>
      </c>
      <c r="Y220" t="s">
        <v>215</v>
      </c>
      <c r="Z220" t="s">
        <v>215</v>
      </c>
      <c r="AA220" t="s">
        <v>215</v>
      </c>
      <c r="AB220" t="s">
        <v>216</v>
      </c>
      <c r="AC220" t="s">
        <v>216</v>
      </c>
      <c r="AD220" t="s">
        <v>216</v>
      </c>
      <c r="AE220" t="s">
        <v>216</v>
      </c>
    </row>
    <row r="221" spans="1:31">
      <c r="A221">
        <v>223</v>
      </c>
      <c r="B221" t="s">
        <v>417</v>
      </c>
      <c r="C221" t="b">
        <v>0</v>
      </c>
      <c r="D221" t="s">
        <v>307</v>
      </c>
      <c r="E221" t="s">
        <v>378</v>
      </c>
      <c r="F221" t="s">
        <v>212</v>
      </c>
      <c r="G221" t="s">
        <v>213</v>
      </c>
      <c r="H221" t="s">
        <v>214</v>
      </c>
      <c r="I221" s="108">
        <v>15.917858123779297</v>
      </c>
      <c r="J221" s="108">
        <v>16.088842391967773</v>
      </c>
      <c r="K221" s="108">
        <v>0.1952650249004364</v>
      </c>
      <c r="L221" t="s">
        <v>215</v>
      </c>
      <c r="M221" t="s">
        <v>215</v>
      </c>
      <c r="N221" t="s">
        <v>215</v>
      </c>
      <c r="O221" t="b">
        <v>1</v>
      </c>
      <c r="P221" s="108">
        <v>6.8835743176074132E-2</v>
      </c>
      <c r="Q221" t="b">
        <v>1</v>
      </c>
      <c r="R221">
        <v>1</v>
      </c>
      <c r="S221">
        <v>40</v>
      </c>
      <c r="T221" t="s">
        <v>215</v>
      </c>
      <c r="U221" t="s">
        <v>215</v>
      </c>
      <c r="V221" t="s">
        <v>215</v>
      </c>
      <c r="W221" s="108">
        <v>87.168304443359375</v>
      </c>
      <c r="X221" t="s">
        <v>215</v>
      </c>
      <c r="Y221" t="s">
        <v>215</v>
      </c>
      <c r="Z221" t="s">
        <v>215</v>
      </c>
      <c r="AA221" t="s">
        <v>215</v>
      </c>
      <c r="AB221" t="s">
        <v>216</v>
      </c>
      <c r="AC221" t="s">
        <v>216</v>
      </c>
      <c r="AD221" t="s">
        <v>216</v>
      </c>
      <c r="AE221" t="s">
        <v>216</v>
      </c>
    </row>
    <row r="222" spans="1:31">
      <c r="A222">
        <v>224</v>
      </c>
      <c r="B222" t="s">
        <v>418</v>
      </c>
      <c r="C222" t="b">
        <v>0</v>
      </c>
      <c r="D222" t="s">
        <v>307</v>
      </c>
      <c r="E222" t="s">
        <v>378</v>
      </c>
      <c r="F222" t="s">
        <v>212</v>
      </c>
      <c r="G222" t="s">
        <v>213</v>
      </c>
      <c r="H222" t="s">
        <v>214</v>
      </c>
      <c r="I222" s="108">
        <v>16.301620483398438</v>
      </c>
      <c r="J222" s="108">
        <v>16.088842391967773</v>
      </c>
      <c r="K222" s="108">
        <v>0.1952650249004364</v>
      </c>
      <c r="L222" t="s">
        <v>215</v>
      </c>
      <c r="M222" t="s">
        <v>215</v>
      </c>
      <c r="N222" t="s">
        <v>215</v>
      </c>
      <c r="O222" t="b">
        <v>1</v>
      </c>
      <c r="P222" s="108">
        <v>6.8835743176074132E-2</v>
      </c>
      <c r="Q222" t="b">
        <v>1</v>
      </c>
      <c r="R222">
        <v>1</v>
      </c>
      <c r="S222">
        <v>40</v>
      </c>
      <c r="T222" t="s">
        <v>215</v>
      </c>
      <c r="U222" t="s">
        <v>215</v>
      </c>
      <c r="V222" t="s">
        <v>215</v>
      </c>
      <c r="W222" s="108">
        <v>87.168304443359375</v>
      </c>
      <c r="X222" t="s">
        <v>215</v>
      </c>
      <c r="Y222" t="s">
        <v>215</v>
      </c>
      <c r="Z222" t="s">
        <v>215</v>
      </c>
      <c r="AA222" t="s">
        <v>215</v>
      </c>
      <c r="AB222" t="s">
        <v>216</v>
      </c>
      <c r="AC222" t="s">
        <v>216</v>
      </c>
      <c r="AD222" t="s">
        <v>216</v>
      </c>
      <c r="AE222" t="s">
        <v>216</v>
      </c>
    </row>
    <row r="223" spans="1:31">
      <c r="A223">
        <v>225</v>
      </c>
      <c r="B223" t="s">
        <v>419</v>
      </c>
      <c r="C223" t="b">
        <v>0</v>
      </c>
      <c r="D223" t="s">
        <v>307</v>
      </c>
      <c r="E223" t="s">
        <v>378</v>
      </c>
      <c r="F223" t="s">
        <v>212</v>
      </c>
      <c r="G223" t="s">
        <v>213</v>
      </c>
      <c r="H223" t="s">
        <v>214</v>
      </c>
      <c r="I223" s="108">
        <v>16.144166946411133</v>
      </c>
      <c r="J223" s="108">
        <v>16.069604873657227</v>
      </c>
      <c r="K223" s="108">
        <v>6.9810546934604645E-2</v>
      </c>
      <c r="L223" t="s">
        <v>215</v>
      </c>
      <c r="M223" t="s">
        <v>215</v>
      </c>
      <c r="N223" t="s">
        <v>215</v>
      </c>
      <c r="O223" t="b">
        <v>1</v>
      </c>
      <c r="P223" s="108">
        <v>6.8835743176074132E-2</v>
      </c>
      <c r="Q223" t="b">
        <v>1</v>
      </c>
      <c r="R223">
        <v>1</v>
      </c>
      <c r="S223">
        <v>40</v>
      </c>
      <c r="T223" t="s">
        <v>215</v>
      </c>
      <c r="U223" t="s">
        <v>215</v>
      </c>
      <c r="V223" t="s">
        <v>215</v>
      </c>
      <c r="W223" s="108">
        <v>87.168304443359375</v>
      </c>
      <c r="X223" t="s">
        <v>215</v>
      </c>
      <c r="Y223" t="s">
        <v>215</v>
      </c>
      <c r="Z223" t="s">
        <v>215</v>
      </c>
      <c r="AA223" t="s">
        <v>215</v>
      </c>
      <c r="AB223" t="s">
        <v>216</v>
      </c>
      <c r="AC223" t="s">
        <v>216</v>
      </c>
      <c r="AD223" t="s">
        <v>216</v>
      </c>
      <c r="AE223" t="s">
        <v>216</v>
      </c>
    </row>
    <row r="224" spans="1:31">
      <c r="A224">
        <v>241</v>
      </c>
      <c r="B224" t="s">
        <v>420</v>
      </c>
      <c r="C224" t="b">
        <v>0</v>
      </c>
      <c r="D224" t="s">
        <v>87</v>
      </c>
      <c r="E224" t="s">
        <v>378</v>
      </c>
      <c r="F224" t="s">
        <v>212</v>
      </c>
      <c r="G224" t="s">
        <v>213</v>
      </c>
      <c r="H224" t="s">
        <v>214</v>
      </c>
      <c r="I224" s="108">
        <v>16.058856964111328</v>
      </c>
      <c r="J224" s="108">
        <v>16.069604873657227</v>
      </c>
      <c r="K224" s="108">
        <v>6.9810546934604645E-2</v>
      </c>
      <c r="L224" t="s">
        <v>215</v>
      </c>
      <c r="M224" t="s">
        <v>215</v>
      </c>
      <c r="N224" t="s">
        <v>215</v>
      </c>
      <c r="O224" t="b">
        <v>1</v>
      </c>
      <c r="P224" s="108">
        <v>6.8835743176074132E-2</v>
      </c>
      <c r="Q224" t="b">
        <v>1</v>
      </c>
      <c r="R224">
        <v>1</v>
      </c>
      <c r="S224">
        <v>40</v>
      </c>
      <c r="T224" t="s">
        <v>215</v>
      </c>
      <c r="U224" t="s">
        <v>215</v>
      </c>
      <c r="V224" t="s">
        <v>215</v>
      </c>
      <c r="W224" s="108">
        <v>87.168304443359375</v>
      </c>
      <c r="X224" t="s">
        <v>215</v>
      </c>
      <c r="Y224" t="s">
        <v>215</v>
      </c>
      <c r="Z224" t="s">
        <v>215</v>
      </c>
      <c r="AA224" t="s">
        <v>215</v>
      </c>
      <c r="AB224" t="s">
        <v>216</v>
      </c>
      <c r="AC224" t="s">
        <v>216</v>
      </c>
      <c r="AD224" t="s">
        <v>216</v>
      </c>
      <c r="AE224" t="s">
        <v>216</v>
      </c>
    </row>
    <row r="225" spans="1:31">
      <c r="A225">
        <v>242</v>
      </c>
      <c r="B225" t="s">
        <v>421</v>
      </c>
      <c r="C225" t="b">
        <v>0</v>
      </c>
      <c r="D225" t="s">
        <v>87</v>
      </c>
      <c r="E225" t="s">
        <v>378</v>
      </c>
      <c r="F225" t="s">
        <v>212</v>
      </c>
      <c r="G225" t="s">
        <v>213</v>
      </c>
      <c r="H225" t="s">
        <v>214</v>
      </c>
      <c r="I225" s="108">
        <v>16.005792617797852</v>
      </c>
      <c r="J225" s="108">
        <v>16.069604873657227</v>
      </c>
      <c r="K225" s="108">
        <v>6.9810546934604645E-2</v>
      </c>
      <c r="L225" t="s">
        <v>215</v>
      </c>
      <c r="M225" t="s">
        <v>215</v>
      </c>
      <c r="N225" t="s">
        <v>215</v>
      </c>
      <c r="O225" t="b">
        <v>1</v>
      </c>
      <c r="P225" s="108">
        <v>6.8835743176074132E-2</v>
      </c>
      <c r="Q225" t="b">
        <v>1</v>
      </c>
      <c r="R225">
        <v>1</v>
      </c>
      <c r="S225">
        <v>40</v>
      </c>
      <c r="T225" t="s">
        <v>215</v>
      </c>
      <c r="U225" t="s">
        <v>215</v>
      </c>
      <c r="V225" t="s">
        <v>215</v>
      </c>
      <c r="W225" s="108">
        <v>87.168304443359375</v>
      </c>
      <c r="X225" t="s">
        <v>215</v>
      </c>
      <c r="Y225" t="s">
        <v>215</v>
      </c>
      <c r="Z225" t="s">
        <v>215</v>
      </c>
      <c r="AA225" t="s">
        <v>215</v>
      </c>
      <c r="AB225" t="s">
        <v>216</v>
      </c>
      <c r="AC225" t="s">
        <v>216</v>
      </c>
      <c r="AD225" t="s">
        <v>216</v>
      </c>
      <c r="AE225" t="s">
        <v>216</v>
      </c>
    </row>
    <row r="226" spans="1:31">
      <c r="A226">
        <v>243</v>
      </c>
      <c r="B226" t="s">
        <v>422</v>
      </c>
      <c r="C226" t="b">
        <v>0</v>
      </c>
      <c r="D226" t="s">
        <v>87</v>
      </c>
      <c r="E226" t="s">
        <v>378</v>
      </c>
      <c r="F226" t="s">
        <v>212</v>
      </c>
      <c r="G226" t="s">
        <v>213</v>
      </c>
      <c r="H226" t="s">
        <v>214</v>
      </c>
      <c r="I226" s="108">
        <v>18.187873840332031</v>
      </c>
      <c r="J226" s="108">
        <v>18.216526031494141</v>
      </c>
      <c r="K226" s="108">
        <v>2.8920957818627357E-2</v>
      </c>
      <c r="L226" t="s">
        <v>215</v>
      </c>
      <c r="M226" t="s">
        <v>215</v>
      </c>
      <c r="N226" t="s">
        <v>215</v>
      </c>
      <c r="O226" t="b">
        <v>1</v>
      </c>
      <c r="P226" s="108">
        <v>6.8835743176074132E-2</v>
      </c>
      <c r="Q226" t="b">
        <v>1</v>
      </c>
      <c r="R226">
        <v>1</v>
      </c>
      <c r="S226">
        <v>40</v>
      </c>
      <c r="T226" t="s">
        <v>215</v>
      </c>
      <c r="U226" t="s">
        <v>215</v>
      </c>
      <c r="V226" t="s">
        <v>215</v>
      </c>
      <c r="W226" s="108">
        <v>87.168304443359375</v>
      </c>
      <c r="X226" t="s">
        <v>215</v>
      </c>
      <c r="Y226" t="s">
        <v>215</v>
      </c>
      <c r="Z226" t="s">
        <v>215</v>
      </c>
      <c r="AA226" t="s">
        <v>215</v>
      </c>
      <c r="AB226" t="s">
        <v>216</v>
      </c>
      <c r="AC226" t="s">
        <v>216</v>
      </c>
      <c r="AD226" t="s">
        <v>216</v>
      </c>
      <c r="AE226" t="s">
        <v>216</v>
      </c>
    </row>
    <row r="227" spans="1:31">
      <c r="A227">
        <v>244</v>
      </c>
      <c r="B227" t="s">
        <v>423</v>
      </c>
      <c r="C227" t="b">
        <v>0</v>
      </c>
      <c r="D227" t="s">
        <v>329</v>
      </c>
      <c r="E227" t="s">
        <v>378</v>
      </c>
      <c r="F227" t="s">
        <v>212</v>
      </c>
      <c r="G227" t="s">
        <v>213</v>
      </c>
      <c r="H227" t="s">
        <v>214</v>
      </c>
      <c r="I227" s="108">
        <v>18.245708465576172</v>
      </c>
      <c r="J227" s="108">
        <v>18.216526031494141</v>
      </c>
      <c r="K227" s="108">
        <v>2.8920957818627357E-2</v>
      </c>
      <c r="L227" t="s">
        <v>215</v>
      </c>
      <c r="M227" t="s">
        <v>215</v>
      </c>
      <c r="N227" t="s">
        <v>215</v>
      </c>
      <c r="O227" t="b">
        <v>1</v>
      </c>
      <c r="P227" s="108">
        <v>6.8835743176074132E-2</v>
      </c>
      <c r="Q227" t="b">
        <v>1</v>
      </c>
      <c r="R227">
        <v>1</v>
      </c>
      <c r="S227">
        <v>40</v>
      </c>
      <c r="T227" t="s">
        <v>215</v>
      </c>
      <c r="U227" t="s">
        <v>215</v>
      </c>
      <c r="V227" t="s">
        <v>215</v>
      </c>
      <c r="W227" s="108">
        <v>87.168304443359375</v>
      </c>
      <c r="X227" t="s">
        <v>215</v>
      </c>
      <c r="Y227" t="s">
        <v>215</v>
      </c>
      <c r="Z227" t="s">
        <v>215</v>
      </c>
      <c r="AA227" t="s">
        <v>215</v>
      </c>
      <c r="AB227" t="s">
        <v>216</v>
      </c>
      <c r="AC227" t="s">
        <v>216</v>
      </c>
      <c r="AD227" t="s">
        <v>216</v>
      </c>
      <c r="AE227" t="s">
        <v>216</v>
      </c>
    </row>
    <row r="228" spans="1:31">
      <c r="A228">
        <v>245</v>
      </c>
      <c r="B228" t="s">
        <v>424</v>
      </c>
      <c r="C228" t="b">
        <v>0</v>
      </c>
      <c r="D228" t="s">
        <v>329</v>
      </c>
      <c r="E228" t="s">
        <v>378</v>
      </c>
      <c r="F228" t="s">
        <v>212</v>
      </c>
      <c r="G228" t="s">
        <v>213</v>
      </c>
      <c r="H228" t="s">
        <v>214</v>
      </c>
      <c r="I228" s="108">
        <v>18.215995788574219</v>
      </c>
      <c r="J228" s="108">
        <v>18.216526031494141</v>
      </c>
      <c r="K228" s="108">
        <v>2.8920957818627357E-2</v>
      </c>
      <c r="L228" t="s">
        <v>215</v>
      </c>
      <c r="M228" t="s">
        <v>215</v>
      </c>
      <c r="N228" t="s">
        <v>215</v>
      </c>
      <c r="O228" t="b">
        <v>1</v>
      </c>
      <c r="P228" s="108">
        <v>6.8835743176074132E-2</v>
      </c>
      <c r="Q228" t="b">
        <v>1</v>
      </c>
      <c r="R228">
        <v>1</v>
      </c>
      <c r="S228">
        <v>40</v>
      </c>
      <c r="T228" t="s">
        <v>215</v>
      </c>
      <c r="U228" t="s">
        <v>215</v>
      </c>
      <c r="V228" t="s">
        <v>215</v>
      </c>
      <c r="W228" s="108">
        <v>87.168304443359375</v>
      </c>
      <c r="X228" t="s">
        <v>215</v>
      </c>
      <c r="Y228" t="s">
        <v>215</v>
      </c>
      <c r="Z228" t="s">
        <v>215</v>
      </c>
      <c r="AA228" t="s">
        <v>215</v>
      </c>
      <c r="AB228" t="s">
        <v>216</v>
      </c>
      <c r="AC228" t="s">
        <v>216</v>
      </c>
      <c r="AD228" t="s">
        <v>216</v>
      </c>
      <c r="AE228" t="s">
        <v>216</v>
      </c>
    </row>
    <row r="229" spans="1:31">
      <c r="A229">
        <v>246</v>
      </c>
      <c r="B229" t="s">
        <v>425</v>
      </c>
      <c r="C229" t="b">
        <v>0</v>
      </c>
      <c r="D229" t="s">
        <v>329</v>
      </c>
      <c r="E229" t="s">
        <v>378</v>
      </c>
      <c r="F229" t="s">
        <v>212</v>
      </c>
      <c r="G229" t="s">
        <v>213</v>
      </c>
      <c r="H229" t="s">
        <v>214</v>
      </c>
      <c r="I229" s="108">
        <v>16.002422332763672</v>
      </c>
      <c r="J229" s="108">
        <v>16.03648567199707</v>
      </c>
      <c r="K229" s="108">
        <v>9.1009274125099182E-2</v>
      </c>
      <c r="L229" t="s">
        <v>215</v>
      </c>
      <c r="M229" t="s">
        <v>215</v>
      </c>
      <c r="N229" t="s">
        <v>215</v>
      </c>
      <c r="O229" t="b">
        <v>1</v>
      </c>
      <c r="P229" s="108">
        <v>6.8835743176074132E-2</v>
      </c>
      <c r="Q229" t="b">
        <v>1</v>
      </c>
      <c r="R229">
        <v>1</v>
      </c>
      <c r="S229">
        <v>40</v>
      </c>
      <c r="T229" t="s">
        <v>215</v>
      </c>
      <c r="U229" t="s">
        <v>215</v>
      </c>
      <c r="V229" t="s">
        <v>215</v>
      </c>
      <c r="W229" s="108">
        <v>87.168304443359375</v>
      </c>
      <c r="X229" t="s">
        <v>215</v>
      </c>
      <c r="Y229" t="s">
        <v>215</v>
      </c>
      <c r="Z229" t="s">
        <v>215</v>
      </c>
      <c r="AA229" t="s">
        <v>215</v>
      </c>
      <c r="AB229" t="s">
        <v>216</v>
      </c>
      <c r="AC229" t="s">
        <v>216</v>
      </c>
      <c r="AD229" t="s">
        <v>216</v>
      </c>
      <c r="AE229" t="s">
        <v>216</v>
      </c>
    </row>
    <row r="230" spans="1:31">
      <c r="A230">
        <v>247</v>
      </c>
      <c r="B230" t="s">
        <v>426</v>
      </c>
      <c r="C230" t="b">
        <v>0</v>
      </c>
      <c r="D230" t="s">
        <v>333</v>
      </c>
      <c r="E230" t="s">
        <v>378</v>
      </c>
      <c r="F230" t="s">
        <v>212</v>
      </c>
      <c r="G230" t="s">
        <v>213</v>
      </c>
      <c r="H230" t="s">
        <v>214</v>
      </c>
      <c r="I230" s="108">
        <v>16.139614105224609</v>
      </c>
      <c r="J230" s="108">
        <v>16.03648567199707</v>
      </c>
      <c r="K230" s="108">
        <v>9.1009274125099182E-2</v>
      </c>
      <c r="L230" t="s">
        <v>215</v>
      </c>
      <c r="M230" t="s">
        <v>215</v>
      </c>
      <c r="N230" t="s">
        <v>215</v>
      </c>
      <c r="O230" t="b">
        <v>1</v>
      </c>
      <c r="P230" s="108">
        <v>6.8835743176074132E-2</v>
      </c>
      <c r="Q230" t="b">
        <v>1</v>
      </c>
      <c r="R230">
        <v>1</v>
      </c>
      <c r="S230">
        <v>40</v>
      </c>
      <c r="T230" t="s">
        <v>215</v>
      </c>
      <c r="U230" t="s">
        <v>215</v>
      </c>
      <c r="V230" t="s">
        <v>215</v>
      </c>
      <c r="W230" s="108">
        <v>87.168304443359375</v>
      </c>
      <c r="X230" t="s">
        <v>215</v>
      </c>
      <c r="Y230" t="s">
        <v>215</v>
      </c>
      <c r="Z230" t="s">
        <v>215</v>
      </c>
      <c r="AA230" t="s">
        <v>215</v>
      </c>
      <c r="AB230" t="s">
        <v>216</v>
      </c>
      <c r="AC230" t="s">
        <v>216</v>
      </c>
      <c r="AD230" t="s">
        <v>216</v>
      </c>
      <c r="AE230" t="s">
        <v>216</v>
      </c>
    </row>
    <row r="231" spans="1:31">
      <c r="A231">
        <v>248</v>
      </c>
      <c r="B231" t="s">
        <v>427</v>
      </c>
      <c r="C231" t="b">
        <v>0</v>
      </c>
      <c r="D231" t="s">
        <v>333</v>
      </c>
      <c r="E231" t="s">
        <v>378</v>
      </c>
      <c r="F231" t="s">
        <v>212</v>
      </c>
      <c r="G231" t="s">
        <v>213</v>
      </c>
      <c r="H231" t="s">
        <v>214</v>
      </c>
      <c r="I231" s="108">
        <v>15.967423439025879</v>
      </c>
      <c r="J231" s="108">
        <v>16.03648567199707</v>
      </c>
      <c r="K231" s="108">
        <v>9.1009274125099182E-2</v>
      </c>
      <c r="L231" t="s">
        <v>215</v>
      </c>
      <c r="M231" t="s">
        <v>215</v>
      </c>
      <c r="N231" t="s">
        <v>215</v>
      </c>
      <c r="O231" t="b">
        <v>1</v>
      </c>
      <c r="P231" s="108">
        <v>6.8835743176074132E-2</v>
      </c>
      <c r="Q231" t="b">
        <v>1</v>
      </c>
      <c r="R231">
        <v>1</v>
      </c>
      <c r="S231">
        <v>40</v>
      </c>
      <c r="T231" t="s">
        <v>215</v>
      </c>
      <c r="U231" t="s">
        <v>215</v>
      </c>
      <c r="V231" t="s">
        <v>215</v>
      </c>
      <c r="W231" s="108">
        <v>87.168304443359375</v>
      </c>
      <c r="X231" t="s">
        <v>215</v>
      </c>
      <c r="Y231" t="s">
        <v>215</v>
      </c>
      <c r="Z231" t="s">
        <v>215</v>
      </c>
      <c r="AA231" t="s">
        <v>215</v>
      </c>
      <c r="AB231" t="s">
        <v>216</v>
      </c>
      <c r="AC231" t="s">
        <v>216</v>
      </c>
      <c r="AD231" t="s">
        <v>216</v>
      </c>
      <c r="AE231" t="s">
        <v>216</v>
      </c>
    </row>
    <row r="232" spans="1:31">
      <c r="A232">
        <v>249</v>
      </c>
      <c r="B232" t="s">
        <v>428</v>
      </c>
      <c r="C232" t="b">
        <v>0</v>
      </c>
      <c r="D232" t="s">
        <v>333</v>
      </c>
      <c r="E232" t="s">
        <v>378</v>
      </c>
      <c r="F232" t="s">
        <v>212</v>
      </c>
      <c r="G232" t="s">
        <v>213</v>
      </c>
      <c r="H232" t="s">
        <v>214</v>
      </c>
      <c r="I232" s="108">
        <v>15.397292137145996</v>
      </c>
      <c r="J232" s="108">
        <v>15.3502197265625</v>
      </c>
      <c r="K232" s="108">
        <v>7.4385479092597961E-2</v>
      </c>
      <c r="L232" t="s">
        <v>215</v>
      </c>
      <c r="M232" t="s">
        <v>215</v>
      </c>
      <c r="N232" t="s">
        <v>215</v>
      </c>
      <c r="O232" t="b">
        <v>1</v>
      </c>
      <c r="P232" s="108">
        <v>6.8835743176074132E-2</v>
      </c>
      <c r="Q232" t="b">
        <v>1</v>
      </c>
      <c r="R232">
        <v>1</v>
      </c>
      <c r="S232">
        <v>40</v>
      </c>
      <c r="T232" t="s">
        <v>215</v>
      </c>
      <c r="U232" t="s">
        <v>215</v>
      </c>
      <c r="V232" t="s">
        <v>215</v>
      </c>
      <c r="W232" s="108">
        <v>87.168304443359375</v>
      </c>
      <c r="X232" t="s">
        <v>215</v>
      </c>
      <c r="Y232" t="s">
        <v>215</v>
      </c>
      <c r="Z232" t="s">
        <v>215</v>
      </c>
      <c r="AA232" t="s">
        <v>215</v>
      </c>
      <c r="AB232" t="s">
        <v>216</v>
      </c>
      <c r="AC232" t="s">
        <v>216</v>
      </c>
      <c r="AD232" t="s">
        <v>216</v>
      </c>
      <c r="AE232" t="s">
        <v>216</v>
      </c>
    </row>
    <row r="233" spans="1:31">
      <c r="A233">
        <v>265</v>
      </c>
      <c r="B233" t="s">
        <v>429</v>
      </c>
      <c r="C233" t="b">
        <v>0</v>
      </c>
      <c r="D233" t="s">
        <v>88</v>
      </c>
      <c r="E233" t="s">
        <v>378</v>
      </c>
      <c r="F233" t="s">
        <v>212</v>
      </c>
      <c r="G233" t="s">
        <v>213</v>
      </c>
      <c r="H233" t="s">
        <v>214</v>
      </c>
      <c r="I233" s="108">
        <v>15.264463424682617</v>
      </c>
      <c r="J233" s="108">
        <v>15.3502197265625</v>
      </c>
      <c r="K233" s="108">
        <v>7.4385479092597961E-2</v>
      </c>
      <c r="L233" t="s">
        <v>215</v>
      </c>
      <c r="M233" t="s">
        <v>215</v>
      </c>
      <c r="N233" t="s">
        <v>215</v>
      </c>
      <c r="O233" t="b">
        <v>1</v>
      </c>
      <c r="P233" s="108">
        <v>6.8835743176074132E-2</v>
      </c>
      <c r="Q233" t="b">
        <v>1</v>
      </c>
      <c r="R233">
        <v>1</v>
      </c>
      <c r="S233">
        <v>40</v>
      </c>
      <c r="T233" t="s">
        <v>215</v>
      </c>
      <c r="U233" t="s">
        <v>215</v>
      </c>
      <c r="V233" t="s">
        <v>215</v>
      </c>
      <c r="W233" s="108">
        <v>87.168304443359375</v>
      </c>
      <c r="X233" t="s">
        <v>215</v>
      </c>
      <c r="Y233" t="s">
        <v>215</v>
      </c>
      <c r="Z233" t="s">
        <v>215</v>
      </c>
      <c r="AA233" t="s">
        <v>215</v>
      </c>
      <c r="AB233" t="s">
        <v>216</v>
      </c>
      <c r="AC233" t="s">
        <v>216</v>
      </c>
      <c r="AD233" t="s">
        <v>216</v>
      </c>
      <c r="AE233" t="s">
        <v>216</v>
      </c>
    </row>
    <row r="234" spans="1:31">
      <c r="A234">
        <v>266</v>
      </c>
      <c r="B234" t="s">
        <v>430</v>
      </c>
      <c r="C234" t="b">
        <v>0</v>
      </c>
      <c r="D234" t="s">
        <v>88</v>
      </c>
      <c r="E234" t="s">
        <v>378</v>
      </c>
      <c r="F234" t="s">
        <v>212</v>
      </c>
      <c r="G234" t="s">
        <v>213</v>
      </c>
      <c r="H234" t="s">
        <v>214</v>
      </c>
      <c r="I234" s="108">
        <v>15.388903617858887</v>
      </c>
      <c r="J234" s="108">
        <v>15.3502197265625</v>
      </c>
      <c r="K234" s="108">
        <v>7.4385479092597961E-2</v>
      </c>
      <c r="L234" t="s">
        <v>215</v>
      </c>
      <c r="M234" t="s">
        <v>215</v>
      </c>
      <c r="N234" t="s">
        <v>215</v>
      </c>
      <c r="O234" t="b">
        <v>1</v>
      </c>
      <c r="P234" s="108">
        <v>6.8835743176074132E-2</v>
      </c>
      <c r="Q234" t="b">
        <v>1</v>
      </c>
      <c r="R234">
        <v>1</v>
      </c>
      <c r="S234">
        <v>40</v>
      </c>
      <c r="T234" t="s">
        <v>215</v>
      </c>
      <c r="U234" t="s">
        <v>215</v>
      </c>
      <c r="V234" t="s">
        <v>215</v>
      </c>
      <c r="W234" s="108">
        <v>87.168304443359375</v>
      </c>
      <c r="X234" t="s">
        <v>215</v>
      </c>
      <c r="Y234" t="s">
        <v>215</v>
      </c>
      <c r="Z234" t="s">
        <v>215</v>
      </c>
      <c r="AA234" t="s">
        <v>215</v>
      </c>
      <c r="AB234" t="s">
        <v>216</v>
      </c>
      <c r="AC234" t="s">
        <v>216</v>
      </c>
      <c r="AD234" t="s">
        <v>216</v>
      </c>
      <c r="AE234" t="s">
        <v>216</v>
      </c>
    </row>
    <row r="235" spans="1:31">
      <c r="A235">
        <v>267</v>
      </c>
      <c r="B235" t="s">
        <v>431</v>
      </c>
      <c r="C235" t="b">
        <v>0</v>
      </c>
      <c r="D235" t="s">
        <v>88</v>
      </c>
      <c r="E235" t="s">
        <v>378</v>
      </c>
      <c r="F235" t="s">
        <v>212</v>
      </c>
      <c r="G235" t="s">
        <v>213</v>
      </c>
      <c r="H235" t="s">
        <v>214</v>
      </c>
      <c r="I235" s="108">
        <v>18.414466857910156</v>
      </c>
      <c r="J235" s="108">
        <v>18.412862777709961</v>
      </c>
      <c r="K235" s="108">
        <v>9.4545096158981323E-2</v>
      </c>
      <c r="L235" t="s">
        <v>215</v>
      </c>
      <c r="M235" t="s">
        <v>215</v>
      </c>
      <c r="N235" t="s">
        <v>215</v>
      </c>
      <c r="O235" t="b">
        <v>1</v>
      </c>
      <c r="P235" s="108">
        <v>6.8835743176074132E-2</v>
      </c>
      <c r="Q235" t="b">
        <v>1</v>
      </c>
      <c r="R235">
        <v>1</v>
      </c>
      <c r="S235">
        <v>40</v>
      </c>
      <c r="T235" t="s">
        <v>215</v>
      </c>
      <c r="U235" t="s">
        <v>215</v>
      </c>
      <c r="V235" t="s">
        <v>215</v>
      </c>
      <c r="W235" s="108">
        <v>87.168304443359375</v>
      </c>
      <c r="X235" t="s">
        <v>215</v>
      </c>
      <c r="Y235" t="s">
        <v>215</v>
      </c>
      <c r="Z235" t="s">
        <v>215</v>
      </c>
      <c r="AA235" t="s">
        <v>215</v>
      </c>
      <c r="AB235" t="s">
        <v>216</v>
      </c>
      <c r="AC235" t="s">
        <v>216</v>
      </c>
      <c r="AD235" t="s">
        <v>216</v>
      </c>
      <c r="AE235" t="s">
        <v>216</v>
      </c>
    </row>
    <row r="236" spans="1:31">
      <c r="A236">
        <v>268</v>
      </c>
      <c r="B236" t="s">
        <v>432</v>
      </c>
      <c r="C236" t="b">
        <v>0</v>
      </c>
      <c r="D236" t="s">
        <v>355</v>
      </c>
      <c r="E236" t="s">
        <v>378</v>
      </c>
      <c r="F236" t="s">
        <v>212</v>
      </c>
      <c r="G236" t="s">
        <v>213</v>
      </c>
      <c r="H236" t="s">
        <v>214</v>
      </c>
      <c r="I236" s="108">
        <v>18.317523956298828</v>
      </c>
      <c r="J236" s="108">
        <v>18.412862777709961</v>
      </c>
      <c r="K236" s="108">
        <v>9.4545096158981323E-2</v>
      </c>
      <c r="L236" t="s">
        <v>215</v>
      </c>
      <c r="M236" t="s">
        <v>215</v>
      </c>
      <c r="N236" t="s">
        <v>215</v>
      </c>
      <c r="O236" t="b">
        <v>1</v>
      </c>
      <c r="P236" s="108">
        <v>6.8835743176074132E-2</v>
      </c>
      <c r="Q236" t="b">
        <v>1</v>
      </c>
      <c r="R236">
        <v>1</v>
      </c>
      <c r="S236">
        <v>40</v>
      </c>
      <c r="T236" t="s">
        <v>215</v>
      </c>
      <c r="U236" t="s">
        <v>215</v>
      </c>
      <c r="V236" t="s">
        <v>215</v>
      </c>
      <c r="W236" s="108">
        <v>87.168304443359375</v>
      </c>
      <c r="X236" t="s">
        <v>215</v>
      </c>
      <c r="Y236" t="s">
        <v>215</v>
      </c>
      <c r="Z236" t="s">
        <v>215</v>
      </c>
      <c r="AA236" t="s">
        <v>215</v>
      </c>
      <c r="AB236" t="s">
        <v>216</v>
      </c>
      <c r="AC236" t="s">
        <v>216</v>
      </c>
      <c r="AD236" t="s">
        <v>216</v>
      </c>
      <c r="AE236" t="s">
        <v>216</v>
      </c>
    </row>
    <row r="237" spans="1:31">
      <c r="A237">
        <v>269</v>
      </c>
      <c r="B237" t="s">
        <v>433</v>
      </c>
      <c r="C237" t="b">
        <v>0</v>
      </c>
      <c r="D237" t="s">
        <v>355</v>
      </c>
      <c r="E237" t="s">
        <v>378</v>
      </c>
      <c r="F237" t="s">
        <v>212</v>
      </c>
      <c r="G237" t="s">
        <v>213</v>
      </c>
      <c r="H237" t="s">
        <v>214</v>
      </c>
      <c r="I237" s="108">
        <v>18.506593704223633</v>
      </c>
      <c r="J237" s="108">
        <v>18.412862777709961</v>
      </c>
      <c r="K237" s="108">
        <v>9.4545096158981323E-2</v>
      </c>
      <c r="L237" t="s">
        <v>215</v>
      </c>
      <c r="M237" t="s">
        <v>215</v>
      </c>
      <c r="N237" t="s">
        <v>215</v>
      </c>
      <c r="O237" t="b">
        <v>1</v>
      </c>
      <c r="P237" s="108">
        <v>6.8835743176074132E-2</v>
      </c>
      <c r="Q237" t="b">
        <v>1</v>
      </c>
      <c r="R237">
        <v>1</v>
      </c>
      <c r="S237">
        <v>40</v>
      </c>
      <c r="T237" t="s">
        <v>215</v>
      </c>
      <c r="U237" t="s">
        <v>215</v>
      </c>
      <c r="V237" t="s">
        <v>215</v>
      </c>
      <c r="W237" s="108">
        <v>87.168304443359375</v>
      </c>
      <c r="X237" t="s">
        <v>215</v>
      </c>
      <c r="Y237" t="s">
        <v>215</v>
      </c>
      <c r="Z237" t="s">
        <v>215</v>
      </c>
      <c r="AA237" t="s">
        <v>215</v>
      </c>
      <c r="AB237" t="s">
        <v>216</v>
      </c>
      <c r="AC237" t="s">
        <v>216</v>
      </c>
      <c r="AD237" t="s">
        <v>216</v>
      </c>
      <c r="AE237" t="s">
        <v>216</v>
      </c>
    </row>
    <row r="238" spans="1:31">
      <c r="A238">
        <v>270</v>
      </c>
      <c r="B238" t="s">
        <v>434</v>
      </c>
      <c r="C238" t="b">
        <v>0</v>
      </c>
      <c r="D238" t="s">
        <v>355</v>
      </c>
      <c r="E238" t="s">
        <v>378</v>
      </c>
      <c r="F238" t="s">
        <v>212</v>
      </c>
      <c r="G238" t="s">
        <v>213</v>
      </c>
      <c r="H238" t="s">
        <v>214</v>
      </c>
      <c r="I238" s="108">
        <v>15.954742431640625</v>
      </c>
      <c r="J238" s="108">
        <v>15.90289306640625</v>
      </c>
      <c r="K238" s="108">
        <v>5.053383857011795E-2</v>
      </c>
      <c r="L238" t="s">
        <v>215</v>
      </c>
      <c r="M238" t="s">
        <v>215</v>
      </c>
      <c r="N238" t="s">
        <v>215</v>
      </c>
      <c r="O238" t="b">
        <v>1</v>
      </c>
      <c r="P238" s="108">
        <v>6.8835743176074132E-2</v>
      </c>
      <c r="Q238" t="b">
        <v>1</v>
      </c>
      <c r="R238">
        <v>1</v>
      </c>
      <c r="S238">
        <v>40</v>
      </c>
      <c r="T238" t="s">
        <v>215</v>
      </c>
      <c r="U238" t="s">
        <v>215</v>
      </c>
      <c r="V238" t="s">
        <v>215</v>
      </c>
      <c r="W238" s="108">
        <v>86.3592529296875</v>
      </c>
      <c r="X238" t="s">
        <v>215</v>
      </c>
      <c r="Y238" t="s">
        <v>215</v>
      </c>
      <c r="Z238" t="s">
        <v>215</v>
      </c>
      <c r="AA238" t="s">
        <v>215</v>
      </c>
      <c r="AB238" t="s">
        <v>216</v>
      </c>
      <c r="AC238" t="s">
        <v>216</v>
      </c>
      <c r="AD238" t="s">
        <v>216</v>
      </c>
      <c r="AE238" t="s">
        <v>216</v>
      </c>
    </row>
    <row r="239" spans="1:31">
      <c r="A239">
        <v>271</v>
      </c>
      <c r="B239" t="s">
        <v>435</v>
      </c>
      <c r="C239" t="b">
        <v>0</v>
      </c>
      <c r="D239" t="s">
        <v>359</v>
      </c>
      <c r="E239" t="s">
        <v>378</v>
      </c>
      <c r="F239" t="s">
        <v>212</v>
      </c>
      <c r="G239" t="s">
        <v>213</v>
      </c>
      <c r="H239" t="s">
        <v>214</v>
      </c>
      <c r="I239" s="108">
        <v>15.900150299072266</v>
      </c>
      <c r="J239" s="108">
        <v>15.90289306640625</v>
      </c>
      <c r="K239" s="108">
        <v>5.053383857011795E-2</v>
      </c>
      <c r="L239" t="s">
        <v>215</v>
      </c>
      <c r="M239" t="s">
        <v>215</v>
      </c>
      <c r="N239" t="s">
        <v>215</v>
      </c>
      <c r="O239" t="b">
        <v>1</v>
      </c>
      <c r="P239" s="108">
        <v>6.8835743176074132E-2</v>
      </c>
      <c r="Q239" t="b">
        <v>1</v>
      </c>
      <c r="R239">
        <v>1</v>
      </c>
      <c r="S239">
        <v>40</v>
      </c>
      <c r="T239" t="s">
        <v>215</v>
      </c>
      <c r="U239" t="s">
        <v>215</v>
      </c>
      <c r="V239" t="s">
        <v>215</v>
      </c>
      <c r="W239" s="108">
        <v>86.3592529296875</v>
      </c>
      <c r="X239" t="s">
        <v>215</v>
      </c>
      <c r="Y239" t="s">
        <v>215</v>
      </c>
      <c r="Z239" t="s">
        <v>215</v>
      </c>
      <c r="AA239" t="s">
        <v>215</v>
      </c>
      <c r="AB239" t="s">
        <v>216</v>
      </c>
      <c r="AC239" t="s">
        <v>216</v>
      </c>
      <c r="AD239" t="s">
        <v>216</v>
      </c>
      <c r="AE239" t="s">
        <v>216</v>
      </c>
    </row>
    <row r="240" spans="1:31">
      <c r="A240">
        <v>272</v>
      </c>
      <c r="B240" t="s">
        <v>436</v>
      </c>
      <c r="C240" t="b">
        <v>0</v>
      </c>
      <c r="D240" t="s">
        <v>359</v>
      </c>
      <c r="E240" t="s">
        <v>378</v>
      </c>
      <c r="F240" t="s">
        <v>212</v>
      </c>
      <c r="G240" t="s">
        <v>213</v>
      </c>
      <c r="H240" t="s">
        <v>214</v>
      </c>
      <c r="I240" s="108">
        <v>15.853786468505859</v>
      </c>
      <c r="J240" s="108">
        <v>15.90289306640625</v>
      </c>
      <c r="K240" s="108">
        <v>5.053383857011795E-2</v>
      </c>
      <c r="L240" t="s">
        <v>215</v>
      </c>
      <c r="M240" t="s">
        <v>215</v>
      </c>
      <c r="N240" t="s">
        <v>215</v>
      </c>
      <c r="O240" t="b">
        <v>1</v>
      </c>
      <c r="P240" s="108">
        <v>6.8835743176074132E-2</v>
      </c>
      <c r="Q240" t="b">
        <v>1</v>
      </c>
      <c r="R240">
        <v>1</v>
      </c>
      <c r="S240">
        <v>40</v>
      </c>
      <c r="T240" t="s">
        <v>215</v>
      </c>
      <c r="U240" t="s">
        <v>215</v>
      </c>
      <c r="V240" t="s">
        <v>215</v>
      </c>
      <c r="W240" s="108">
        <v>86.3592529296875</v>
      </c>
      <c r="X240" t="s">
        <v>215</v>
      </c>
      <c r="Y240" t="s">
        <v>215</v>
      </c>
      <c r="Z240" t="s">
        <v>215</v>
      </c>
      <c r="AA240" t="s">
        <v>215</v>
      </c>
      <c r="AB240" t="s">
        <v>216</v>
      </c>
      <c r="AC240" t="s">
        <v>216</v>
      </c>
      <c r="AD240" t="s">
        <v>216</v>
      </c>
      <c r="AE240" t="s">
        <v>216</v>
      </c>
    </row>
    <row r="241" spans="1:7">
      <c r="A241">
        <v>273</v>
      </c>
      <c r="B241" t="s">
        <v>437</v>
      </c>
      <c r="C241" t="b">
        <v>0</v>
      </c>
      <c r="D241" t="s">
        <v>359</v>
      </c>
      <c r="E241" t="s">
        <v>378</v>
      </c>
      <c r="F241" t="s">
        <v>212</v>
      </c>
      <c r="G241" t="s">
        <v>213</v>
      </c>
    </row>
  </sheetData>
  <mergeCells count="9">
    <mergeCell ref="K17:K22"/>
    <mergeCell ref="K23:K28"/>
    <mergeCell ref="K29:K34"/>
    <mergeCell ref="A15:L15"/>
    <mergeCell ref="A1:Q1"/>
    <mergeCell ref="A2:E2"/>
    <mergeCell ref="G2:K2"/>
    <mergeCell ref="M2:Q2"/>
    <mergeCell ref="B16:F16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FC2D4-0D49-1F48-AA08-1212FBFAE687}">
  <dimension ref="A1:BB219"/>
  <sheetViews>
    <sheetView topLeftCell="A15" zoomScale="114" zoomScaleNormal="114" workbookViewId="0">
      <selection activeCell="S191" sqref="S191"/>
    </sheetView>
  </sheetViews>
  <sheetFormatPr baseColWidth="10" defaultRowHeight="16"/>
  <cols>
    <col min="1" max="1" width="24.5" customWidth="1"/>
    <col min="3" max="3" width="12.1640625" customWidth="1"/>
    <col min="27" max="27" width="20" customWidth="1"/>
    <col min="28" max="28" width="11.6640625" customWidth="1"/>
  </cols>
  <sheetData>
    <row r="1" spans="1:52" ht="22">
      <c r="A1" s="149" t="s">
        <v>535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  <c r="Q1" s="149"/>
      <c r="R1" s="149"/>
      <c r="S1" s="149"/>
      <c r="T1" s="149"/>
      <c r="U1" s="149"/>
      <c r="V1" s="149"/>
      <c r="W1" s="149"/>
      <c r="X1" s="149"/>
      <c r="Y1" s="149"/>
      <c r="Z1" s="149"/>
      <c r="AA1" s="149"/>
      <c r="AB1" s="149"/>
      <c r="AC1" s="149"/>
      <c r="AD1" s="149"/>
      <c r="AE1" s="149"/>
      <c r="AF1" s="149"/>
      <c r="AG1" s="149"/>
      <c r="AH1" s="149"/>
      <c r="AI1" s="149"/>
      <c r="AJ1" s="149"/>
      <c r="AK1" s="149"/>
      <c r="AL1" s="149"/>
      <c r="AM1" s="149"/>
      <c r="AN1" s="149"/>
      <c r="AO1" s="149"/>
      <c r="AP1" s="149"/>
      <c r="AQ1" s="149"/>
      <c r="AR1" s="149"/>
      <c r="AS1" s="149"/>
      <c r="AT1" s="149"/>
      <c r="AU1" s="149"/>
      <c r="AV1" s="149"/>
      <c r="AW1" s="149"/>
      <c r="AX1" s="149"/>
      <c r="AY1" s="149"/>
      <c r="AZ1" s="149"/>
    </row>
    <row r="2" spans="1:52">
      <c r="A2" s="6"/>
      <c r="B2" s="161" t="s">
        <v>10</v>
      </c>
      <c r="C2" s="148"/>
      <c r="D2" s="148"/>
      <c r="E2" s="148"/>
      <c r="F2" s="148"/>
      <c r="G2" s="148"/>
      <c r="H2" s="148"/>
      <c r="I2" s="148"/>
      <c r="J2" s="148"/>
      <c r="K2" s="148"/>
      <c r="L2" s="148"/>
      <c r="M2" s="148"/>
      <c r="N2" s="148"/>
      <c r="O2" s="148"/>
      <c r="P2" s="148"/>
      <c r="Q2" s="148"/>
      <c r="R2" s="148"/>
      <c r="S2" s="148"/>
      <c r="T2" s="148"/>
      <c r="U2" s="148"/>
      <c r="V2" s="148"/>
      <c r="W2" s="148"/>
      <c r="X2" s="148"/>
      <c r="Y2" s="148"/>
      <c r="Z2" s="148"/>
      <c r="AB2" s="160" t="s">
        <v>11</v>
      </c>
      <c r="AC2" s="150"/>
      <c r="AD2" s="150"/>
      <c r="AE2" s="150"/>
      <c r="AF2" s="150"/>
      <c r="AG2" s="150"/>
      <c r="AH2" s="150"/>
      <c r="AI2" s="150"/>
      <c r="AJ2" s="150"/>
      <c r="AK2" s="150"/>
      <c r="AL2" s="150"/>
      <c r="AM2" s="150"/>
      <c r="AN2" s="150"/>
      <c r="AO2" s="150"/>
      <c r="AP2" s="150"/>
      <c r="AQ2" s="150"/>
      <c r="AR2" s="150"/>
      <c r="AS2" s="150"/>
      <c r="AT2" s="150"/>
      <c r="AU2" s="150"/>
      <c r="AV2" s="150"/>
      <c r="AW2" s="150"/>
      <c r="AX2" s="150"/>
      <c r="AY2" s="150"/>
      <c r="AZ2" s="150"/>
    </row>
    <row r="3" spans="1:52">
      <c r="A3" t="s">
        <v>1</v>
      </c>
      <c r="B3" t="s">
        <v>2</v>
      </c>
      <c r="D3" t="s">
        <v>509</v>
      </c>
      <c r="E3" t="s">
        <v>510</v>
      </c>
      <c r="F3" t="s">
        <v>511</v>
      </c>
      <c r="G3" t="s">
        <v>512</v>
      </c>
      <c r="H3" t="s">
        <v>513</v>
      </c>
      <c r="I3" t="s">
        <v>514</v>
      </c>
      <c r="J3" t="s">
        <v>515</v>
      </c>
      <c r="K3" t="s">
        <v>516</v>
      </c>
      <c r="L3" t="s">
        <v>517</v>
      </c>
      <c r="M3" t="s">
        <v>518</v>
      </c>
      <c r="N3" t="s">
        <v>519</v>
      </c>
      <c r="O3" t="s">
        <v>520</v>
      </c>
      <c r="P3" t="s">
        <v>521</v>
      </c>
      <c r="Q3" t="s">
        <v>522</v>
      </c>
      <c r="R3" t="s">
        <v>523</v>
      </c>
      <c r="S3" t="s">
        <v>524</v>
      </c>
      <c r="T3" t="s">
        <v>525</v>
      </c>
      <c r="U3" t="s">
        <v>526</v>
      </c>
      <c r="V3" t="s">
        <v>527</v>
      </c>
      <c r="W3" t="s">
        <v>528</v>
      </c>
      <c r="X3" t="s">
        <v>529</v>
      </c>
      <c r="Y3" t="s">
        <v>530</v>
      </c>
      <c r="Z3" t="s">
        <v>531</v>
      </c>
      <c r="AB3" t="s">
        <v>2</v>
      </c>
      <c r="AD3" t="s">
        <v>509</v>
      </c>
      <c r="AE3" t="s">
        <v>510</v>
      </c>
      <c r="AF3" t="s">
        <v>511</v>
      </c>
      <c r="AG3" t="s">
        <v>512</v>
      </c>
      <c r="AH3" t="s">
        <v>513</v>
      </c>
      <c r="AI3" t="s">
        <v>514</v>
      </c>
      <c r="AJ3" t="s">
        <v>515</v>
      </c>
      <c r="AK3" t="s">
        <v>516</v>
      </c>
      <c r="AL3" t="s">
        <v>517</v>
      </c>
      <c r="AM3" t="s">
        <v>518</v>
      </c>
      <c r="AN3" t="s">
        <v>519</v>
      </c>
      <c r="AO3" t="s">
        <v>520</v>
      </c>
      <c r="AP3" t="s">
        <v>521</v>
      </c>
      <c r="AQ3" t="s">
        <v>522</v>
      </c>
      <c r="AR3" t="s">
        <v>523</v>
      </c>
      <c r="AS3" t="s">
        <v>524</v>
      </c>
      <c r="AT3" t="s">
        <v>525</v>
      </c>
      <c r="AU3" t="s">
        <v>526</v>
      </c>
      <c r="AV3" t="s">
        <v>527</v>
      </c>
      <c r="AW3" t="s">
        <v>528</v>
      </c>
      <c r="AX3" t="s">
        <v>529</v>
      </c>
      <c r="AY3" t="s">
        <v>530</v>
      </c>
      <c r="AZ3" t="s">
        <v>531</v>
      </c>
    </row>
    <row r="4" spans="1:52">
      <c r="B4" s="1">
        <v>885191</v>
      </c>
      <c r="C4" s="1"/>
      <c r="D4" s="1">
        <v>69294</v>
      </c>
      <c r="E4" s="1">
        <v>155848</v>
      </c>
      <c r="F4" s="1">
        <v>220184</v>
      </c>
      <c r="G4" s="1">
        <v>70855</v>
      </c>
      <c r="H4" s="1">
        <v>198611</v>
      </c>
      <c r="I4" s="1">
        <v>154244</v>
      </c>
      <c r="J4" s="1">
        <v>305133</v>
      </c>
      <c r="K4" s="1">
        <v>427050</v>
      </c>
      <c r="L4" s="1">
        <v>176336</v>
      </c>
      <c r="M4" s="1">
        <v>396840</v>
      </c>
      <c r="N4" s="1">
        <v>183920</v>
      </c>
      <c r="O4" s="1">
        <v>339874</v>
      </c>
      <c r="P4" s="1">
        <v>161909</v>
      </c>
      <c r="Q4" s="1">
        <v>241622</v>
      </c>
      <c r="R4" s="1">
        <v>218893</v>
      </c>
      <c r="S4" s="1">
        <v>208117</v>
      </c>
      <c r="T4" s="1">
        <v>266514</v>
      </c>
      <c r="U4" s="1">
        <v>415771</v>
      </c>
      <c r="V4" s="1">
        <v>259481</v>
      </c>
      <c r="W4" s="1">
        <v>279811</v>
      </c>
      <c r="X4" s="1">
        <v>142237</v>
      </c>
      <c r="Y4" s="1">
        <v>102556</v>
      </c>
      <c r="Z4" s="1">
        <v>98363</v>
      </c>
      <c r="AB4" s="1">
        <v>291329</v>
      </c>
      <c r="AC4" s="1"/>
      <c r="AD4" s="1">
        <v>6362</v>
      </c>
      <c r="AE4" s="1">
        <v>56718</v>
      </c>
      <c r="AF4" s="1">
        <v>90249</v>
      </c>
      <c r="AG4" s="1">
        <v>74865</v>
      </c>
      <c r="AH4" s="1">
        <v>159997</v>
      </c>
      <c r="AI4" s="1">
        <v>113601</v>
      </c>
      <c r="AJ4" s="1">
        <v>141414</v>
      </c>
      <c r="AK4" s="1">
        <v>203827</v>
      </c>
      <c r="AL4" s="1">
        <v>74172</v>
      </c>
      <c r="AM4" s="1">
        <v>222103</v>
      </c>
      <c r="AN4" s="1">
        <v>125910</v>
      </c>
      <c r="AO4" s="1">
        <v>192755</v>
      </c>
      <c r="AP4" s="1">
        <v>44248</v>
      </c>
      <c r="AQ4" s="1">
        <v>112250</v>
      </c>
      <c r="AR4" s="1">
        <v>82772</v>
      </c>
      <c r="AS4" s="1">
        <v>63726</v>
      </c>
      <c r="AT4" s="1">
        <v>71734</v>
      </c>
      <c r="AU4" s="1">
        <v>171089</v>
      </c>
      <c r="AV4" s="1">
        <v>121125</v>
      </c>
      <c r="AW4" s="1">
        <v>156346</v>
      </c>
      <c r="AX4" s="1">
        <v>38347</v>
      </c>
      <c r="AY4" s="1">
        <v>18772</v>
      </c>
      <c r="AZ4" s="1">
        <v>45589</v>
      </c>
    </row>
    <row r="5" spans="1:52">
      <c r="B5" s="1">
        <v>912956</v>
      </c>
      <c r="C5" s="1"/>
      <c r="D5" s="1">
        <v>69375</v>
      </c>
      <c r="E5" s="1">
        <v>158257</v>
      </c>
      <c r="F5" s="1">
        <v>177759</v>
      </c>
      <c r="G5" s="1">
        <v>73620</v>
      </c>
      <c r="H5" s="1">
        <v>186369</v>
      </c>
      <c r="I5" s="1">
        <v>113244</v>
      </c>
      <c r="J5" s="1">
        <v>320707</v>
      </c>
      <c r="K5" s="1">
        <v>352186</v>
      </c>
      <c r="L5" s="1">
        <v>158443</v>
      </c>
      <c r="M5" s="1">
        <v>429293</v>
      </c>
      <c r="N5" s="1">
        <v>182956</v>
      </c>
      <c r="O5" s="1">
        <v>303078</v>
      </c>
      <c r="P5" s="1">
        <v>165271</v>
      </c>
      <c r="Q5" s="1">
        <v>268512</v>
      </c>
      <c r="R5" s="1">
        <v>198909</v>
      </c>
      <c r="S5" s="1">
        <v>132941</v>
      </c>
      <c r="T5" s="1">
        <v>242407</v>
      </c>
      <c r="U5" s="1">
        <v>401805</v>
      </c>
      <c r="V5" s="1">
        <v>231262</v>
      </c>
      <c r="W5" s="1">
        <v>294112</v>
      </c>
      <c r="X5" s="1">
        <v>173527</v>
      </c>
      <c r="Y5" s="1">
        <v>85582</v>
      </c>
      <c r="Z5" s="1">
        <v>143876</v>
      </c>
      <c r="AB5" s="1">
        <v>376541</v>
      </c>
      <c r="AC5" s="1"/>
      <c r="AD5" s="1">
        <v>15251</v>
      </c>
      <c r="AE5" s="1">
        <v>69602</v>
      </c>
      <c r="AF5" s="1">
        <v>72476</v>
      </c>
      <c r="AG5" s="1">
        <v>34004</v>
      </c>
      <c r="AH5" s="1">
        <v>139887</v>
      </c>
      <c r="AI5" s="1">
        <v>96941</v>
      </c>
      <c r="AJ5" s="1">
        <v>176384</v>
      </c>
      <c r="AK5" s="1">
        <v>193080</v>
      </c>
      <c r="AL5" s="1">
        <v>75535</v>
      </c>
      <c r="AM5" s="1">
        <v>206689</v>
      </c>
      <c r="AN5" s="1">
        <v>87913</v>
      </c>
      <c r="AO5" s="1">
        <v>163806</v>
      </c>
      <c r="AP5" s="1">
        <v>69826</v>
      </c>
      <c r="AQ5" s="1">
        <v>130765</v>
      </c>
      <c r="AR5" s="1">
        <v>46847</v>
      </c>
      <c r="AS5" s="1">
        <v>43909</v>
      </c>
      <c r="AT5" s="1">
        <v>79150</v>
      </c>
      <c r="AU5" s="1">
        <v>162153</v>
      </c>
      <c r="AV5" s="1">
        <v>72023</v>
      </c>
      <c r="AW5" s="1">
        <v>162630</v>
      </c>
      <c r="AX5" s="1">
        <v>63804</v>
      </c>
      <c r="AY5" s="1">
        <v>23167</v>
      </c>
      <c r="AZ5" s="1">
        <v>48398</v>
      </c>
    </row>
    <row r="6" spans="1:52">
      <c r="B6" s="1">
        <v>856302</v>
      </c>
      <c r="C6" s="1"/>
      <c r="D6" s="1">
        <v>56548</v>
      </c>
      <c r="E6" s="1">
        <v>158430</v>
      </c>
      <c r="F6" s="1">
        <v>182954</v>
      </c>
      <c r="G6" s="1">
        <v>125726</v>
      </c>
      <c r="H6" s="1">
        <v>216283</v>
      </c>
      <c r="I6" s="1">
        <v>170461</v>
      </c>
      <c r="J6" s="1">
        <v>273947</v>
      </c>
      <c r="K6" s="1">
        <v>381838</v>
      </c>
      <c r="L6" s="1">
        <v>167408</v>
      </c>
      <c r="M6" s="1">
        <v>399978</v>
      </c>
      <c r="N6" s="1">
        <v>164205</v>
      </c>
      <c r="O6" s="1">
        <v>314399</v>
      </c>
      <c r="P6" s="1">
        <v>155079</v>
      </c>
      <c r="Q6" s="1">
        <v>281198</v>
      </c>
      <c r="R6" s="1">
        <v>227532</v>
      </c>
      <c r="S6" s="1">
        <v>189030</v>
      </c>
      <c r="T6" s="1">
        <v>248890</v>
      </c>
      <c r="U6" s="1">
        <v>531245</v>
      </c>
      <c r="V6" s="1">
        <v>242983</v>
      </c>
      <c r="W6" s="1">
        <v>285261</v>
      </c>
      <c r="X6" s="1">
        <v>179742</v>
      </c>
      <c r="Y6" s="1">
        <v>109160</v>
      </c>
      <c r="Z6" s="1">
        <v>104488</v>
      </c>
      <c r="AB6" s="1">
        <v>420779</v>
      </c>
      <c r="AC6" s="1"/>
      <c r="AD6" s="1">
        <v>9800</v>
      </c>
      <c r="AE6" s="1">
        <v>61748</v>
      </c>
      <c r="AF6" s="1">
        <v>76152</v>
      </c>
      <c r="AG6" s="1">
        <v>34445</v>
      </c>
      <c r="AH6" s="1">
        <v>146085</v>
      </c>
      <c r="AI6" s="1">
        <v>160635</v>
      </c>
      <c r="AJ6" s="1">
        <v>154929</v>
      </c>
      <c r="AK6" s="1">
        <v>232134</v>
      </c>
      <c r="AL6" s="1">
        <v>80165</v>
      </c>
      <c r="AM6" s="1">
        <v>236477</v>
      </c>
      <c r="AN6" s="1">
        <v>86373</v>
      </c>
      <c r="AO6" s="1">
        <v>151087</v>
      </c>
      <c r="AP6" s="1">
        <v>60868</v>
      </c>
      <c r="AQ6" s="1">
        <v>114312</v>
      </c>
      <c r="AR6" s="1">
        <v>43452</v>
      </c>
      <c r="AS6" s="1">
        <v>64426</v>
      </c>
      <c r="AT6" s="1">
        <v>92225</v>
      </c>
      <c r="AU6" s="1">
        <v>214409</v>
      </c>
      <c r="AV6" s="1">
        <v>93739</v>
      </c>
      <c r="AW6" s="1">
        <v>141810</v>
      </c>
      <c r="AX6" s="1">
        <v>55410</v>
      </c>
      <c r="AY6" s="1">
        <v>36237</v>
      </c>
      <c r="AZ6" s="1">
        <v>36495</v>
      </c>
    </row>
    <row r="7" spans="1:52">
      <c r="B7" s="1">
        <v>1135942</v>
      </c>
      <c r="C7" s="1"/>
      <c r="D7" s="1">
        <v>111123</v>
      </c>
      <c r="E7" s="1">
        <v>245230</v>
      </c>
      <c r="F7" s="1">
        <v>213825</v>
      </c>
      <c r="G7" s="1">
        <v>120453</v>
      </c>
      <c r="H7" s="1">
        <v>228294</v>
      </c>
      <c r="I7" s="1">
        <v>195476</v>
      </c>
      <c r="J7" s="1">
        <v>283017</v>
      </c>
      <c r="K7" s="1">
        <v>426856</v>
      </c>
      <c r="L7" s="1">
        <v>118275</v>
      </c>
      <c r="M7" s="1">
        <v>429415</v>
      </c>
      <c r="N7" s="1">
        <v>210310</v>
      </c>
      <c r="O7" s="1">
        <v>353488</v>
      </c>
      <c r="P7" s="1">
        <v>169442</v>
      </c>
      <c r="Q7" s="1">
        <v>253930</v>
      </c>
      <c r="R7" s="1">
        <v>182080</v>
      </c>
      <c r="S7" s="1">
        <v>162696</v>
      </c>
      <c r="T7" s="1">
        <v>351293</v>
      </c>
      <c r="U7" s="1">
        <v>493476</v>
      </c>
      <c r="V7" s="1">
        <v>288212</v>
      </c>
      <c r="W7" s="1">
        <v>207823</v>
      </c>
      <c r="X7" s="1">
        <v>183120</v>
      </c>
      <c r="Y7" s="1">
        <v>124803</v>
      </c>
      <c r="Z7" s="1">
        <v>110256</v>
      </c>
      <c r="AB7" s="1">
        <v>626770</v>
      </c>
      <c r="AC7" s="1"/>
      <c r="AD7" s="1">
        <v>26129</v>
      </c>
      <c r="AE7" s="1">
        <v>113666</v>
      </c>
      <c r="AF7" s="1">
        <v>103884</v>
      </c>
      <c r="AG7" s="1">
        <v>57438</v>
      </c>
      <c r="AH7" s="1">
        <v>167965</v>
      </c>
      <c r="AI7" s="1">
        <v>193597</v>
      </c>
      <c r="AJ7" s="1">
        <v>174126</v>
      </c>
      <c r="AK7" s="1">
        <v>244730</v>
      </c>
      <c r="AL7" s="1">
        <v>56060</v>
      </c>
      <c r="AM7" s="1">
        <v>225815</v>
      </c>
      <c r="AN7" s="1">
        <v>133357</v>
      </c>
      <c r="AO7" s="1">
        <v>214843</v>
      </c>
      <c r="AP7" s="1">
        <v>73572</v>
      </c>
      <c r="AQ7" s="1">
        <v>119033</v>
      </c>
      <c r="AR7" s="1">
        <v>56063</v>
      </c>
      <c r="AS7" s="1">
        <v>65143</v>
      </c>
      <c r="AT7" s="1">
        <v>102246</v>
      </c>
      <c r="AU7" s="1">
        <v>224777</v>
      </c>
      <c r="AV7" s="1">
        <v>99859</v>
      </c>
      <c r="AW7" s="1">
        <v>137083</v>
      </c>
      <c r="AX7" s="1">
        <v>80468</v>
      </c>
      <c r="AY7" s="1">
        <v>47966</v>
      </c>
      <c r="AZ7" s="1">
        <v>25490</v>
      </c>
    </row>
    <row r="8" spans="1:52">
      <c r="B8" s="1">
        <v>1100809</v>
      </c>
      <c r="C8" s="1"/>
      <c r="D8" s="1">
        <v>112430</v>
      </c>
      <c r="E8" s="1">
        <v>222888</v>
      </c>
      <c r="F8" s="1">
        <v>280493</v>
      </c>
      <c r="G8" s="1">
        <v>135135</v>
      </c>
      <c r="H8" s="1">
        <v>265391</v>
      </c>
      <c r="I8" s="1">
        <v>149192</v>
      </c>
      <c r="J8" s="1">
        <v>356597</v>
      </c>
      <c r="K8" s="1">
        <v>396110</v>
      </c>
      <c r="L8" s="1">
        <v>108785</v>
      </c>
      <c r="M8" s="1">
        <v>410812</v>
      </c>
      <c r="N8" s="1">
        <v>217929</v>
      </c>
      <c r="O8" s="1">
        <v>333085</v>
      </c>
      <c r="P8" s="1">
        <v>183619</v>
      </c>
      <c r="Q8" s="1">
        <v>289650</v>
      </c>
      <c r="R8" s="1">
        <v>225665</v>
      </c>
      <c r="S8" s="1">
        <v>174763</v>
      </c>
      <c r="T8" s="1">
        <v>257895</v>
      </c>
      <c r="U8" s="1">
        <v>460806</v>
      </c>
      <c r="V8" s="1">
        <v>310120</v>
      </c>
      <c r="W8" s="1">
        <v>249565</v>
      </c>
      <c r="X8" s="1">
        <v>160005</v>
      </c>
      <c r="Z8" s="1">
        <v>96300</v>
      </c>
      <c r="AB8" s="1">
        <v>555611</v>
      </c>
      <c r="AC8" s="1"/>
      <c r="AD8" s="1">
        <v>29603</v>
      </c>
      <c r="AE8" s="1">
        <v>111261</v>
      </c>
      <c r="AF8" s="1">
        <v>130926</v>
      </c>
      <c r="AG8" s="1">
        <v>55608</v>
      </c>
      <c r="AH8" s="1">
        <v>166657</v>
      </c>
      <c r="AI8" s="1">
        <v>134239</v>
      </c>
      <c r="AJ8" s="1">
        <v>198699</v>
      </c>
      <c r="AK8" s="1">
        <v>215864</v>
      </c>
      <c r="AL8" s="1">
        <v>51454</v>
      </c>
      <c r="AM8" s="1">
        <v>206651</v>
      </c>
      <c r="AN8" s="1">
        <v>104218</v>
      </c>
      <c r="AO8" s="1">
        <v>192012</v>
      </c>
      <c r="AP8" s="1">
        <v>56835</v>
      </c>
      <c r="AQ8" s="1">
        <v>127355</v>
      </c>
      <c r="AR8" s="1">
        <v>52858</v>
      </c>
      <c r="AS8" s="1">
        <v>48111</v>
      </c>
      <c r="AT8" s="1">
        <v>72901</v>
      </c>
      <c r="AU8" s="1">
        <v>169526</v>
      </c>
      <c r="AV8" s="1">
        <v>128039</v>
      </c>
      <c r="AW8" s="1">
        <v>107201</v>
      </c>
      <c r="AX8" s="1">
        <v>41138</v>
      </c>
      <c r="AZ8" s="1">
        <v>43366</v>
      </c>
    </row>
    <row r="9" spans="1:52">
      <c r="B9" s="1">
        <v>806452</v>
      </c>
      <c r="C9" s="1"/>
      <c r="D9" s="1">
        <v>119177</v>
      </c>
      <c r="E9" s="1">
        <v>262136</v>
      </c>
      <c r="F9" s="1">
        <v>275372</v>
      </c>
      <c r="G9" s="1">
        <v>1207029</v>
      </c>
      <c r="H9" s="1">
        <v>1045113</v>
      </c>
      <c r="I9" s="1">
        <v>155145</v>
      </c>
      <c r="J9" s="1">
        <v>335130</v>
      </c>
      <c r="K9" s="1">
        <v>414533</v>
      </c>
      <c r="L9" s="1">
        <v>119219</v>
      </c>
      <c r="M9" s="1">
        <v>472653</v>
      </c>
      <c r="N9" s="1">
        <v>193303</v>
      </c>
      <c r="O9" s="1">
        <v>281291</v>
      </c>
      <c r="P9" s="1">
        <v>178347</v>
      </c>
      <c r="Q9" s="1">
        <v>183850</v>
      </c>
      <c r="R9" s="1">
        <v>242484</v>
      </c>
      <c r="S9" s="1">
        <v>215285</v>
      </c>
      <c r="T9" s="1">
        <v>340135</v>
      </c>
      <c r="U9" s="1">
        <v>446554</v>
      </c>
      <c r="V9" s="1">
        <v>354740</v>
      </c>
      <c r="W9" s="1">
        <v>324129</v>
      </c>
      <c r="X9" s="1">
        <v>167076</v>
      </c>
      <c r="Z9" s="1">
        <v>98817</v>
      </c>
      <c r="AB9" s="1">
        <v>389571</v>
      </c>
      <c r="AC9" s="1"/>
      <c r="AD9" s="1">
        <v>31267</v>
      </c>
      <c r="AE9" s="1">
        <v>154791</v>
      </c>
      <c r="AF9" s="1">
        <v>124076</v>
      </c>
      <c r="AG9" s="1">
        <v>66178</v>
      </c>
      <c r="AH9" s="1">
        <v>206182</v>
      </c>
      <c r="AI9" s="1">
        <v>157078</v>
      </c>
      <c r="AJ9" s="1">
        <v>183496</v>
      </c>
      <c r="AK9" s="1">
        <v>254032</v>
      </c>
      <c r="AL9" s="1">
        <v>60671</v>
      </c>
      <c r="AM9" s="1">
        <v>233366</v>
      </c>
      <c r="AN9" s="1">
        <v>127832</v>
      </c>
      <c r="AO9" s="1">
        <v>222270</v>
      </c>
      <c r="AP9" s="1">
        <v>82970</v>
      </c>
      <c r="AQ9" s="1">
        <v>97764</v>
      </c>
      <c r="AR9" s="1">
        <v>96499</v>
      </c>
      <c r="AS9" s="1">
        <v>61233</v>
      </c>
      <c r="AT9" s="1">
        <v>112413</v>
      </c>
      <c r="AU9" s="1">
        <v>217592</v>
      </c>
      <c r="AV9" s="1">
        <v>154757</v>
      </c>
      <c r="AW9" s="1">
        <v>220738</v>
      </c>
      <c r="AX9" s="1">
        <v>66444</v>
      </c>
      <c r="AZ9" s="1">
        <v>41090</v>
      </c>
    </row>
    <row r="10" spans="1:52">
      <c r="A10" t="s">
        <v>3</v>
      </c>
      <c r="B10" s="2">
        <f>AVERAGE(B4:B9)</f>
        <v>949608.66666666663</v>
      </c>
      <c r="C10" s="2"/>
      <c r="D10" s="2">
        <f t="shared" ref="D10:Z10" si="0">AVERAGE(D4:D9)</f>
        <v>89657.833333333328</v>
      </c>
      <c r="E10" s="2">
        <f t="shared" si="0"/>
        <v>200464.83333333334</v>
      </c>
      <c r="F10" s="2">
        <f t="shared" si="0"/>
        <v>225097.83333333334</v>
      </c>
      <c r="G10" s="2">
        <f t="shared" si="0"/>
        <v>288803</v>
      </c>
      <c r="H10" s="2">
        <f t="shared" si="0"/>
        <v>356676.83333333331</v>
      </c>
      <c r="I10" s="2">
        <f t="shared" si="0"/>
        <v>156293.66666666666</v>
      </c>
      <c r="J10" s="2">
        <f t="shared" si="0"/>
        <v>312421.83333333331</v>
      </c>
      <c r="K10" s="2">
        <f t="shared" si="0"/>
        <v>399762.16666666669</v>
      </c>
      <c r="L10" s="2">
        <f t="shared" si="0"/>
        <v>141411</v>
      </c>
      <c r="M10" s="2">
        <f t="shared" si="0"/>
        <v>423165.16666666669</v>
      </c>
      <c r="N10" s="2">
        <f t="shared" si="0"/>
        <v>192103.83333333334</v>
      </c>
      <c r="O10" s="2">
        <f t="shared" si="0"/>
        <v>320869.16666666669</v>
      </c>
      <c r="P10" s="2">
        <f t="shared" si="0"/>
        <v>168944.5</v>
      </c>
      <c r="Q10" s="2">
        <f t="shared" si="0"/>
        <v>253127</v>
      </c>
      <c r="R10" s="2">
        <f t="shared" si="0"/>
        <v>215927.16666666666</v>
      </c>
      <c r="S10" s="2">
        <f t="shared" si="0"/>
        <v>180472</v>
      </c>
      <c r="T10" s="2">
        <f t="shared" si="0"/>
        <v>284522.33333333331</v>
      </c>
      <c r="U10" s="2">
        <f t="shared" si="0"/>
        <v>458276.16666666669</v>
      </c>
      <c r="V10" s="2">
        <f t="shared" si="0"/>
        <v>281133</v>
      </c>
      <c r="W10" s="2">
        <f t="shared" si="0"/>
        <v>273450.16666666669</v>
      </c>
      <c r="X10" s="2">
        <f t="shared" si="0"/>
        <v>167617.83333333334</v>
      </c>
      <c r="Y10" s="2">
        <f t="shared" si="0"/>
        <v>105525.25</v>
      </c>
      <c r="Z10" s="2">
        <f t="shared" si="0"/>
        <v>108683.33333333333</v>
      </c>
      <c r="AA10" s="2"/>
      <c r="AB10" s="2">
        <f t="shared" ref="AB10" si="1">AVERAGE(AB4:AB9)</f>
        <v>443433.5</v>
      </c>
      <c r="AC10" s="2"/>
      <c r="AD10" s="2">
        <f t="shared" ref="AD10" si="2">AVERAGE(AD4:AD9)</f>
        <v>19735.333333333332</v>
      </c>
      <c r="AE10" s="2">
        <f t="shared" ref="AE10" si="3">AVERAGE(AE4:AE9)</f>
        <v>94631</v>
      </c>
      <c r="AF10" s="2">
        <f t="shared" ref="AF10" si="4">AVERAGE(AF4:AF9)</f>
        <v>99627.166666666672</v>
      </c>
      <c r="AG10" s="2">
        <f t="shared" ref="AG10" si="5">AVERAGE(AG4:AG9)</f>
        <v>53756.333333333336</v>
      </c>
      <c r="AH10" s="2">
        <f t="shared" ref="AH10" si="6">AVERAGE(AH4:AH9)</f>
        <v>164462.16666666666</v>
      </c>
      <c r="AI10" s="2">
        <f t="shared" ref="AI10" si="7">AVERAGE(AI4:AI9)</f>
        <v>142681.83333333334</v>
      </c>
      <c r="AJ10" s="2">
        <f t="shared" ref="AJ10" si="8">AVERAGE(AJ4:AJ9)</f>
        <v>171508</v>
      </c>
      <c r="AK10" s="2">
        <f t="shared" ref="AK10" si="9">AVERAGE(AK4:AK9)</f>
        <v>223944.5</v>
      </c>
      <c r="AL10" s="2">
        <f t="shared" ref="AL10" si="10">AVERAGE(AL4:AL9)</f>
        <v>66342.833333333328</v>
      </c>
      <c r="AM10" s="2">
        <f t="shared" ref="AM10" si="11">AVERAGE(AM4:AM9)</f>
        <v>221850.16666666666</v>
      </c>
      <c r="AN10" s="2">
        <f t="shared" ref="AN10" si="12">AVERAGE(AN4:AN9)</f>
        <v>110933.83333333333</v>
      </c>
      <c r="AO10" s="2">
        <f t="shared" ref="AO10" si="13">AVERAGE(AO4:AO9)</f>
        <v>189462.16666666666</v>
      </c>
      <c r="AP10" s="2">
        <f t="shared" ref="AP10" si="14">AVERAGE(AP4:AP9)</f>
        <v>64719.833333333336</v>
      </c>
      <c r="AQ10" s="2">
        <f t="shared" ref="AQ10" si="15">AVERAGE(AQ4:AQ9)</f>
        <v>116913.16666666667</v>
      </c>
      <c r="AR10" s="2">
        <f t="shared" ref="AR10" si="16">AVERAGE(AR4:AR9)</f>
        <v>63081.833333333336</v>
      </c>
      <c r="AS10" s="2">
        <f t="shared" ref="AS10" si="17">AVERAGE(AS4:AS9)</f>
        <v>57758</v>
      </c>
      <c r="AT10" s="2">
        <f t="shared" ref="AT10" si="18">AVERAGE(AT4:AT9)</f>
        <v>88444.833333333328</v>
      </c>
      <c r="AU10" s="2">
        <f t="shared" ref="AU10" si="19">AVERAGE(AU4:AU9)</f>
        <v>193257.66666666666</v>
      </c>
      <c r="AV10" s="2">
        <f t="shared" ref="AV10" si="20">AVERAGE(AV4:AV9)</f>
        <v>111590.33333333333</v>
      </c>
      <c r="AW10" s="2">
        <f t="shared" ref="AW10" si="21">AVERAGE(AW4:AW9)</f>
        <v>154301.33333333334</v>
      </c>
      <c r="AX10" s="2">
        <f t="shared" ref="AX10" si="22">AVERAGE(AX4:AX9)</f>
        <v>57601.833333333336</v>
      </c>
      <c r="AY10" s="2">
        <f t="shared" ref="AY10" si="23">AVERAGE(AY4:AY9)</f>
        <v>31535.5</v>
      </c>
      <c r="AZ10" s="2">
        <f t="shared" ref="AZ10" si="24">AVERAGE(AZ4:AZ9)</f>
        <v>40071.333333333336</v>
      </c>
    </row>
    <row r="11" spans="1:52">
      <c r="A11" t="s">
        <v>50</v>
      </c>
      <c r="B11" s="4">
        <f>B10/$B$10</f>
        <v>1</v>
      </c>
      <c r="C11" s="4"/>
      <c r="D11" s="4">
        <f t="shared" ref="D11:Z11" si="25">D10/$B$10</f>
        <v>9.4415559251424974E-2</v>
      </c>
      <c r="E11" s="4">
        <f t="shared" si="25"/>
        <v>0.21110257348114628</v>
      </c>
      <c r="F11" s="4">
        <f t="shared" si="25"/>
        <v>0.23704273269058906</v>
      </c>
      <c r="G11" s="4">
        <f t="shared" si="25"/>
        <v>0.30412843746862744</v>
      </c>
      <c r="H11" s="4">
        <f t="shared" si="25"/>
        <v>0.37560402074398364</v>
      </c>
      <c r="I11" s="4">
        <f t="shared" si="25"/>
        <v>0.1645874476012224</v>
      </c>
      <c r="J11" s="4">
        <f t="shared" si="25"/>
        <v>0.32900061288404414</v>
      </c>
      <c r="K11" s="4">
        <f t="shared" si="25"/>
        <v>0.42097569314517636</v>
      </c>
      <c r="L11" s="4">
        <f t="shared" si="25"/>
        <v>0.14891502675137058</v>
      </c>
      <c r="M11" s="4">
        <f t="shared" si="25"/>
        <v>0.4456205819520041</v>
      </c>
      <c r="N11" s="4">
        <f t="shared" si="25"/>
        <v>0.20229789393946843</v>
      </c>
      <c r="O11" s="4">
        <f t="shared" si="25"/>
        <v>0.33789620706915763</v>
      </c>
      <c r="P11" s="4">
        <f t="shared" si="25"/>
        <v>0.17790960206063833</v>
      </c>
      <c r="Q11" s="4">
        <f t="shared" si="25"/>
        <v>0.26655927740058538</v>
      </c>
      <c r="R11" s="4">
        <f t="shared" si="25"/>
        <v>0.22738542122263697</v>
      </c>
      <c r="S11" s="4">
        <f t="shared" si="25"/>
        <v>0.19004881309002375</v>
      </c>
      <c r="T11" s="4">
        <f t="shared" si="25"/>
        <v>0.29962061565009585</v>
      </c>
      <c r="U11" s="4">
        <f t="shared" si="25"/>
        <v>0.4825947600871377</v>
      </c>
      <c r="V11" s="4">
        <f t="shared" si="25"/>
        <v>0.29605142609622354</v>
      </c>
      <c r="W11" s="4">
        <f t="shared" si="25"/>
        <v>0.28796090038493055</v>
      </c>
      <c r="X11" s="4">
        <f t="shared" si="25"/>
        <v>0.17651253533911865</v>
      </c>
      <c r="Y11" s="4">
        <f t="shared" si="25"/>
        <v>0.11112498622239478</v>
      </c>
      <c r="Z11" s="4">
        <f t="shared" si="25"/>
        <v>0.11445065440992185</v>
      </c>
      <c r="AB11" s="4">
        <f>AB10/$AB$10</f>
        <v>1</v>
      </c>
      <c r="AC11" s="4"/>
      <c r="AD11" s="4">
        <f t="shared" ref="AD11:AZ11" si="26">AD10/$AB$10</f>
        <v>4.4505733854869632E-2</v>
      </c>
      <c r="AE11" s="4">
        <f t="shared" si="26"/>
        <v>0.21340516672736723</v>
      </c>
      <c r="AF11" s="4">
        <f t="shared" si="26"/>
        <v>0.22467216993453737</v>
      </c>
      <c r="AG11" s="4">
        <f t="shared" si="26"/>
        <v>0.12122749709558105</v>
      </c>
      <c r="AH11" s="4">
        <f t="shared" si="26"/>
        <v>0.37088349587179736</v>
      </c>
      <c r="AI11" s="4">
        <f t="shared" si="26"/>
        <v>0.32176602203787791</v>
      </c>
      <c r="AJ11" s="4">
        <f t="shared" si="26"/>
        <v>0.38677276299602986</v>
      </c>
      <c r="AK11" s="4">
        <f t="shared" si="26"/>
        <v>0.50502386490871798</v>
      </c>
      <c r="AL11" s="4">
        <f t="shared" si="26"/>
        <v>0.14961168548008513</v>
      </c>
      <c r="AM11" s="4">
        <f t="shared" si="26"/>
        <v>0.50030087187067884</v>
      </c>
      <c r="AN11" s="4">
        <f t="shared" si="26"/>
        <v>0.25017016831911287</v>
      </c>
      <c r="AO11" s="4">
        <f t="shared" si="26"/>
        <v>0.42726173522448496</v>
      </c>
      <c r="AP11" s="4">
        <f t="shared" si="26"/>
        <v>0.14595161018130867</v>
      </c>
      <c r="AQ11" s="4">
        <f t="shared" si="26"/>
        <v>0.2636543397525597</v>
      </c>
      <c r="AR11" s="4">
        <f t="shared" si="26"/>
        <v>0.14225770793892056</v>
      </c>
      <c r="AS11" s="4">
        <f t="shared" si="26"/>
        <v>0.13025177394130122</v>
      </c>
      <c r="AT11" s="4">
        <f t="shared" si="26"/>
        <v>0.1994545593270092</v>
      </c>
      <c r="AU11" s="4">
        <f t="shared" si="26"/>
        <v>0.43582107952301002</v>
      </c>
      <c r="AV11" s="4">
        <f t="shared" si="26"/>
        <v>0.25165066088451443</v>
      </c>
      <c r="AW11" s="4">
        <f t="shared" si="26"/>
        <v>0.34796950012422007</v>
      </c>
      <c r="AX11" s="4">
        <f t="shared" si="26"/>
        <v>0.12989959787281144</v>
      </c>
      <c r="AY11" s="4">
        <f t="shared" si="26"/>
        <v>7.1116638684267194E-2</v>
      </c>
      <c r="AZ11" s="4">
        <f t="shared" si="26"/>
        <v>9.0366048873919844E-2</v>
      </c>
    </row>
    <row r="12" spans="1:52">
      <c r="B12" s="4"/>
      <c r="C12" s="4"/>
      <c r="D12" s="4"/>
      <c r="E12" s="5"/>
      <c r="F12" s="4"/>
      <c r="G12" s="4"/>
      <c r="H12" s="4"/>
      <c r="I12" s="5"/>
    </row>
    <row r="13" spans="1:52">
      <c r="A13" t="s">
        <v>6</v>
      </c>
      <c r="B13" t="s">
        <v>2</v>
      </c>
      <c r="C13" t="s">
        <v>532</v>
      </c>
      <c r="D13" t="s">
        <v>509</v>
      </c>
      <c r="E13" t="s">
        <v>510</v>
      </c>
      <c r="F13" t="s">
        <v>511</v>
      </c>
      <c r="G13" t="s">
        <v>512</v>
      </c>
      <c r="H13" t="s">
        <v>513</v>
      </c>
      <c r="I13" t="s">
        <v>514</v>
      </c>
      <c r="J13" t="s">
        <v>515</v>
      </c>
      <c r="K13" t="s">
        <v>516</v>
      </c>
      <c r="L13" t="s">
        <v>517</v>
      </c>
      <c r="M13" t="s">
        <v>518</v>
      </c>
      <c r="N13" t="s">
        <v>519</v>
      </c>
      <c r="O13" t="s">
        <v>520</v>
      </c>
      <c r="P13" t="s">
        <v>521</v>
      </c>
      <c r="Q13" t="s">
        <v>522</v>
      </c>
      <c r="R13" t="s">
        <v>523</v>
      </c>
      <c r="S13" t="s">
        <v>524</v>
      </c>
      <c r="T13" t="s">
        <v>525</v>
      </c>
      <c r="U13" t="s">
        <v>526</v>
      </c>
      <c r="V13" t="s">
        <v>527</v>
      </c>
      <c r="W13" t="s">
        <v>528</v>
      </c>
      <c r="X13" t="s">
        <v>529</v>
      </c>
      <c r="Y13" t="s">
        <v>530</v>
      </c>
      <c r="Z13" t="s">
        <v>531</v>
      </c>
      <c r="AB13" t="s">
        <v>2</v>
      </c>
      <c r="AC13" t="s">
        <v>532</v>
      </c>
      <c r="AD13" t="s">
        <v>509</v>
      </c>
      <c r="AE13" t="s">
        <v>510</v>
      </c>
      <c r="AF13" t="s">
        <v>511</v>
      </c>
      <c r="AG13" t="s">
        <v>512</v>
      </c>
      <c r="AH13" t="s">
        <v>513</v>
      </c>
      <c r="AI13" t="s">
        <v>514</v>
      </c>
      <c r="AJ13" t="s">
        <v>515</v>
      </c>
      <c r="AK13" t="s">
        <v>516</v>
      </c>
      <c r="AL13" t="s">
        <v>517</v>
      </c>
      <c r="AM13" t="s">
        <v>518</v>
      </c>
      <c r="AN13" t="s">
        <v>519</v>
      </c>
      <c r="AO13" t="s">
        <v>520</v>
      </c>
      <c r="AP13" t="s">
        <v>521</v>
      </c>
      <c r="AQ13" t="s">
        <v>522</v>
      </c>
      <c r="AR13" t="s">
        <v>523</v>
      </c>
      <c r="AS13" t="s">
        <v>524</v>
      </c>
      <c r="AT13" t="s">
        <v>525</v>
      </c>
      <c r="AU13" t="s">
        <v>526</v>
      </c>
      <c r="AV13" t="s">
        <v>527</v>
      </c>
      <c r="AW13" t="s">
        <v>528</v>
      </c>
      <c r="AX13" t="s">
        <v>529</v>
      </c>
      <c r="AY13" t="s">
        <v>530</v>
      </c>
      <c r="AZ13" t="s">
        <v>531</v>
      </c>
    </row>
    <row r="14" spans="1:52">
      <c r="B14" s="1">
        <v>1424400</v>
      </c>
      <c r="C14" s="1">
        <v>116656</v>
      </c>
      <c r="D14" s="1">
        <v>273791</v>
      </c>
      <c r="E14" s="1">
        <v>182161</v>
      </c>
      <c r="F14" s="1">
        <v>299927</v>
      </c>
      <c r="G14" s="1">
        <v>248927</v>
      </c>
      <c r="H14" s="1">
        <v>238548</v>
      </c>
      <c r="I14" s="1">
        <v>201649</v>
      </c>
      <c r="J14" s="1">
        <v>228026</v>
      </c>
      <c r="K14" s="1">
        <v>245818</v>
      </c>
      <c r="L14" s="1">
        <v>169913</v>
      </c>
      <c r="M14" s="1">
        <v>223764</v>
      </c>
      <c r="N14" s="1">
        <v>255326</v>
      </c>
      <c r="O14" s="1">
        <v>275974</v>
      </c>
      <c r="P14" s="1">
        <v>157678</v>
      </c>
      <c r="Q14" s="1">
        <v>247415</v>
      </c>
      <c r="R14" s="1">
        <v>216643</v>
      </c>
      <c r="S14" s="1">
        <v>172164</v>
      </c>
      <c r="T14" s="1">
        <v>286154</v>
      </c>
      <c r="U14" s="1">
        <v>458918</v>
      </c>
      <c r="V14" s="1">
        <v>242076</v>
      </c>
      <c r="W14" s="1">
        <v>251288</v>
      </c>
      <c r="X14" s="1">
        <v>210615</v>
      </c>
      <c r="Y14" s="1">
        <v>161842</v>
      </c>
      <c r="Z14" s="1">
        <v>99010</v>
      </c>
      <c r="AB14" s="1">
        <v>682552</v>
      </c>
      <c r="AC14" s="1">
        <v>26336</v>
      </c>
      <c r="AD14" s="1">
        <v>119828</v>
      </c>
      <c r="AE14" s="1">
        <v>100198</v>
      </c>
      <c r="AF14" s="1">
        <v>195771</v>
      </c>
      <c r="AG14" s="1">
        <v>172162</v>
      </c>
      <c r="AH14" s="1">
        <v>218726</v>
      </c>
      <c r="AI14" s="1">
        <v>223864</v>
      </c>
      <c r="AJ14" s="1">
        <v>141198</v>
      </c>
      <c r="AK14" s="1">
        <v>117736</v>
      </c>
      <c r="AL14" s="1">
        <v>124264</v>
      </c>
      <c r="AM14" s="1">
        <v>145599</v>
      </c>
      <c r="AN14" s="1">
        <v>138064</v>
      </c>
      <c r="AO14" s="1">
        <v>203541</v>
      </c>
      <c r="AP14" s="1">
        <v>78812</v>
      </c>
      <c r="AQ14" s="1">
        <v>184817</v>
      </c>
      <c r="AR14" s="1">
        <v>133208</v>
      </c>
      <c r="AS14" s="1">
        <v>99002</v>
      </c>
      <c r="AT14" s="1">
        <v>141940</v>
      </c>
      <c r="AU14" s="1">
        <v>159664</v>
      </c>
      <c r="AV14" s="1">
        <v>123035</v>
      </c>
      <c r="AW14" s="1">
        <v>154367</v>
      </c>
      <c r="AX14" s="1">
        <v>90834</v>
      </c>
      <c r="AY14" s="1">
        <v>83082</v>
      </c>
      <c r="AZ14" s="1">
        <v>42770</v>
      </c>
    </row>
    <row r="15" spans="1:52">
      <c r="B15" s="1">
        <v>1331690</v>
      </c>
      <c r="C15" s="1">
        <v>139014</v>
      </c>
      <c r="D15" s="1">
        <v>310924</v>
      </c>
      <c r="E15" s="1">
        <v>207381</v>
      </c>
      <c r="F15" s="1">
        <v>192382</v>
      </c>
      <c r="G15" s="1">
        <v>259681</v>
      </c>
      <c r="H15" s="1">
        <v>298963</v>
      </c>
      <c r="I15" s="1">
        <v>232056</v>
      </c>
      <c r="J15" s="1">
        <v>222952</v>
      </c>
      <c r="K15" s="1">
        <v>156215</v>
      </c>
      <c r="L15" s="1">
        <v>166100</v>
      </c>
      <c r="M15" s="1">
        <v>222883</v>
      </c>
      <c r="N15" s="1">
        <v>294334</v>
      </c>
      <c r="O15" s="1">
        <v>268013</v>
      </c>
      <c r="P15" s="1">
        <v>151129</v>
      </c>
      <c r="Q15" s="1">
        <v>229573</v>
      </c>
      <c r="R15" s="1">
        <v>205079</v>
      </c>
      <c r="S15" s="1">
        <v>197213</v>
      </c>
      <c r="T15" s="1">
        <v>346540</v>
      </c>
      <c r="U15" s="1">
        <v>580045</v>
      </c>
      <c r="V15" s="1">
        <v>308367</v>
      </c>
      <c r="W15" s="1">
        <v>188697</v>
      </c>
      <c r="X15" s="1">
        <v>161017</v>
      </c>
      <c r="Y15" s="1">
        <v>79796</v>
      </c>
      <c r="Z15" s="1">
        <v>120546</v>
      </c>
      <c r="AB15" s="1">
        <v>873135</v>
      </c>
      <c r="AC15" s="1">
        <v>59497</v>
      </c>
      <c r="AD15" s="1">
        <v>164507</v>
      </c>
      <c r="AE15" s="1">
        <v>109484</v>
      </c>
      <c r="AF15" s="1">
        <v>81320</v>
      </c>
      <c r="AG15" s="1">
        <v>155442</v>
      </c>
      <c r="AH15" s="1">
        <v>261056</v>
      </c>
      <c r="AI15" s="1">
        <v>388209</v>
      </c>
      <c r="AJ15" s="1">
        <v>139547</v>
      </c>
      <c r="AK15" s="1">
        <v>142287</v>
      </c>
      <c r="AL15" s="1">
        <v>84727</v>
      </c>
      <c r="AM15" s="1">
        <v>125090</v>
      </c>
      <c r="AN15" s="1">
        <v>237700</v>
      </c>
      <c r="AO15" s="1">
        <v>222682</v>
      </c>
      <c r="AP15" s="1">
        <v>75201</v>
      </c>
      <c r="AQ15" s="1">
        <v>131668</v>
      </c>
      <c r="AR15" s="1">
        <v>93453</v>
      </c>
      <c r="AS15" s="1">
        <v>84381</v>
      </c>
      <c r="AT15" s="1">
        <v>130668</v>
      </c>
      <c r="AU15" s="1">
        <v>381773</v>
      </c>
      <c r="AV15" s="1">
        <v>146913</v>
      </c>
      <c r="AW15" s="1">
        <v>146088</v>
      </c>
      <c r="AX15" s="1">
        <v>74691</v>
      </c>
      <c r="AY15" s="1">
        <v>38427</v>
      </c>
      <c r="AZ15" s="1">
        <v>47012</v>
      </c>
    </row>
    <row r="16" spans="1:52">
      <c r="B16" s="1">
        <v>1469524</v>
      </c>
      <c r="C16" s="1">
        <v>156907</v>
      </c>
      <c r="D16" s="1">
        <v>444212</v>
      </c>
      <c r="E16" s="1">
        <v>234612</v>
      </c>
      <c r="F16" s="1">
        <v>370009</v>
      </c>
      <c r="G16" s="1">
        <v>188552</v>
      </c>
      <c r="H16" s="1">
        <v>327613</v>
      </c>
      <c r="I16" s="1">
        <v>254253</v>
      </c>
      <c r="J16" s="1">
        <v>189504</v>
      </c>
      <c r="K16" s="1">
        <v>156215</v>
      </c>
      <c r="L16" s="1">
        <v>143941</v>
      </c>
      <c r="M16" s="1">
        <v>245712</v>
      </c>
      <c r="N16" s="1">
        <v>230009</v>
      </c>
      <c r="O16" s="1">
        <v>254238</v>
      </c>
      <c r="P16" s="1">
        <v>150170</v>
      </c>
      <c r="Q16" s="1">
        <v>235005</v>
      </c>
      <c r="R16" s="1">
        <v>239083</v>
      </c>
      <c r="S16" s="1">
        <v>163418</v>
      </c>
      <c r="T16" s="1">
        <v>375437</v>
      </c>
      <c r="U16" s="1">
        <v>565012</v>
      </c>
      <c r="V16" s="1">
        <v>287143</v>
      </c>
      <c r="W16" s="1">
        <v>308746</v>
      </c>
      <c r="X16" s="1">
        <v>192206</v>
      </c>
      <c r="Y16" s="1">
        <v>80692</v>
      </c>
      <c r="Z16" s="1">
        <v>150838</v>
      </c>
      <c r="AB16" s="1">
        <v>832973</v>
      </c>
      <c r="AC16" s="1">
        <v>72916</v>
      </c>
      <c r="AD16" s="1">
        <v>234028</v>
      </c>
      <c r="AE16" s="1">
        <v>155302</v>
      </c>
      <c r="AF16" s="1">
        <v>234085</v>
      </c>
      <c r="AG16" s="1">
        <v>142785</v>
      </c>
      <c r="AH16" s="1">
        <v>274620</v>
      </c>
      <c r="AI16" s="1">
        <v>326300</v>
      </c>
      <c r="AJ16" s="1">
        <v>130460</v>
      </c>
      <c r="AK16" s="1">
        <v>142287</v>
      </c>
      <c r="AL16" s="1">
        <v>82551</v>
      </c>
      <c r="AM16" s="1">
        <v>152679</v>
      </c>
      <c r="AN16" s="1">
        <v>130312</v>
      </c>
      <c r="AO16" s="1">
        <v>215227</v>
      </c>
      <c r="AP16" s="1">
        <v>83210</v>
      </c>
      <c r="AQ16" s="1">
        <v>156838</v>
      </c>
      <c r="AR16" s="1">
        <v>126255</v>
      </c>
      <c r="AS16" s="1">
        <v>106342</v>
      </c>
      <c r="AT16" s="1">
        <v>144612</v>
      </c>
      <c r="AU16" s="1">
        <v>258623</v>
      </c>
      <c r="AV16" s="1">
        <v>173959</v>
      </c>
      <c r="AW16" s="1">
        <v>239630</v>
      </c>
      <c r="AX16" s="1">
        <v>86192</v>
      </c>
      <c r="AY16" s="1">
        <v>52085</v>
      </c>
      <c r="AZ16" s="1">
        <v>78521</v>
      </c>
    </row>
    <row r="17" spans="1:52">
      <c r="B17" s="1">
        <v>1433650</v>
      </c>
      <c r="C17" s="1">
        <v>138023</v>
      </c>
      <c r="D17" s="1">
        <v>356592</v>
      </c>
      <c r="E17" s="1">
        <v>251558</v>
      </c>
      <c r="F17" s="1">
        <v>287173</v>
      </c>
      <c r="G17" s="1">
        <v>251402</v>
      </c>
      <c r="H17" s="1">
        <v>346206</v>
      </c>
      <c r="I17" s="1">
        <v>266907</v>
      </c>
      <c r="J17" s="1">
        <v>167198</v>
      </c>
      <c r="K17" s="1">
        <v>217885</v>
      </c>
      <c r="L17" s="1">
        <v>144123</v>
      </c>
      <c r="M17" s="1">
        <v>210972</v>
      </c>
      <c r="N17" s="1">
        <v>253310</v>
      </c>
      <c r="O17" s="1">
        <v>385912</v>
      </c>
      <c r="P17" s="1">
        <v>168446</v>
      </c>
      <c r="Q17" s="1">
        <v>232686</v>
      </c>
      <c r="R17" s="1">
        <v>282530</v>
      </c>
      <c r="S17" s="1">
        <v>155960</v>
      </c>
      <c r="T17" s="1">
        <v>364652</v>
      </c>
      <c r="U17" s="1">
        <v>552568</v>
      </c>
      <c r="V17" s="1">
        <v>318353</v>
      </c>
      <c r="W17" s="1">
        <v>343804</v>
      </c>
      <c r="X17" s="1">
        <v>186137</v>
      </c>
      <c r="Y17" s="1">
        <v>145281</v>
      </c>
      <c r="Z17" s="1">
        <v>105621</v>
      </c>
      <c r="AB17" s="1">
        <v>1076280</v>
      </c>
      <c r="AC17" s="1">
        <v>40209</v>
      </c>
      <c r="AD17" s="1">
        <v>173026</v>
      </c>
      <c r="AE17" s="1">
        <v>134391</v>
      </c>
      <c r="AF17" s="1">
        <v>155574</v>
      </c>
      <c r="AG17" s="1">
        <v>147648</v>
      </c>
      <c r="AH17" s="1">
        <v>267078</v>
      </c>
      <c r="AI17" s="1">
        <v>235893</v>
      </c>
      <c r="AJ17" s="1">
        <v>142833</v>
      </c>
      <c r="AK17" s="1">
        <v>122703</v>
      </c>
      <c r="AL17" s="1">
        <v>63058</v>
      </c>
      <c r="AM17" s="1">
        <v>130754</v>
      </c>
      <c r="AN17" s="1">
        <v>178767</v>
      </c>
      <c r="AO17" s="1">
        <v>240491</v>
      </c>
      <c r="AP17" s="1">
        <v>82250</v>
      </c>
      <c r="AQ17" s="1">
        <v>137823</v>
      </c>
      <c r="AR17" s="1">
        <v>114908</v>
      </c>
      <c r="AS17" s="1">
        <v>76257</v>
      </c>
      <c r="AT17" s="1">
        <v>248308</v>
      </c>
      <c r="AU17" s="1">
        <v>258734</v>
      </c>
      <c r="AV17" s="1">
        <v>140800</v>
      </c>
      <c r="AW17" s="1">
        <v>198862</v>
      </c>
      <c r="AX17" s="1">
        <v>102857</v>
      </c>
      <c r="AY17" s="1">
        <v>58984</v>
      </c>
      <c r="AZ17" s="1">
        <v>38658</v>
      </c>
    </row>
    <row r="18" spans="1:52">
      <c r="B18" s="2">
        <f>AVERAGE(B14:B17)</f>
        <v>1414816</v>
      </c>
      <c r="C18" s="2">
        <f t="shared" ref="C18:AZ18" si="27">AVERAGE(C14:C17)</f>
        <v>137650</v>
      </c>
      <c r="D18" s="2">
        <f t="shared" si="27"/>
        <v>346379.75</v>
      </c>
      <c r="E18" s="2">
        <f t="shared" si="27"/>
        <v>218928</v>
      </c>
      <c r="F18" s="2">
        <f t="shared" si="27"/>
        <v>287372.75</v>
      </c>
      <c r="G18" s="2">
        <f t="shared" si="27"/>
        <v>237140.5</v>
      </c>
      <c r="H18" s="2">
        <f t="shared" si="27"/>
        <v>302832.5</v>
      </c>
      <c r="I18" s="2">
        <f t="shared" si="27"/>
        <v>238716.25</v>
      </c>
      <c r="J18" s="2">
        <f t="shared" si="27"/>
        <v>201920</v>
      </c>
      <c r="K18" s="2">
        <f t="shared" si="27"/>
        <v>194033.25</v>
      </c>
      <c r="L18" s="2">
        <f t="shared" si="27"/>
        <v>156019.25</v>
      </c>
      <c r="M18" s="2">
        <f t="shared" si="27"/>
        <v>225832.75</v>
      </c>
      <c r="N18" s="2">
        <f t="shared" si="27"/>
        <v>258244.75</v>
      </c>
      <c r="O18" s="2">
        <f t="shared" si="27"/>
        <v>296034.25</v>
      </c>
      <c r="P18" s="2">
        <f t="shared" si="27"/>
        <v>156855.75</v>
      </c>
      <c r="Q18" s="2">
        <f t="shared" si="27"/>
        <v>236169.75</v>
      </c>
      <c r="R18" s="2">
        <f t="shared" si="27"/>
        <v>235833.75</v>
      </c>
      <c r="S18" s="2">
        <f t="shared" si="27"/>
        <v>172188.75</v>
      </c>
      <c r="T18" s="2">
        <f t="shared" si="27"/>
        <v>343195.75</v>
      </c>
      <c r="U18" s="2">
        <f t="shared" si="27"/>
        <v>539135.75</v>
      </c>
      <c r="V18" s="2">
        <f t="shared" si="27"/>
        <v>288984.75</v>
      </c>
      <c r="W18" s="2">
        <f t="shared" si="27"/>
        <v>273133.75</v>
      </c>
      <c r="X18" s="2">
        <f t="shared" si="27"/>
        <v>187493.75</v>
      </c>
      <c r="Y18" s="2">
        <f t="shared" si="27"/>
        <v>116902.75</v>
      </c>
      <c r="Z18" s="2">
        <f t="shared" si="27"/>
        <v>119003.75</v>
      </c>
      <c r="AA18" s="2"/>
      <c r="AB18" s="2">
        <f t="shared" si="27"/>
        <v>866235</v>
      </c>
      <c r="AC18" s="2">
        <f t="shared" si="27"/>
        <v>49739.5</v>
      </c>
      <c r="AD18" s="2">
        <f t="shared" si="27"/>
        <v>172847.25</v>
      </c>
      <c r="AE18" s="2">
        <f t="shared" si="27"/>
        <v>124843.75</v>
      </c>
      <c r="AF18" s="2">
        <f t="shared" si="27"/>
        <v>166687.5</v>
      </c>
      <c r="AG18" s="2">
        <f t="shared" si="27"/>
        <v>154509.25</v>
      </c>
      <c r="AH18" s="2">
        <f t="shared" si="27"/>
        <v>255370</v>
      </c>
      <c r="AI18" s="2">
        <f t="shared" si="27"/>
        <v>293566.5</v>
      </c>
      <c r="AJ18" s="2">
        <f t="shared" si="27"/>
        <v>138509.5</v>
      </c>
      <c r="AK18" s="2">
        <f t="shared" si="27"/>
        <v>131253.25</v>
      </c>
      <c r="AL18" s="2">
        <f t="shared" si="27"/>
        <v>88650</v>
      </c>
      <c r="AM18" s="2">
        <f t="shared" si="27"/>
        <v>138530.5</v>
      </c>
      <c r="AN18" s="2">
        <f t="shared" si="27"/>
        <v>171210.75</v>
      </c>
      <c r="AO18" s="2">
        <f t="shared" si="27"/>
        <v>220485.25</v>
      </c>
      <c r="AP18" s="2">
        <f t="shared" si="27"/>
        <v>79868.25</v>
      </c>
      <c r="AQ18" s="2">
        <f t="shared" si="27"/>
        <v>152786.5</v>
      </c>
      <c r="AR18" s="2">
        <f t="shared" si="27"/>
        <v>116956</v>
      </c>
      <c r="AS18" s="2">
        <f t="shared" si="27"/>
        <v>91495.5</v>
      </c>
      <c r="AT18" s="2">
        <f t="shared" si="27"/>
        <v>166382</v>
      </c>
      <c r="AU18" s="2">
        <f t="shared" si="27"/>
        <v>264698.5</v>
      </c>
      <c r="AV18" s="2">
        <f t="shared" si="27"/>
        <v>146176.75</v>
      </c>
      <c r="AW18" s="2">
        <f t="shared" si="27"/>
        <v>184736.75</v>
      </c>
      <c r="AX18" s="2">
        <f t="shared" si="27"/>
        <v>88643.5</v>
      </c>
      <c r="AY18" s="2">
        <f t="shared" si="27"/>
        <v>58144.5</v>
      </c>
      <c r="AZ18" s="2">
        <f t="shared" si="27"/>
        <v>51740.25</v>
      </c>
    </row>
    <row r="19" spans="1:52" s="133" customFormat="1" ht="15">
      <c r="B19" s="134">
        <f>B18/$B$18</f>
        <v>1</v>
      </c>
      <c r="C19" s="134">
        <f t="shared" ref="C19:Z19" si="28">C18/$B$18</f>
        <v>9.7291803315766853E-2</v>
      </c>
      <c r="D19" s="134">
        <f t="shared" si="28"/>
        <v>0.2448231784203741</v>
      </c>
      <c r="E19" s="134">
        <f t="shared" si="28"/>
        <v>0.1547395562391152</v>
      </c>
      <c r="F19" s="134">
        <f t="shared" si="28"/>
        <v>0.20311669503313506</v>
      </c>
      <c r="G19" s="134">
        <f t="shared" si="28"/>
        <v>0.16761225487978648</v>
      </c>
      <c r="H19" s="134">
        <f t="shared" si="28"/>
        <v>0.21404373430891366</v>
      </c>
      <c r="I19" s="134">
        <f t="shared" si="28"/>
        <v>0.16872600394680298</v>
      </c>
      <c r="J19" s="134">
        <f t="shared" si="28"/>
        <v>0.14271820505281252</v>
      </c>
      <c r="K19" s="134">
        <f t="shared" si="28"/>
        <v>0.13714380527220502</v>
      </c>
      <c r="L19" s="134">
        <f t="shared" si="28"/>
        <v>0.11027529374844502</v>
      </c>
      <c r="M19" s="134">
        <f t="shared" si="28"/>
        <v>0.15961987283152015</v>
      </c>
      <c r="N19" s="134">
        <f t="shared" si="28"/>
        <v>0.18252885887634859</v>
      </c>
      <c r="O19" s="134">
        <f t="shared" si="28"/>
        <v>0.20923869252256125</v>
      </c>
      <c r="P19" s="134">
        <f t="shared" si="28"/>
        <v>0.11086653670866035</v>
      </c>
      <c r="Q19" s="134">
        <f t="shared" si="28"/>
        <v>0.16692612325560355</v>
      </c>
      <c r="R19" s="134">
        <f t="shared" si="28"/>
        <v>0.16668863654355054</v>
      </c>
      <c r="S19" s="134">
        <f t="shared" si="28"/>
        <v>0.12170398836315111</v>
      </c>
      <c r="T19" s="134">
        <f t="shared" si="28"/>
        <v>0.24257270910139553</v>
      </c>
      <c r="U19" s="134">
        <f t="shared" si="28"/>
        <v>0.38106421612421687</v>
      </c>
      <c r="V19" s="134">
        <f t="shared" si="28"/>
        <v>0.20425606580643701</v>
      </c>
      <c r="W19" s="134">
        <f t="shared" si="28"/>
        <v>0.19305248880419787</v>
      </c>
      <c r="X19" s="134">
        <f t="shared" si="28"/>
        <v>0.13252164945830411</v>
      </c>
      <c r="Y19" s="134">
        <f t="shared" si="28"/>
        <v>8.2627528950761087E-2</v>
      </c>
      <c r="Z19" s="134">
        <f t="shared" si="28"/>
        <v>8.4112527706783069E-2</v>
      </c>
      <c r="AB19" s="135">
        <f>AB18/$AB$18</f>
        <v>1</v>
      </c>
      <c r="AC19" s="135">
        <f t="shared" ref="AC19:AZ19" si="29">AC18/$AB$18</f>
        <v>5.7420330510773637E-2</v>
      </c>
      <c r="AD19" s="135">
        <f t="shared" si="29"/>
        <v>0.19953852014753501</v>
      </c>
      <c r="AE19" s="135">
        <f t="shared" si="29"/>
        <v>0.14412226474340104</v>
      </c>
      <c r="AF19" s="135">
        <f t="shared" si="29"/>
        <v>0.1924275745034546</v>
      </c>
      <c r="AG19" s="135">
        <f t="shared" si="29"/>
        <v>0.17836874520193713</v>
      </c>
      <c r="AH19" s="135">
        <f t="shared" si="29"/>
        <v>0.29480452763972825</v>
      </c>
      <c r="AI19" s="135">
        <f t="shared" si="29"/>
        <v>0.33889937488095034</v>
      </c>
      <c r="AJ19" s="135">
        <f t="shared" si="29"/>
        <v>0.15989829549718032</v>
      </c>
      <c r="AK19" s="135">
        <f t="shared" si="29"/>
        <v>0.15152152706828978</v>
      </c>
      <c r="AL19" s="135">
        <f t="shared" si="29"/>
        <v>0.10233943444908138</v>
      </c>
      <c r="AM19" s="135">
        <f t="shared" si="29"/>
        <v>0.15992253834121226</v>
      </c>
      <c r="AN19" s="135">
        <f t="shared" si="29"/>
        <v>0.19764930994476096</v>
      </c>
      <c r="AO19" s="135">
        <f t="shared" si="29"/>
        <v>0.25453283462339898</v>
      </c>
      <c r="AP19" s="135">
        <f t="shared" si="29"/>
        <v>9.220159656444267E-2</v>
      </c>
      <c r="AQ19" s="135">
        <f t="shared" si="29"/>
        <v>0.17637996617546048</v>
      </c>
      <c r="AR19" s="135">
        <f t="shared" si="29"/>
        <v>0.135016479361836</v>
      </c>
      <c r="AS19" s="135">
        <f t="shared" si="29"/>
        <v>0.10562433981540806</v>
      </c>
      <c r="AT19" s="135">
        <f t="shared" si="29"/>
        <v>0.19207489884384724</v>
      </c>
      <c r="AU19" s="135">
        <f t="shared" si="29"/>
        <v>0.30557354528505543</v>
      </c>
      <c r="AV19" s="135">
        <f t="shared" si="29"/>
        <v>0.1687495310164101</v>
      </c>
      <c r="AW19" s="135">
        <f t="shared" si="29"/>
        <v>0.21326401034361345</v>
      </c>
      <c r="AX19" s="135">
        <f t="shared" si="29"/>
        <v>0.10233193071164291</v>
      </c>
      <c r="AY19" s="135">
        <f t="shared" si="29"/>
        <v>6.7123240229268036E-2</v>
      </c>
      <c r="AZ19" s="135">
        <f t="shared" si="29"/>
        <v>5.9730038615387282E-2</v>
      </c>
    </row>
    <row r="20" spans="1:52">
      <c r="B20" s="2"/>
      <c r="C20" s="2"/>
      <c r="E20" s="2"/>
      <c r="F20" s="2"/>
      <c r="G20" s="2"/>
      <c r="H20" s="2"/>
      <c r="I20" s="2"/>
    </row>
    <row r="21" spans="1:52">
      <c r="A21" t="s">
        <v>7</v>
      </c>
      <c r="B21" t="s">
        <v>2</v>
      </c>
      <c r="C21" t="s">
        <v>532</v>
      </c>
      <c r="D21" t="s">
        <v>509</v>
      </c>
      <c r="E21" t="s">
        <v>510</v>
      </c>
      <c r="F21" t="s">
        <v>511</v>
      </c>
      <c r="G21" t="s">
        <v>512</v>
      </c>
      <c r="H21" t="s">
        <v>513</v>
      </c>
      <c r="I21" t="s">
        <v>514</v>
      </c>
      <c r="J21" t="s">
        <v>515</v>
      </c>
      <c r="K21" t="s">
        <v>516</v>
      </c>
      <c r="L21" t="s">
        <v>517</v>
      </c>
      <c r="M21" t="s">
        <v>518</v>
      </c>
      <c r="N21" t="s">
        <v>519</v>
      </c>
      <c r="O21" t="s">
        <v>520</v>
      </c>
      <c r="P21" t="s">
        <v>521</v>
      </c>
      <c r="Q21" t="s">
        <v>522</v>
      </c>
      <c r="R21" t="s">
        <v>523</v>
      </c>
      <c r="S21" t="s">
        <v>524</v>
      </c>
      <c r="T21" t="s">
        <v>525</v>
      </c>
      <c r="U21" t="s">
        <v>526</v>
      </c>
      <c r="V21" t="s">
        <v>527</v>
      </c>
      <c r="W21" t="s">
        <v>528</v>
      </c>
      <c r="X21" t="s">
        <v>529</v>
      </c>
      <c r="Y21" t="s">
        <v>530</v>
      </c>
      <c r="Z21" t="s">
        <v>531</v>
      </c>
      <c r="AB21" t="s">
        <v>2</v>
      </c>
      <c r="AC21" t="s">
        <v>532</v>
      </c>
      <c r="AD21" t="s">
        <v>509</v>
      </c>
      <c r="AE21" t="s">
        <v>510</v>
      </c>
      <c r="AF21" t="s">
        <v>511</v>
      </c>
      <c r="AG21" t="s">
        <v>512</v>
      </c>
      <c r="AH21" t="s">
        <v>513</v>
      </c>
      <c r="AI21" t="s">
        <v>514</v>
      </c>
      <c r="AJ21" t="s">
        <v>515</v>
      </c>
      <c r="AK21" t="s">
        <v>516</v>
      </c>
      <c r="AL21" t="s">
        <v>517</v>
      </c>
      <c r="AM21" t="s">
        <v>518</v>
      </c>
      <c r="AN21" t="s">
        <v>519</v>
      </c>
      <c r="AO21" t="s">
        <v>520</v>
      </c>
      <c r="AP21" t="s">
        <v>521</v>
      </c>
      <c r="AQ21" t="s">
        <v>522</v>
      </c>
      <c r="AR21" t="s">
        <v>523</v>
      </c>
      <c r="AS21" t="s">
        <v>524</v>
      </c>
      <c r="AT21" t="s">
        <v>525</v>
      </c>
      <c r="AU21" t="s">
        <v>526</v>
      </c>
      <c r="AV21" t="s">
        <v>527</v>
      </c>
      <c r="AW21" t="s">
        <v>528</v>
      </c>
      <c r="AX21" t="s">
        <v>529</v>
      </c>
      <c r="AY21" t="s">
        <v>530</v>
      </c>
      <c r="AZ21" t="s">
        <v>531</v>
      </c>
    </row>
    <row r="22" spans="1:52">
      <c r="B22" s="1">
        <v>981953</v>
      </c>
      <c r="C22" s="1">
        <v>81638</v>
      </c>
      <c r="D22" s="1">
        <v>72231</v>
      </c>
      <c r="E22" s="1">
        <v>202222</v>
      </c>
      <c r="F22" s="1">
        <v>142738</v>
      </c>
      <c r="G22" s="1">
        <v>100528</v>
      </c>
      <c r="H22" s="1">
        <v>204594</v>
      </c>
      <c r="I22" s="1">
        <v>194100</v>
      </c>
      <c r="J22" s="1">
        <v>165931</v>
      </c>
      <c r="K22" s="1">
        <v>96150</v>
      </c>
      <c r="L22" s="1">
        <v>111036</v>
      </c>
      <c r="M22" s="1">
        <v>166984</v>
      </c>
      <c r="N22" s="1">
        <v>159312</v>
      </c>
      <c r="O22" s="1">
        <v>108520</v>
      </c>
      <c r="P22" s="1">
        <v>112248</v>
      </c>
      <c r="Q22" s="1">
        <v>129011</v>
      </c>
      <c r="R22" s="1">
        <v>141991</v>
      </c>
      <c r="S22" s="1">
        <v>139841</v>
      </c>
      <c r="T22" s="1">
        <v>258268</v>
      </c>
      <c r="U22" s="1">
        <v>557281</v>
      </c>
      <c r="V22" s="1">
        <v>342485</v>
      </c>
      <c r="W22" s="1">
        <v>354279</v>
      </c>
      <c r="X22" s="1">
        <v>202726</v>
      </c>
      <c r="Y22" s="1">
        <v>169009</v>
      </c>
      <c r="Z22" s="1">
        <v>115305</v>
      </c>
      <c r="AB22" s="1">
        <v>812212</v>
      </c>
      <c r="AC22" s="1">
        <v>54137</v>
      </c>
      <c r="AD22" s="1">
        <v>47717</v>
      </c>
      <c r="AE22" s="1">
        <v>186767</v>
      </c>
      <c r="AF22" s="1">
        <v>119665</v>
      </c>
      <c r="AG22" s="1">
        <v>108128</v>
      </c>
      <c r="AH22" s="1">
        <v>266315</v>
      </c>
      <c r="AI22" s="1">
        <v>307861</v>
      </c>
      <c r="AJ22" s="1">
        <v>162293</v>
      </c>
      <c r="AK22" s="1">
        <v>103417</v>
      </c>
      <c r="AL22" s="1">
        <v>113198</v>
      </c>
      <c r="AM22" s="1">
        <v>153740</v>
      </c>
      <c r="AN22" s="1">
        <v>183383</v>
      </c>
      <c r="AO22" s="1">
        <v>116104</v>
      </c>
      <c r="AP22" s="1">
        <v>63137</v>
      </c>
      <c r="AQ22" s="1">
        <v>102937</v>
      </c>
      <c r="AR22" s="1">
        <v>88186</v>
      </c>
      <c r="AS22" s="1">
        <v>85835</v>
      </c>
      <c r="AT22" s="1">
        <v>171153</v>
      </c>
      <c r="AU22" s="1">
        <v>291704</v>
      </c>
      <c r="AV22" s="1">
        <v>259768</v>
      </c>
      <c r="AW22" s="1">
        <v>210130</v>
      </c>
      <c r="AX22" s="1">
        <v>104970</v>
      </c>
      <c r="AY22" s="1">
        <v>83716</v>
      </c>
      <c r="AZ22" s="1">
        <v>65098</v>
      </c>
    </row>
    <row r="23" spans="1:52">
      <c r="B23" s="1">
        <v>937128</v>
      </c>
      <c r="C23" s="1">
        <v>107020</v>
      </c>
      <c r="D23" s="1">
        <v>62186</v>
      </c>
      <c r="E23" s="1">
        <v>180810</v>
      </c>
      <c r="F23" s="1">
        <v>211170</v>
      </c>
      <c r="G23" s="1">
        <v>102894</v>
      </c>
      <c r="H23" s="1">
        <v>224613</v>
      </c>
      <c r="I23" s="1">
        <v>174757</v>
      </c>
      <c r="J23" s="1">
        <v>141514</v>
      </c>
      <c r="K23" s="1">
        <v>89711</v>
      </c>
      <c r="L23" s="1">
        <v>95502</v>
      </c>
      <c r="M23" s="1">
        <v>170543</v>
      </c>
      <c r="N23" s="1">
        <v>151949</v>
      </c>
      <c r="O23" s="1">
        <v>102440</v>
      </c>
      <c r="P23" s="1">
        <v>114607</v>
      </c>
      <c r="Q23" s="1">
        <v>143817</v>
      </c>
      <c r="R23" s="1">
        <v>172765</v>
      </c>
      <c r="S23" s="1">
        <v>150508</v>
      </c>
      <c r="T23" s="1">
        <v>258598</v>
      </c>
      <c r="U23" s="1">
        <v>534919</v>
      </c>
      <c r="V23" s="1">
        <v>331543</v>
      </c>
      <c r="W23" s="1">
        <v>311272</v>
      </c>
      <c r="X23" s="1">
        <v>208693</v>
      </c>
      <c r="Y23" s="1">
        <v>139063</v>
      </c>
      <c r="Z23" s="1">
        <v>118506</v>
      </c>
      <c r="AB23" s="1">
        <v>658468</v>
      </c>
      <c r="AC23" s="1">
        <v>62715</v>
      </c>
      <c r="AD23" s="1">
        <v>28083</v>
      </c>
      <c r="AE23" s="1">
        <v>127712</v>
      </c>
      <c r="AF23" s="1">
        <v>158933</v>
      </c>
      <c r="AG23" s="1">
        <v>79893</v>
      </c>
      <c r="AH23" s="1">
        <v>257709</v>
      </c>
      <c r="AI23" s="1">
        <v>230332</v>
      </c>
      <c r="AJ23" s="1">
        <v>98145</v>
      </c>
      <c r="AK23" s="1">
        <v>75317</v>
      </c>
      <c r="AL23" s="1">
        <v>77876</v>
      </c>
      <c r="AM23" s="1">
        <v>136167</v>
      </c>
      <c r="AN23" s="1">
        <v>127372</v>
      </c>
      <c r="AO23" s="1">
        <v>71454</v>
      </c>
      <c r="AP23" s="1">
        <v>90940</v>
      </c>
      <c r="AQ23" s="1">
        <v>87053</v>
      </c>
      <c r="AR23" s="1">
        <v>69078</v>
      </c>
      <c r="AS23" s="1">
        <v>88116</v>
      </c>
      <c r="AT23" s="1">
        <v>140418</v>
      </c>
      <c r="AU23" s="1">
        <v>353861</v>
      </c>
      <c r="AV23" s="1">
        <v>176558</v>
      </c>
      <c r="AW23" s="1">
        <v>311302</v>
      </c>
      <c r="AX23" s="1">
        <v>156080</v>
      </c>
      <c r="AY23" s="1">
        <v>99294</v>
      </c>
      <c r="AZ23" s="1">
        <v>86037</v>
      </c>
    </row>
    <row r="24" spans="1:52">
      <c r="B24" s="1">
        <v>990198</v>
      </c>
      <c r="C24" s="1">
        <v>79426</v>
      </c>
      <c r="D24" s="1">
        <v>55665</v>
      </c>
      <c r="E24" s="1">
        <v>224302</v>
      </c>
      <c r="F24" s="1">
        <v>147108</v>
      </c>
      <c r="G24" s="1">
        <v>109388</v>
      </c>
      <c r="H24" s="1">
        <v>210814</v>
      </c>
      <c r="I24" s="1">
        <v>168429</v>
      </c>
      <c r="J24" s="1">
        <v>189376</v>
      </c>
      <c r="K24" s="1">
        <v>107587</v>
      </c>
      <c r="L24" s="1">
        <v>108381</v>
      </c>
      <c r="M24" s="1">
        <v>156894</v>
      </c>
      <c r="N24" s="1">
        <v>160613</v>
      </c>
      <c r="O24" s="1">
        <v>89843</v>
      </c>
      <c r="P24" s="1">
        <v>96780</v>
      </c>
      <c r="Q24" s="1">
        <v>169678</v>
      </c>
      <c r="R24" s="1">
        <v>145107</v>
      </c>
      <c r="S24" s="1">
        <v>174418</v>
      </c>
      <c r="T24" s="1">
        <v>263913</v>
      </c>
      <c r="U24" s="1">
        <v>447225</v>
      </c>
      <c r="V24" s="1">
        <v>297494</v>
      </c>
      <c r="W24" s="1">
        <v>62456</v>
      </c>
      <c r="X24" s="1">
        <v>165847</v>
      </c>
      <c r="Y24" s="1">
        <v>79627</v>
      </c>
      <c r="Z24" s="1">
        <v>104767</v>
      </c>
      <c r="AB24" s="1">
        <v>727870</v>
      </c>
      <c r="AC24" s="1">
        <v>46775</v>
      </c>
      <c r="AD24" s="1">
        <v>25404</v>
      </c>
      <c r="AE24" s="1">
        <v>206893</v>
      </c>
      <c r="AF24" s="1">
        <v>135134</v>
      </c>
      <c r="AG24" s="1">
        <v>116338</v>
      </c>
      <c r="AH24" s="1">
        <v>245622</v>
      </c>
      <c r="AI24" s="1">
        <v>256641</v>
      </c>
      <c r="AJ24" s="1">
        <v>163290</v>
      </c>
      <c r="AK24" s="1">
        <v>99064</v>
      </c>
      <c r="AL24" s="1">
        <v>89319</v>
      </c>
      <c r="AM24" s="1">
        <v>137444</v>
      </c>
      <c r="AN24" s="1">
        <v>157233</v>
      </c>
      <c r="AO24" s="1">
        <v>64796</v>
      </c>
      <c r="AP24" s="1">
        <v>53344</v>
      </c>
      <c r="AQ24" s="1">
        <v>145194</v>
      </c>
      <c r="AR24" s="1">
        <v>113699</v>
      </c>
      <c r="AS24" s="1">
        <v>125011</v>
      </c>
      <c r="AT24" s="1">
        <v>174323</v>
      </c>
      <c r="AU24" s="1">
        <v>282201</v>
      </c>
      <c r="AV24" s="1">
        <v>262743</v>
      </c>
      <c r="AW24" s="1">
        <v>183380</v>
      </c>
      <c r="AX24" s="1">
        <v>110981</v>
      </c>
      <c r="AY24" s="1">
        <v>73270</v>
      </c>
      <c r="AZ24" s="1">
        <v>66172</v>
      </c>
    </row>
    <row r="25" spans="1:52">
      <c r="B25" s="1">
        <v>905742</v>
      </c>
      <c r="C25" s="1">
        <v>80462</v>
      </c>
      <c r="D25" s="1">
        <v>35407</v>
      </c>
      <c r="E25" s="1">
        <v>141756</v>
      </c>
      <c r="F25" s="1">
        <v>121731</v>
      </c>
      <c r="G25" s="1">
        <v>91450</v>
      </c>
      <c r="H25" s="1">
        <v>211028</v>
      </c>
      <c r="I25" s="1">
        <v>125047</v>
      </c>
      <c r="J25" s="1">
        <v>126688</v>
      </c>
      <c r="K25" s="1">
        <v>70354</v>
      </c>
      <c r="L25" s="1">
        <v>95532</v>
      </c>
      <c r="M25" s="1">
        <v>183364</v>
      </c>
      <c r="N25" s="1">
        <v>199044</v>
      </c>
      <c r="O25" s="1">
        <v>139715</v>
      </c>
      <c r="P25" s="1">
        <v>97818</v>
      </c>
      <c r="Q25" s="1">
        <v>118428</v>
      </c>
      <c r="R25" s="1">
        <v>182210</v>
      </c>
      <c r="S25" s="1">
        <v>160417</v>
      </c>
      <c r="T25" s="1">
        <v>194467</v>
      </c>
      <c r="U25" s="1">
        <v>546109</v>
      </c>
      <c r="V25" s="1">
        <v>354279</v>
      </c>
      <c r="W25" s="1">
        <v>198034</v>
      </c>
      <c r="X25" s="1">
        <v>200871</v>
      </c>
      <c r="Y25" s="1">
        <v>110529</v>
      </c>
      <c r="Z25" s="1">
        <v>128837</v>
      </c>
      <c r="AB25" s="1">
        <v>619503</v>
      </c>
      <c r="AC25" s="1">
        <v>29329</v>
      </c>
      <c r="AD25" s="1">
        <v>16439</v>
      </c>
      <c r="AE25" s="1">
        <v>131999</v>
      </c>
      <c r="AF25" s="1">
        <v>81954</v>
      </c>
      <c r="AG25" s="1">
        <v>63416</v>
      </c>
      <c r="AH25" s="1">
        <v>180836</v>
      </c>
      <c r="AI25" s="1">
        <v>154581</v>
      </c>
      <c r="AJ25" s="1">
        <v>86632</v>
      </c>
      <c r="AK25" s="1">
        <v>55617</v>
      </c>
      <c r="AL25" s="1">
        <v>57610</v>
      </c>
      <c r="AM25" s="1">
        <v>117860</v>
      </c>
      <c r="AN25" s="1">
        <v>164678</v>
      </c>
      <c r="AO25" s="1">
        <v>174054</v>
      </c>
      <c r="AP25" s="1">
        <v>99331</v>
      </c>
      <c r="AQ25" s="1">
        <v>113091</v>
      </c>
      <c r="AR25" s="1">
        <v>85741</v>
      </c>
      <c r="AS25" s="1">
        <v>81450</v>
      </c>
      <c r="AT25" s="1">
        <v>189998</v>
      </c>
      <c r="AU25" s="1">
        <v>387283</v>
      </c>
      <c r="AV25" s="1">
        <v>210130</v>
      </c>
      <c r="AW25" s="1">
        <v>183580</v>
      </c>
      <c r="AX25" s="1">
        <v>160478</v>
      </c>
      <c r="AY25" s="1">
        <v>79998</v>
      </c>
      <c r="AZ25" s="1">
        <v>77293</v>
      </c>
    </row>
    <row r="26" spans="1:52">
      <c r="B26" s="8">
        <f>AVERAGE(B22:B25)</f>
        <v>953755.25</v>
      </c>
      <c r="C26" s="8">
        <f t="shared" ref="C26:AY26" si="30">AVERAGE(C22:C25)</f>
        <v>87136.5</v>
      </c>
      <c r="D26" s="8">
        <f t="shared" si="30"/>
        <v>56372.25</v>
      </c>
      <c r="E26" s="8">
        <f t="shared" si="30"/>
        <v>187272.5</v>
      </c>
      <c r="F26" s="8">
        <f t="shared" si="30"/>
        <v>155686.75</v>
      </c>
      <c r="G26" s="8">
        <f t="shared" si="30"/>
        <v>101065</v>
      </c>
      <c r="H26" s="8">
        <f t="shared" si="30"/>
        <v>212762.25</v>
      </c>
      <c r="I26" s="8">
        <f t="shared" si="30"/>
        <v>165583.25</v>
      </c>
      <c r="J26" s="8">
        <f t="shared" si="30"/>
        <v>155877.25</v>
      </c>
      <c r="K26" s="8">
        <f t="shared" si="30"/>
        <v>90950.5</v>
      </c>
      <c r="L26" s="8">
        <f t="shared" si="30"/>
        <v>102612.75</v>
      </c>
      <c r="M26" s="8">
        <f t="shared" si="30"/>
        <v>169446.25</v>
      </c>
      <c r="N26" s="8">
        <f t="shared" si="30"/>
        <v>167729.5</v>
      </c>
      <c r="O26" s="8">
        <f t="shared" si="30"/>
        <v>110129.5</v>
      </c>
      <c r="P26" s="8">
        <f t="shared" si="30"/>
        <v>105363.25</v>
      </c>
      <c r="Q26" s="8">
        <f t="shared" si="30"/>
        <v>140233.5</v>
      </c>
      <c r="R26" s="8">
        <f t="shared" si="30"/>
        <v>160518.25</v>
      </c>
      <c r="S26" s="8">
        <f t="shared" si="30"/>
        <v>156296</v>
      </c>
      <c r="T26" s="8">
        <f t="shared" si="30"/>
        <v>243811.5</v>
      </c>
      <c r="U26" s="8">
        <f t="shared" si="30"/>
        <v>521383.5</v>
      </c>
      <c r="V26" s="8">
        <f t="shared" si="30"/>
        <v>331450.25</v>
      </c>
      <c r="W26" s="8">
        <f t="shared" si="30"/>
        <v>231510.25</v>
      </c>
      <c r="X26" s="8">
        <f t="shared" si="30"/>
        <v>194534.25</v>
      </c>
      <c r="Y26" s="8">
        <f t="shared" si="30"/>
        <v>124557</v>
      </c>
      <c r="Z26" s="8">
        <f t="shared" si="30"/>
        <v>116853.75</v>
      </c>
      <c r="AA26" s="8"/>
      <c r="AB26" s="8">
        <f t="shared" si="30"/>
        <v>704513.25</v>
      </c>
      <c r="AC26" s="8">
        <f t="shared" si="30"/>
        <v>48239</v>
      </c>
      <c r="AD26" s="8">
        <f t="shared" si="30"/>
        <v>29410.75</v>
      </c>
      <c r="AE26" s="8">
        <f t="shared" si="30"/>
        <v>163342.75</v>
      </c>
      <c r="AF26" s="8">
        <f t="shared" si="30"/>
        <v>123921.5</v>
      </c>
      <c r="AG26" s="8">
        <f t="shared" si="30"/>
        <v>91943.75</v>
      </c>
      <c r="AH26" s="8">
        <f t="shared" si="30"/>
        <v>237620.5</v>
      </c>
      <c r="AI26" s="8">
        <f t="shared" si="30"/>
        <v>237353.75</v>
      </c>
      <c r="AJ26" s="8">
        <f t="shared" si="30"/>
        <v>127590</v>
      </c>
      <c r="AK26" s="8">
        <f t="shared" si="30"/>
        <v>83353.75</v>
      </c>
      <c r="AL26" s="8">
        <f t="shared" si="30"/>
        <v>84500.75</v>
      </c>
      <c r="AM26" s="8">
        <f t="shared" si="30"/>
        <v>136302.75</v>
      </c>
      <c r="AN26" s="8">
        <f t="shared" si="30"/>
        <v>158166.5</v>
      </c>
      <c r="AO26" s="8">
        <f t="shared" si="30"/>
        <v>106602</v>
      </c>
      <c r="AP26" s="8">
        <f t="shared" si="30"/>
        <v>76688</v>
      </c>
      <c r="AQ26" s="8">
        <f t="shared" si="30"/>
        <v>112068.75</v>
      </c>
      <c r="AR26" s="8">
        <f t="shared" si="30"/>
        <v>89176</v>
      </c>
      <c r="AS26" s="8">
        <f t="shared" si="30"/>
        <v>95103</v>
      </c>
      <c r="AT26" s="8">
        <f t="shared" si="30"/>
        <v>168973</v>
      </c>
      <c r="AU26" s="8">
        <f t="shared" si="30"/>
        <v>328762.25</v>
      </c>
      <c r="AV26" s="8">
        <f t="shared" si="30"/>
        <v>227299.75</v>
      </c>
      <c r="AW26" s="8">
        <f t="shared" si="30"/>
        <v>222098</v>
      </c>
      <c r="AX26" s="8">
        <f t="shared" si="30"/>
        <v>133127.25</v>
      </c>
      <c r="AY26" s="8">
        <f t="shared" si="30"/>
        <v>84069.5</v>
      </c>
      <c r="AZ26" s="8">
        <f>AVERAGE(AZ22:AZ25)</f>
        <v>73650</v>
      </c>
    </row>
    <row r="27" spans="1:52">
      <c r="B27" s="135">
        <f>B26/$B$26</f>
        <v>1</v>
      </c>
      <c r="C27" s="135">
        <f t="shared" ref="C27:Z27" si="31">C26/$B$26</f>
        <v>9.1361489229023901E-2</v>
      </c>
      <c r="D27" s="135">
        <f t="shared" si="31"/>
        <v>5.9105572420178026E-2</v>
      </c>
      <c r="E27" s="135">
        <f t="shared" si="31"/>
        <v>0.1963527854761481</v>
      </c>
      <c r="F27" s="135">
        <f t="shared" si="31"/>
        <v>0.16323553658027046</v>
      </c>
      <c r="G27" s="135">
        <f t="shared" si="31"/>
        <v>0.10596534068881927</v>
      </c>
      <c r="H27" s="135">
        <f t="shared" si="31"/>
        <v>0.22307845749735061</v>
      </c>
      <c r="I27" s="135">
        <f t="shared" si="31"/>
        <v>0.17361188837492639</v>
      </c>
      <c r="J27" s="135">
        <f t="shared" si="31"/>
        <v>0.16343527335760405</v>
      </c>
      <c r="K27" s="135">
        <f t="shared" si="31"/>
        <v>9.5360418723776361E-2</v>
      </c>
      <c r="L27" s="135">
        <f t="shared" si="31"/>
        <v>0.107588136474216</v>
      </c>
      <c r="M27" s="135">
        <f t="shared" si="31"/>
        <v>0.1776621937336649</v>
      </c>
      <c r="N27" s="135">
        <f t="shared" si="31"/>
        <v>0.17586220364186725</v>
      </c>
      <c r="O27" s="135">
        <f t="shared" si="31"/>
        <v>0.11546935128273213</v>
      </c>
      <c r="P27" s="135">
        <f t="shared" si="31"/>
        <v>0.11047200002306672</v>
      </c>
      <c r="Q27" s="135">
        <f t="shared" si="31"/>
        <v>0.14703300453654122</v>
      </c>
      <c r="R27" s="135">
        <f t="shared" si="31"/>
        <v>0.16830130161799894</v>
      </c>
      <c r="S27" s="135">
        <f t="shared" si="31"/>
        <v>0.16387432729728094</v>
      </c>
      <c r="T27" s="135">
        <f t="shared" si="31"/>
        <v>0.25563319310693178</v>
      </c>
      <c r="U27" s="135">
        <f t="shared" si="31"/>
        <v>0.54666383225675563</v>
      </c>
      <c r="V27" s="135">
        <f t="shared" si="31"/>
        <v>0.34752128494181289</v>
      </c>
      <c r="W27" s="135">
        <f t="shared" si="31"/>
        <v>0.24273549215063298</v>
      </c>
      <c r="X27" s="135">
        <f t="shared" si="31"/>
        <v>0.20396663609453264</v>
      </c>
      <c r="Y27" s="135">
        <f t="shared" si="31"/>
        <v>0.13059639776556931</v>
      </c>
      <c r="Z27" s="135">
        <f t="shared" si="31"/>
        <v>0.12251964012780009</v>
      </c>
      <c r="AB27" s="135">
        <f>AB26/$AB$26</f>
        <v>1</v>
      </c>
      <c r="AC27" s="135">
        <f t="shared" ref="AC27:AZ27" si="32">AC26/$AB$26</f>
        <v>6.8471387869568107E-2</v>
      </c>
      <c r="AD27" s="135">
        <f t="shared" si="32"/>
        <v>4.1746198527848839E-2</v>
      </c>
      <c r="AE27" s="135">
        <f t="shared" si="32"/>
        <v>0.23185192045713832</v>
      </c>
      <c r="AF27" s="135">
        <f t="shared" si="32"/>
        <v>0.17589662082295826</v>
      </c>
      <c r="AG27" s="135">
        <f t="shared" si="32"/>
        <v>0.13050677187405632</v>
      </c>
      <c r="AH27" s="135">
        <f t="shared" si="32"/>
        <v>0.33728322355896073</v>
      </c>
      <c r="AI27" s="135">
        <f t="shared" si="32"/>
        <v>0.33690459334867018</v>
      </c>
      <c r="AJ27" s="135">
        <f t="shared" si="32"/>
        <v>0.18110376206551118</v>
      </c>
      <c r="AK27" s="135">
        <f t="shared" si="32"/>
        <v>0.11831395647988167</v>
      </c>
      <c r="AL27" s="135">
        <f t="shared" si="32"/>
        <v>0.11994203089863817</v>
      </c>
      <c r="AM27" s="135">
        <f t="shared" si="32"/>
        <v>0.19347081123030688</v>
      </c>
      <c r="AN27" s="135">
        <f t="shared" si="32"/>
        <v>0.22450464913186516</v>
      </c>
      <c r="AO27" s="135">
        <f t="shared" si="32"/>
        <v>0.15131298098367915</v>
      </c>
      <c r="AP27" s="135">
        <f t="shared" si="32"/>
        <v>0.10885245948177696</v>
      </c>
      <c r="AQ27" s="135">
        <f t="shared" si="32"/>
        <v>0.15907259373759117</v>
      </c>
      <c r="AR27" s="135">
        <f t="shared" si="32"/>
        <v>0.1265781729442278</v>
      </c>
      <c r="AS27" s="135">
        <f t="shared" si="32"/>
        <v>0.13499107362423632</v>
      </c>
      <c r="AT27" s="135">
        <f t="shared" si="32"/>
        <v>0.23984360833525842</v>
      </c>
      <c r="AU27" s="135">
        <f t="shared" si="32"/>
        <v>0.46665162081763545</v>
      </c>
      <c r="AV27" s="135">
        <f t="shared" si="32"/>
        <v>0.32263374748452212</v>
      </c>
      <c r="AW27" s="135">
        <f t="shared" si="32"/>
        <v>0.31525028095639079</v>
      </c>
      <c r="AX27" s="135">
        <f t="shared" si="32"/>
        <v>0.18896344390967806</v>
      </c>
      <c r="AY27" s="135">
        <f t="shared" si="32"/>
        <v>0.11932990614441957</v>
      </c>
      <c r="AZ27" s="135">
        <f t="shared" si="32"/>
        <v>0.10454026237263812</v>
      </c>
    </row>
    <row r="28" spans="1:52">
      <c r="C28" s="2"/>
      <c r="E28" s="2"/>
      <c r="F28" s="2"/>
      <c r="G28" s="2"/>
      <c r="H28" s="2"/>
      <c r="I28" s="2"/>
    </row>
    <row r="29" spans="1:52">
      <c r="A29" t="s">
        <v>43</v>
      </c>
      <c r="B29" t="s">
        <v>2</v>
      </c>
      <c r="C29" t="s">
        <v>532</v>
      </c>
      <c r="D29" t="s">
        <v>509</v>
      </c>
      <c r="E29" t="s">
        <v>510</v>
      </c>
      <c r="F29" t="s">
        <v>511</v>
      </c>
      <c r="G29" t="s">
        <v>512</v>
      </c>
      <c r="H29" t="s">
        <v>513</v>
      </c>
      <c r="I29" t="s">
        <v>514</v>
      </c>
      <c r="J29" t="s">
        <v>515</v>
      </c>
      <c r="K29" t="s">
        <v>516</v>
      </c>
      <c r="L29" t="s">
        <v>517</v>
      </c>
      <c r="M29" t="s">
        <v>518</v>
      </c>
      <c r="N29" t="s">
        <v>519</v>
      </c>
      <c r="O29" t="s">
        <v>520</v>
      </c>
      <c r="P29" t="s">
        <v>521</v>
      </c>
      <c r="Q29" t="s">
        <v>522</v>
      </c>
      <c r="R29" t="s">
        <v>523</v>
      </c>
      <c r="S29" t="s">
        <v>524</v>
      </c>
      <c r="T29" t="s">
        <v>525</v>
      </c>
      <c r="U29" t="s">
        <v>526</v>
      </c>
      <c r="V29" t="s">
        <v>527</v>
      </c>
      <c r="W29" t="s">
        <v>528</v>
      </c>
      <c r="X29" t="s">
        <v>529</v>
      </c>
      <c r="Y29" t="s">
        <v>530</v>
      </c>
      <c r="Z29" t="s">
        <v>531</v>
      </c>
      <c r="AB29" t="s">
        <v>2</v>
      </c>
      <c r="AC29" t="s">
        <v>532</v>
      </c>
      <c r="AD29" t="s">
        <v>509</v>
      </c>
      <c r="AE29" t="s">
        <v>510</v>
      </c>
      <c r="AF29" t="s">
        <v>511</v>
      </c>
      <c r="AG29" t="s">
        <v>512</v>
      </c>
      <c r="AH29" t="s">
        <v>513</v>
      </c>
      <c r="AI29" t="s">
        <v>514</v>
      </c>
      <c r="AJ29" t="s">
        <v>515</v>
      </c>
      <c r="AK29" t="s">
        <v>516</v>
      </c>
      <c r="AL29" t="s">
        <v>517</v>
      </c>
      <c r="AM29" t="s">
        <v>518</v>
      </c>
      <c r="AN29" t="s">
        <v>519</v>
      </c>
      <c r="AO29" t="s">
        <v>520</v>
      </c>
      <c r="AP29" t="s">
        <v>521</v>
      </c>
      <c r="AQ29" t="s">
        <v>522</v>
      </c>
      <c r="AR29" t="s">
        <v>523</v>
      </c>
      <c r="AS29" t="s">
        <v>524</v>
      </c>
      <c r="AT29" t="s">
        <v>525</v>
      </c>
      <c r="AU29" t="s">
        <v>526</v>
      </c>
      <c r="AV29" t="s">
        <v>527</v>
      </c>
      <c r="AW29" t="s">
        <v>528</v>
      </c>
      <c r="AX29" t="s">
        <v>529</v>
      </c>
      <c r="AY29" t="s">
        <v>530</v>
      </c>
      <c r="AZ29" t="s">
        <v>531</v>
      </c>
    </row>
    <row r="30" spans="1:52">
      <c r="B30" s="1">
        <v>863597</v>
      </c>
      <c r="C30" s="1">
        <v>119605</v>
      </c>
      <c r="D30" s="1">
        <v>78224</v>
      </c>
      <c r="E30" s="1">
        <v>278853</v>
      </c>
      <c r="F30" s="1">
        <v>271414</v>
      </c>
      <c r="G30" s="1">
        <v>205008</v>
      </c>
      <c r="H30" s="1">
        <v>275249</v>
      </c>
      <c r="I30" s="1">
        <v>281592</v>
      </c>
      <c r="J30" s="1">
        <v>132381</v>
      </c>
      <c r="K30" s="1">
        <v>174973</v>
      </c>
      <c r="L30" s="1">
        <v>100948</v>
      </c>
      <c r="M30" s="1">
        <v>67070</v>
      </c>
      <c r="N30" s="1">
        <v>133603</v>
      </c>
      <c r="O30" s="1">
        <v>191775</v>
      </c>
      <c r="P30" s="1">
        <v>207956</v>
      </c>
      <c r="Q30" s="1">
        <v>262082</v>
      </c>
      <c r="R30" s="1">
        <v>195596</v>
      </c>
      <c r="S30" s="1">
        <v>177455</v>
      </c>
      <c r="T30" s="1">
        <v>301157</v>
      </c>
      <c r="U30" s="1">
        <v>522703</v>
      </c>
      <c r="V30" s="1">
        <v>326159</v>
      </c>
      <c r="W30" s="1">
        <v>321305</v>
      </c>
      <c r="X30" s="1">
        <v>219700</v>
      </c>
      <c r="Y30" s="1">
        <v>98081</v>
      </c>
      <c r="Z30" s="1">
        <v>89467</v>
      </c>
      <c r="AB30" s="1">
        <v>665860</v>
      </c>
      <c r="AC30" s="1">
        <v>89830</v>
      </c>
      <c r="AD30" s="1">
        <v>48798</v>
      </c>
      <c r="AE30" s="1">
        <v>354801</v>
      </c>
      <c r="AF30" s="1">
        <v>283874</v>
      </c>
      <c r="AG30" s="1">
        <v>160038</v>
      </c>
      <c r="AH30" s="1">
        <v>306780</v>
      </c>
      <c r="AI30" s="1">
        <v>420909</v>
      </c>
      <c r="AJ30" s="1">
        <v>133838</v>
      </c>
      <c r="AK30" s="1">
        <v>172196</v>
      </c>
      <c r="AL30" s="1">
        <v>88994</v>
      </c>
      <c r="AM30" s="1">
        <v>88162</v>
      </c>
      <c r="AN30" s="1">
        <v>171510</v>
      </c>
      <c r="AO30" s="1">
        <v>219870</v>
      </c>
      <c r="AP30" s="1">
        <v>134106</v>
      </c>
      <c r="AQ30" s="1">
        <v>225063</v>
      </c>
      <c r="AR30" s="1">
        <v>188809</v>
      </c>
      <c r="AS30" s="1">
        <v>119945</v>
      </c>
      <c r="AT30" s="1">
        <v>205416</v>
      </c>
      <c r="AU30" s="1">
        <v>454002</v>
      </c>
      <c r="AV30" s="1">
        <v>307843</v>
      </c>
      <c r="AW30" s="1">
        <v>359911</v>
      </c>
      <c r="AX30" s="1">
        <v>188603</v>
      </c>
      <c r="AY30" s="1">
        <v>86189</v>
      </c>
      <c r="AZ30" s="1">
        <v>68466</v>
      </c>
    </row>
    <row r="31" spans="1:52">
      <c r="B31" s="1">
        <v>826505</v>
      </c>
      <c r="C31" s="1">
        <v>110993</v>
      </c>
      <c r="D31" s="1">
        <v>92884</v>
      </c>
      <c r="E31" s="1">
        <v>319076</v>
      </c>
      <c r="F31" s="1">
        <v>243052</v>
      </c>
      <c r="G31" s="1">
        <v>192032</v>
      </c>
      <c r="H31" s="1">
        <v>356655</v>
      </c>
      <c r="I31" s="1">
        <v>312549</v>
      </c>
      <c r="J31" s="1">
        <v>151988</v>
      </c>
      <c r="K31" s="1">
        <v>275245</v>
      </c>
      <c r="L31" s="1">
        <v>72232</v>
      </c>
      <c r="M31" s="1">
        <v>107431</v>
      </c>
      <c r="N31" s="1">
        <v>103705</v>
      </c>
      <c r="O31" s="1">
        <v>214758</v>
      </c>
      <c r="P31" s="1">
        <v>169044</v>
      </c>
      <c r="Q31" s="1">
        <v>209699</v>
      </c>
      <c r="R31" s="1">
        <v>201811</v>
      </c>
      <c r="S31" s="1">
        <v>134935</v>
      </c>
      <c r="T31" s="1">
        <v>322505</v>
      </c>
      <c r="U31" s="1">
        <v>587378</v>
      </c>
      <c r="V31" s="1">
        <v>355161</v>
      </c>
      <c r="W31" s="1">
        <v>331588</v>
      </c>
      <c r="X31" s="1">
        <v>202904</v>
      </c>
      <c r="Y31" s="1">
        <v>145332</v>
      </c>
      <c r="Z31" s="1">
        <v>89493</v>
      </c>
      <c r="AB31" s="1">
        <v>619738</v>
      </c>
      <c r="AC31" s="1">
        <v>72631</v>
      </c>
      <c r="AD31" s="1">
        <v>43913</v>
      </c>
      <c r="AE31" s="1">
        <v>265380</v>
      </c>
      <c r="AF31" s="1">
        <v>221685</v>
      </c>
      <c r="AG31" s="1">
        <v>224417</v>
      </c>
      <c r="AH31" s="1">
        <v>425323</v>
      </c>
      <c r="AI31" s="1">
        <v>392771</v>
      </c>
      <c r="AJ31" s="1">
        <v>161675</v>
      </c>
      <c r="AK31" s="1">
        <v>293294</v>
      </c>
      <c r="AL31" s="1">
        <v>79234</v>
      </c>
      <c r="AM31" s="1">
        <v>103986</v>
      </c>
      <c r="AN31" s="1">
        <v>149008</v>
      </c>
      <c r="AO31" s="1">
        <v>271570</v>
      </c>
      <c r="AP31" s="1">
        <v>202524</v>
      </c>
      <c r="AQ31" s="1">
        <v>239809</v>
      </c>
      <c r="AR31" s="1">
        <v>149267</v>
      </c>
      <c r="AS31" s="1">
        <v>111476</v>
      </c>
      <c r="AT31" s="1">
        <v>250587</v>
      </c>
      <c r="AU31" s="1">
        <v>582169</v>
      </c>
      <c r="AV31" s="1">
        <v>414602</v>
      </c>
      <c r="AW31" s="1">
        <v>494606</v>
      </c>
      <c r="AX31" s="1">
        <v>179741</v>
      </c>
      <c r="AY31" s="1">
        <v>128426</v>
      </c>
      <c r="AZ31" s="1">
        <v>64391</v>
      </c>
    </row>
    <row r="32" spans="1:52">
      <c r="B32" s="1">
        <v>868407</v>
      </c>
      <c r="C32" s="1">
        <v>109361</v>
      </c>
      <c r="D32" s="1">
        <v>76883</v>
      </c>
      <c r="E32" s="1">
        <v>287831</v>
      </c>
      <c r="F32" s="1">
        <v>226588</v>
      </c>
      <c r="G32" s="1">
        <v>213969</v>
      </c>
      <c r="H32" s="1">
        <v>332622</v>
      </c>
      <c r="I32" s="1">
        <v>251237</v>
      </c>
      <c r="J32" s="1">
        <v>120345</v>
      </c>
      <c r="K32" s="1">
        <v>277490</v>
      </c>
      <c r="L32" s="1">
        <v>123783</v>
      </c>
      <c r="M32" s="1">
        <v>112223</v>
      </c>
      <c r="N32" s="1">
        <v>109455</v>
      </c>
      <c r="O32" s="1">
        <v>174188</v>
      </c>
      <c r="P32" s="1">
        <v>211393</v>
      </c>
      <c r="Q32" s="1">
        <v>261067</v>
      </c>
      <c r="R32" s="1">
        <v>174036</v>
      </c>
      <c r="S32" s="1">
        <v>197050</v>
      </c>
      <c r="T32" s="1">
        <v>264468</v>
      </c>
      <c r="U32" s="1">
        <v>727620</v>
      </c>
      <c r="V32" s="1">
        <v>413146</v>
      </c>
      <c r="W32" s="1">
        <v>355730</v>
      </c>
      <c r="X32" s="1">
        <v>275084</v>
      </c>
      <c r="Y32" s="1">
        <v>109474</v>
      </c>
      <c r="Z32" s="1">
        <v>97806</v>
      </c>
      <c r="AB32" s="1">
        <v>621468</v>
      </c>
      <c r="AC32" s="1">
        <v>76047</v>
      </c>
      <c r="AD32" s="1">
        <v>47173</v>
      </c>
      <c r="AE32" s="1">
        <v>385796</v>
      </c>
      <c r="AF32" s="1">
        <v>258295</v>
      </c>
      <c r="AG32" s="1">
        <v>184594</v>
      </c>
      <c r="AH32" s="1">
        <v>354192</v>
      </c>
      <c r="AI32" s="1">
        <v>478413</v>
      </c>
      <c r="AJ32" s="1">
        <v>167542</v>
      </c>
      <c r="AK32" s="1">
        <v>294903</v>
      </c>
      <c r="AL32" s="1">
        <v>147404</v>
      </c>
      <c r="AM32" s="1">
        <v>152236</v>
      </c>
      <c r="AN32" s="1">
        <v>213550</v>
      </c>
      <c r="AO32" s="1">
        <v>202809</v>
      </c>
      <c r="AP32" s="1">
        <v>208192</v>
      </c>
      <c r="AQ32" s="1">
        <v>239389</v>
      </c>
      <c r="AR32" s="1">
        <v>169254</v>
      </c>
      <c r="AS32" s="1">
        <v>139442</v>
      </c>
      <c r="AT32" s="1">
        <v>238276</v>
      </c>
      <c r="AU32" s="1">
        <v>620626</v>
      </c>
      <c r="AV32" s="1">
        <v>364224</v>
      </c>
      <c r="AW32" s="1">
        <v>374955</v>
      </c>
      <c r="AX32" s="1">
        <v>216964</v>
      </c>
      <c r="AY32" s="1">
        <v>80779</v>
      </c>
      <c r="AZ32" s="1">
        <v>88638</v>
      </c>
    </row>
    <row r="33" spans="1:52">
      <c r="B33" s="1">
        <v>851512</v>
      </c>
      <c r="C33" s="1">
        <v>143068</v>
      </c>
      <c r="D33" s="1">
        <v>55136</v>
      </c>
      <c r="E33" s="1">
        <v>235986</v>
      </c>
      <c r="F33" s="1">
        <v>305978</v>
      </c>
      <c r="G33" s="1">
        <v>215427</v>
      </c>
      <c r="H33" s="1">
        <v>299925</v>
      </c>
      <c r="I33" s="1">
        <v>323541</v>
      </c>
      <c r="J33" s="1">
        <v>105525</v>
      </c>
      <c r="K33" s="1">
        <v>284701</v>
      </c>
      <c r="L33" s="1">
        <v>127751</v>
      </c>
      <c r="M33" s="1">
        <v>143124</v>
      </c>
      <c r="N33" s="1">
        <v>114011</v>
      </c>
      <c r="O33" s="1">
        <v>128166</v>
      </c>
      <c r="P33" s="1">
        <v>216031</v>
      </c>
      <c r="Q33" s="1">
        <v>285008</v>
      </c>
      <c r="R33" s="1">
        <v>234798</v>
      </c>
      <c r="S33" s="1">
        <v>214690</v>
      </c>
      <c r="T33" s="1">
        <v>340763</v>
      </c>
      <c r="U33" s="1">
        <v>695577</v>
      </c>
      <c r="V33" s="1">
        <v>351245</v>
      </c>
      <c r="W33" s="1">
        <v>392409</v>
      </c>
      <c r="X33" s="1">
        <v>212506</v>
      </c>
      <c r="Y33" s="1">
        <v>133990</v>
      </c>
      <c r="Z33" s="1">
        <v>69232</v>
      </c>
      <c r="AB33" s="1">
        <v>618052</v>
      </c>
      <c r="AC33" s="1">
        <v>105050</v>
      </c>
      <c r="AD33" s="1">
        <v>31555</v>
      </c>
      <c r="AE33" s="1">
        <v>252238</v>
      </c>
      <c r="AF33" s="1">
        <v>293341</v>
      </c>
      <c r="AG33" s="1">
        <v>253666</v>
      </c>
      <c r="AH33" s="1">
        <v>382250</v>
      </c>
      <c r="AI33" s="1">
        <v>439582</v>
      </c>
      <c r="AJ33" s="1">
        <v>156918</v>
      </c>
      <c r="AK33" s="1">
        <v>319896</v>
      </c>
      <c r="AL33" s="1">
        <v>150925</v>
      </c>
      <c r="AM33" s="1">
        <v>158248</v>
      </c>
      <c r="AN33" s="1">
        <v>138614</v>
      </c>
      <c r="AO33" s="1">
        <v>281668</v>
      </c>
      <c r="AP33" s="1">
        <v>247035</v>
      </c>
      <c r="AQ33" s="1">
        <v>143543</v>
      </c>
      <c r="AR33" s="1">
        <v>205416</v>
      </c>
      <c r="AS33" s="1">
        <v>139816</v>
      </c>
      <c r="AT33" s="1">
        <v>227925</v>
      </c>
      <c r="AU33" s="1">
        <v>452057</v>
      </c>
      <c r="AV33" s="1">
        <v>268999</v>
      </c>
      <c r="AW33" s="1">
        <v>378001</v>
      </c>
      <c r="AX33" s="1">
        <v>161610</v>
      </c>
      <c r="AY33" s="1">
        <v>109599</v>
      </c>
      <c r="AZ33" s="1">
        <v>103100</v>
      </c>
    </row>
    <row r="34" spans="1:52">
      <c r="B34" s="8">
        <f>AVERAGE(B30:B33)</f>
        <v>852505.25</v>
      </c>
      <c r="C34" s="8">
        <f t="shared" ref="C34:AZ34" si="33">AVERAGE(C30:C33)</f>
        <v>120756.75</v>
      </c>
      <c r="D34" s="8">
        <f t="shared" si="33"/>
        <v>75781.75</v>
      </c>
      <c r="E34" s="8">
        <f t="shared" si="33"/>
        <v>280436.5</v>
      </c>
      <c r="F34" s="8">
        <f t="shared" si="33"/>
        <v>261758</v>
      </c>
      <c r="G34" s="8">
        <f t="shared" si="33"/>
        <v>206609</v>
      </c>
      <c r="H34" s="8">
        <f t="shared" si="33"/>
        <v>316112.75</v>
      </c>
      <c r="I34" s="8">
        <f t="shared" si="33"/>
        <v>292229.75</v>
      </c>
      <c r="J34" s="8">
        <f t="shared" si="33"/>
        <v>127559.75</v>
      </c>
      <c r="K34" s="8">
        <f t="shared" si="33"/>
        <v>253102.25</v>
      </c>
      <c r="L34" s="8">
        <f t="shared" si="33"/>
        <v>106178.5</v>
      </c>
      <c r="M34" s="8">
        <f t="shared" si="33"/>
        <v>107462</v>
      </c>
      <c r="N34" s="8">
        <f t="shared" si="33"/>
        <v>115193.5</v>
      </c>
      <c r="O34" s="8">
        <f t="shared" si="33"/>
        <v>177221.75</v>
      </c>
      <c r="P34" s="8">
        <f t="shared" si="33"/>
        <v>201106</v>
      </c>
      <c r="Q34" s="8">
        <f t="shared" si="33"/>
        <v>254464</v>
      </c>
      <c r="R34" s="8">
        <f t="shared" si="33"/>
        <v>201560.25</v>
      </c>
      <c r="S34" s="8">
        <f t="shared" si="33"/>
        <v>181032.5</v>
      </c>
      <c r="T34" s="8">
        <f t="shared" si="33"/>
        <v>307223.25</v>
      </c>
      <c r="U34" s="8">
        <f t="shared" si="33"/>
        <v>633319.5</v>
      </c>
      <c r="V34" s="8">
        <f t="shared" si="33"/>
        <v>361427.75</v>
      </c>
      <c r="W34" s="8">
        <f t="shared" si="33"/>
        <v>350258</v>
      </c>
      <c r="X34" s="8">
        <f t="shared" si="33"/>
        <v>227548.5</v>
      </c>
      <c r="Y34" s="8">
        <f t="shared" si="33"/>
        <v>121719.25</v>
      </c>
      <c r="Z34" s="8">
        <f t="shared" si="33"/>
        <v>86499.5</v>
      </c>
      <c r="AA34" s="8"/>
      <c r="AB34" s="8">
        <f t="shared" si="33"/>
        <v>631279.5</v>
      </c>
      <c r="AC34" s="8">
        <f t="shared" si="33"/>
        <v>85889.5</v>
      </c>
      <c r="AD34" s="8">
        <f t="shared" si="33"/>
        <v>42859.75</v>
      </c>
      <c r="AE34" s="8">
        <f t="shared" si="33"/>
        <v>314553.75</v>
      </c>
      <c r="AF34" s="8">
        <f t="shared" si="33"/>
        <v>264298.75</v>
      </c>
      <c r="AG34" s="8">
        <f t="shared" si="33"/>
        <v>205678.75</v>
      </c>
      <c r="AH34" s="8">
        <f t="shared" si="33"/>
        <v>367136.25</v>
      </c>
      <c r="AI34" s="8">
        <f t="shared" si="33"/>
        <v>432918.75</v>
      </c>
      <c r="AJ34" s="8">
        <f t="shared" si="33"/>
        <v>154993.25</v>
      </c>
      <c r="AK34" s="8">
        <f t="shared" si="33"/>
        <v>270072.25</v>
      </c>
      <c r="AL34" s="8">
        <f t="shared" si="33"/>
        <v>116639.25</v>
      </c>
      <c r="AM34" s="8">
        <f t="shared" si="33"/>
        <v>125658</v>
      </c>
      <c r="AN34" s="8">
        <f t="shared" si="33"/>
        <v>168170.5</v>
      </c>
      <c r="AO34" s="8">
        <f t="shared" si="33"/>
        <v>243979.25</v>
      </c>
      <c r="AP34" s="8">
        <f t="shared" si="33"/>
        <v>197964.25</v>
      </c>
      <c r="AQ34" s="8">
        <f t="shared" si="33"/>
        <v>211951</v>
      </c>
      <c r="AR34" s="8">
        <f t="shared" si="33"/>
        <v>178186.5</v>
      </c>
      <c r="AS34" s="8">
        <f t="shared" si="33"/>
        <v>127669.75</v>
      </c>
      <c r="AT34" s="8">
        <f t="shared" si="33"/>
        <v>230551</v>
      </c>
      <c r="AU34" s="8">
        <f t="shared" si="33"/>
        <v>527213.5</v>
      </c>
      <c r="AV34" s="8">
        <f t="shared" si="33"/>
        <v>338917</v>
      </c>
      <c r="AW34" s="8">
        <f t="shared" si="33"/>
        <v>401868.25</v>
      </c>
      <c r="AX34" s="8">
        <f t="shared" si="33"/>
        <v>186729.5</v>
      </c>
      <c r="AY34" s="8">
        <f t="shared" si="33"/>
        <v>101248.25</v>
      </c>
      <c r="AZ34" s="8">
        <f t="shared" si="33"/>
        <v>81148.75</v>
      </c>
    </row>
    <row r="35" spans="1:52">
      <c r="B35" s="135">
        <f>B34/$B$34</f>
        <v>1</v>
      </c>
      <c r="C35" s="135">
        <f t="shared" ref="C35:Z35" si="34">C34/$B$34</f>
        <v>0.1416492743006568</v>
      </c>
      <c r="D35" s="135">
        <f t="shared" si="34"/>
        <v>8.8893000952193546E-2</v>
      </c>
      <c r="E35" s="135">
        <f t="shared" si="34"/>
        <v>0.32895574543382577</v>
      </c>
      <c r="F35" s="135">
        <f t="shared" si="34"/>
        <v>0.30704561643462019</v>
      </c>
      <c r="G35" s="135">
        <f t="shared" si="34"/>
        <v>0.24235510573102043</v>
      </c>
      <c r="H35" s="135">
        <f t="shared" si="34"/>
        <v>0.37080446132149919</v>
      </c>
      <c r="I35" s="135">
        <f t="shared" si="34"/>
        <v>0.3427893845815026</v>
      </c>
      <c r="J35" s="135">
        <f t="shared" si="34"/>
        <v>0.14962928380792964</v>
      </c>
      <c r="K35" s="135">
        <f t="shared" si="34"/>
        <v>0.29689230652831755</v>
      </c>
      <c r="L35" s="135">
        <f t="shared" si="34"/>
        <v>0.12454879310127416</v>
      </c>
      <c r="M35" s="135">
        <f t="shared" si="34"/>
        <v>0.1260543556769885</v>
      </c>
      <c r="N35" s="135">
        <f t="shared" si="34"/>
        <v>0.13512350803704729</v>
      </c>
      <c r="O35" s="135">
        <f t="shared" si="34"/>
        <v>0.20788347051235168</v>
      </c>
      <c r="P35" s="135">
        <f t="shared" si="34"/>
        <v>0.23590001351897832</v>
      </c>
      <c r="Q35" s="135">
        <f t="shared" si="34"/>
        <v>0.29848965739507177</v>
      </c>
      <c r="R35" s="135">
        <f t="shared" si="34"/>
        <v>0.23643285481233106</v>
      </c>
      <c r="S35" s="135">
        <f t="shared" si="34"/>
        <v>0.21235353096065979</v>
      </c>
      <c r="T35" s="135">
        <f t="shared" si="34"/>
        <v>0.36037695955538102</v>
      </c>
      <c r="U35" s="135">
        <f t="shared" si="34"/>
        <v>0.7428921991976003</v>
      </c>
      <c r="V35" s="135">
        <f t="shared" si="34"/>
        <v>0.4239595591933305</v>
      </c>
      <c r="W35" s="135">
        <f t="shared" si="34"/>
        <v>0.4108572938407124</v>
      </c>
      <c r="X35" s="135">
        <f t="shared" si="34"/>
        <v>0.26691741781062345</v>
      </c>
      <c r="Y35" s="135">
        <f t="shared" si="34"/>
        <v>0.14277829960577956</v>
      </c>
      <c r="Z35" s="135">
        <f t="shared" si="34"/>
        <v>0.10146506429139293</v>
      </c>
      <c r="AB35" s="135">
        <f>AB34/$AB$34</f>
        <v>1</v>
      </c>
      <c r="AC35" s="135">
        <f t="shared" ref="AC35:AZ35" si="35">AC34/$AB$34</f>
        <v>0.13605621598673803</v>
      </c>
      <c r="AD35" s="135">
        <f t="shared" si="35"/>
        <v>6.7893460820444826E-2</v>
      </c>
      <c r="AE35" s="135">
        <f t="shared" si="35"/>
        <v>0.49827968435534498</v>
      </c>
      <c r="AF35" s="135">
        <f t="shared" si="35"/>
        <v>0.41867152346939829</v>
      </c>
      <c r="AG35" s="135">
        <f t="shared" si="35"/>
        <v>0.32581249668332329</v>
      </c>
      <c r="AH35" s="135">
        <f t="shared" si="35"/>
        <v>0.5815748016528336</v>
      </c>
      <c r="AI35" s="135">
        <f t="shared" si="35"/>
        <v>0.68577983286325628</v>
      </c>
      <c r="AJ35" s="135">
        <f t="shared" si="35"/>
        <v>0.24552238746862523</v>
      </c>
      <c r="AK35" s="135">
        <f t="shared" si="35"/>
        <v>0.42781723467972588</v>
      </c>
      <c r="AL35" s="135">
        <f t="shared" si="35"/>
        <v>0.18476641487645329</v>
      </c>
      <c r="AM35" s="135">
        <f t="shared" si="35"/>
        <v>0.19905287594480733</v>
      </c>
      <c r="AN35" s="135">
        <f t="shared" si="35"/>
        <v>0.26639626346174711</v>
      </c>
      <c r="AO35" s="135">
        <f t="shared" si="35"/>
        <v>0.38648372076077236</v>
      </c>
      <c r="AP35" s="135">
        <f t="shared" si="35"/>
        <v>0.31359207767716202</v>
      </c>
      <c r="AQ35" s="135">
        <f t="shared" si="35"/>
        <v>0.33574826998183849</v>
      </c>
      <c r="AR35" s="135">
        <f t="shared" si="35"/>
        <v>0.28226245268537947</v>
      </c>
      <c r="AS35" s="135">
        <f t="shared" si="35"/>
        <v>0.20223965771104557</v>
      </c>
      <c r="AT35" s="135">
        <f t="shared" si="35"/>
        <v>0.36521223958642723</v>
      </c>
      <c r="AU35" s="135">
        <f t="shared" si="35"/>
        <v>0.83515067414671318</v>
      </c>
      <c r="AV35" s="135">
        <f t="shared" si="35"/>
        <v>0.5368731283052911</v>
      </c>
      <c r="AW35" s="135">
        <f t="shared" si="35"/>
        <v>0.63659322059404744</v>
      </c>
      <c r="AX35" s="135">
        <f t="shared" si="35"/>
        <v>0.29579528560645485</v>
      </c>
      <c r="AY35" s="135">
        <f t="shared" si="35"/>
        <v>0.16038577207084975</v>
      </c>
      <c r="AZ35" s="135">
        <f t="shared" si="35"/>
        <v>0.12854646792743943</v>
      </c>
    </row>
    <row r="37" spans="1:52" ht="22">
      <c r="A37" s="149" t="s">
        <v>534</v>
      </c>
      <c r="B37" s="149"/>
      <c r="C37" s="149"/>
      <c r="D37" s="149"/>
      <c r="E37" s="149"/>
      <c r="F37" s="149"/>
      <c r="G37" s="149"/>
      <c r="H37" s="149"/>
      <c r="I37" s="149"/>
      <c r="J37" s="149"/>
      <c r="K37" s="149"/>
      <c r="L37" s="149"/>
      <c r="M37" s="149"/>
      <c r="N37" s="149"/>
      <c r="O37" s="149"/>
      <c r="P37" s="149"/>
      <c r="Q37" s="149"/>
      <c r="R37" s="149"/>
      <c r="S37" s="149"/>
      <c r="T37" s="149"/>
      <c r="U37" s="149"/>
      <c r="V37" s="149"/>
      <c r="W37" s="149"/>
      <c r="X37" s="149"/>
      <c r="Y37" s="149"/>
      <c r="Z37" s="149"/>
      <c r="AA37" s="149"/>
      <c r="AB37" s="149"/>
      <c r="AC37" s="149"/>
      <c r="AD37" s="149"/>
      <c r="AE37" s="149"/>
      <c r="AF37" s="149"/>
      <c r="AG37" s="149"/>
      <c r="AH37" s="149"/>
      <c r="AI37" s="149"/>
      <c r="AJ37" s="149"/>
      <c r="AK37" s="149"/>
      <c r="AL37" s="149"/>
      <c r="AM37" s="149"/>
      <c r="AN37" s="149"/>
      <c r="AO37" s="149"/>
      <c r="AP37" s="149"/>
      <c r="AQ37" s="149"/>
      <c r="AR37" s="149"/>
      <c r="AS37" s="149"/>
      <c r="AT37" s="149"/>
      <c r="AU37" s="149"/>
      <c r="AV37" s="149"/>
      <c r="AW37" s="149"/>
      <c r="AX37" s="149"/>
      <c r="AY37" s="149"/>
    </row>
    <row r="38" spans="1:52" ht="22">
      <c r="A38" s="21" t="s">
        <v>533</v>
      </c>
      <c r="B38" s="21"/>
      <c r="C38" s="21"/>
      <c r="D38" s="21"/>
      <c r="E38" s="21"/>
      <c r="F38" s="21"/>
      <c r="G38" s="21"/>
      <c r="H38" s="21"/>
      <c r="I38" s="21"/>
      <c r="J38" s="21"/>
      <c r="K38" s="21"/>
      <c r="L38" s="21"/>
      <c r="M38" s="21"/>
      <c r="N38" s="21"/>
      <c r="O38" s="21"/>
      <c r="P38" s="21"/>
      <c r="Q38" s="21"/>
      <c r="R38" s="21"/>
      <c r="S38" s="21"/>
      <c r="T38" s="21"/>
      <c r="U38" s="21"/>
      <c r="V38" s="21"/>
      <c r="W38" s="21"/>
      <c r="X38" s="21"/>
      <c r="Y38" s="21"/>
      <c r="Z38" s="11"/>
      <c r="AA38" s="21" t="s">
        <v>538</v>
      </c>
      <c r="AC38" s="1"/>
    </row>
    <row r="39" spans="1:52" ht="22">
      <c r="A39" t="s">
        <v>1</v>
      </c>
      <c r="B39" s="21"/>
      <c r="C39" s="21"/>
      <c r="D39" s="21"/>
      <c r="E39" s="21"/>
      <c r="F39" s="21"/>
      <c r="G39" s="21"/>
      <c r="H39" s="21"/>
      <c r="I39" s="21"/>
      <c r="J39" s="21"/>
      <c r="K39" s="21"/>
      <c r="L39" s="21"/>
      <c r="M39" s="21"/>
      <c r="N39" s="21"/>
      <c r="O39" s="21"/>
      <c r="P39" s="21"/>
      <c r="Q39" s="21"/>
      <c r="R39" s="21"/>
      <c r="S39" s="21"/>
      <c r="T39" s="21"/>
      <c r="U39" s="21"/>
      <c r="V39" s="21"/>
      <c r="W39" s="21"/>
      <c r="X39" s="21"/>
      <c r="Y39" s="21"/>
      <c r="Z39" s="11"/>
      <c r="AA39" s="21"/>
      <c r="AC39" s="1"/>
    </row>
    <row r="40" spans="1:52">
      <c r="A40" t="s">
        <v>107</v>
      </c>
      <c r="B40" t="s">
        <v>2</v>
      </c>
      <c r="C40" t="s">
        <v>532</v>
      </c>
      <c r="D40" t="s">
        <v>514</v>
      </c>
      <c r="E40" t="s">
        <v>2</v>
      </c>
      <c r="F40" t="s">
        <v>532</v>
      </c>
      <c r="G40" t="s">
        <v>514</v>
      </c>
      <c r="H40" t="s">
        <v>2</v>
      </c>
      <c r="I40" t="s">
        <v>532</v>
      </c>
      <c r="J40" t="s">
        <v>514</v>
      </c>
      <c r="K40" t="s">
        <v>2</v>
      </c>
      <c r="L40" t="s">
        <v>532</v>
      </c>
      <c r="M40" t="s">
        <v>514</v>
      </c>
      <c r="N40" t="s">
        <v>2</v>
      </c>
      <c r="O40" t="s">
        <v>532</v>
      </c>
      <c r="P40" t="s">
        <v>514</v>
      </c>
      <c r="Q40" t="s">
        <v>2</v>
      </c>
      <c r="R40" t="s">
        <v>532</v>
      </c>
      <c r="S40" t="s">
        <v>514</v>
      </c>
      <c r="T40" t="s">
        <v>2</v>
      </c>
      <c r="U40" t="s">
        <v>532</v>
      </c>
      <c r="V40" t="s">
        <v>514</v>
      </c>
      <c r="W40" t="s">
        <v>2</v>
      </c>
      <c r="X40" t="s">
        <v>532</v>
      </c>
      <c r="Y40" t="s">
        <v>514</v>
      </c>
      <c r="AA40" t="s">
        <v>107</v>
      </c>
      <c r="AB40" t="s">
        <v>2</v>
      </c>
      <c r="AC40" t="s">
        <v>532</v>
      </c>
      <c r="AD40" t="s">
        <v>514</v>
      </c>
      <c r="AE40" t="s">
        <v>2</v>
      </c>
      <c r="AF40" t="s">
        <v>532</v>
      </c>
      <c r="AG40" t="s">
        <v>514</v>
      </c>
      <c r="AH40" t="s">
        <v>2</v>
      </c>
      <c r="AI40" t="s">
        <v>532</v>
      </c>
      <c r="AJ40" t="s">
        <v>514</v>
      </c>
      <c r="AK40" t="s">
        <v>2</v>
      </c>
      <c r="AL40" t="s">
        <v>532</v>
      </c>
      <c r="AM40" t="s">
        <v>514</v>
      </c>
      <c r="AN40" t="s">
        <v>2</v>
      </c>
      <c r="AO40" t="s">
        <v>532</v>
      </c>
      <c r="AP40" t="s">
        <v>514</v>
      </c>
      <c r="AQ40" t="s">
        <v>2</v>
      </c>
      <c r="AR40" t="s">
        <v>532</v>
      </c>
      <c r="AS40" t="s">
        <v>514</v>
      </c>
      <c r="AT40" t="s">
        <v>2</v>
      </c>
      <c r="AU40" t="s">
        <v>532</v>
      </c>
      <c r="AV40" t="s">
        <v>514</v>
      </c>
      <c r="AW40" t="s">
        <v>2</v>
      </c>
      <c r="AX40" t="s">
        <v>532</v>
      </c>
      <c r="AY40" t="s">
        <v>514</v>
      </c>
    </row>
    <row r="41" spans="1:52">
      <c r="A41" t="s">
        <v>536</v>
      </c>
      <c r="B41" s="158">
        <v>400</v>
      </c>
      <c r="C41" s="158"/>
      <c r="D41" s="158"/>
      <c r="E41" s="158">
        <v>200</v>
      </c>
      <c r="F41" s="158"/>
      <c r="G41" s="158"/>
      <c r="H41" s="158">
        <v>160</v>
      </c>
      <c r="I41" s="158"/>
      <c r="J41" s="158"/>
      <c r="K41" s="158">
        <v>80</v>
      </c>
      <c r="L41" s="158"/>
      <c r="M41" s="158"/>
      <c r="N41" s="158">
        <v>40</v>
      </c>
      <c r="O41" s="158"/>
      <c r="P41" s="158"/>
      <c r="Q41" s="158">
        <v>20</v>
      </c>
      <c r="R41" s="158"/>
      <c r="S41" s="158"/>
      <c r="T41" s="158">
        <v>10</v>
      </c>
      <c r="U41" s="158"/>
      <c r="V41" s="158"/>
      <c r="W41" s="158">
        <v>5</v>
      </c>
      <c r="X41" s="158"/>
      <c r="Y41" s="158"/>
      <c r="AA41" t="s">
        <v>537</v>
      </c>
      <c r="AB41" s="158">
        <v>400</v>
      </c>
      <c r="AC41" s="158"/>
      <c r="AD41" s="158"/>
      <c r="AE41" s="158">
        <v>200</v>
      </c>
      <c r="AF41" s="158"/>
      <c r="AG41" s="158"/>
      <c r="AH41" s="158">
        <v>160</v>
      </c>
      <c r="AI41" s="158"/>
      <c r="AJ41" s="158"/>
      <c r="AK41" s="158">
        <v>80</v>
      </c>
      <c r="AL41" s="158"/>
      <c r="AM41" s="158"/>
      <c r="AN41" s="158">
        <v>40</v>
      </c>
      <c r="AO41" s="158"/>
      <c r="AP41" s="158"/>
      <c r="AQ41" s="158">
        <v>20</v>
      </c>
      <c r="AR41" s="158"/>
      <c r="AS41" s="158"/>
      <c r="AT41" s="158">
        <v>10</v>
      </c>
      <c r="AU41" s="158"/>
      <c r="AV41" s="158"/>
      <c r="AW41" s="158">
        <v>5</v>
      </c>
      <c r="AX41" s="158"/>
      <c r="AY41" s="158"/>
    </row>
    <row r="42" spans="1:52">
      <c r="B42">
        <v>708897</v>
      </c>
      <c r="C42">
        <v>22900</v>
      </c>
      <c r="D42">
        <v>53381</v>
      </c>
      <c r="E42">
        <v>1413482</v>
      </c>
      <c r="F42">
        <v>14725</v>
      </c>
      <c r="G42">
        <v>83169</v>
      </c>
      <c r="H42">
        <v>1181366</v>
      </c>
      <c r="I42">
        <v>40651</v>
      </c>
      <c r="J42">
        <v>95399</v>
      </c>
      <c r="K42">
        <v>1264934</v>
      </c>
      <c r="L42">
        <v>89858</v>
      </c>
      <c r="M42">
        <v>98670</v>
      </c>
      <c r="N42">
        <v>1110172</v>
      </c>
      <c r="O42">
        <v>93717</v>
      </c>
      <c r="P42">
        <v>204762</v>
      </c>
      <c r="Q42">
        <v>1317393</v>
      </c>
      <c r="R42">
        <v>169703</v>
      </c>
      <c r="S42">
        <v>232053</v>
      </c>
      <c r="T42">
        <v>1188761</v>
      </c>
      <c r="U42">
        <v>227168</v>
      </c>
      <c r="V42">
        <v>343849</v>
      </c>
      <c r="W42">
        <v>1167430</v>
      </c>
      <c r="X42">
        <v>400238</v>
      </c>
      <c r="Y42">
        <v>755599</v>
      </c>
      <c r="AB42" s="1">
        <v>1113085</v>
      </c>
      <c r="AC42" s="1">
        <v>6164</v>
      </c>
      <c r="AD42" s="1">
        <v>19931</v>
      </c>
      <c r="AE42" s="1">
        <v>1575965</v>
      </c>
      <c r="AF42" s="1">
        <v>56412</v>
      </c>
      <c r="AG42" s="1">
        <v>85267</v>
      </c>
      <c r="AH42" s="1">
        <v>974073</v>
      </c>
      <c r="AI42" s="1">
        <v>49579</v>
      </c>
      <c r="AJ42" s="1">
        <v>110918</v>
      </c>
      <c r="AK42" s="1">
        <v>990178</v>
      </c>
      <c r="AL42" s="1">
        <v>123407</v>
      </c>
      <c r="AM42" s="1">
        <v>198083</v>
      </c>
      <c r="AN42" s="1">
        <v>1013559</v>
      </c>
      <c r="AO42" s="1">
        <v>173239</v>
      </c>
      <c r="AP42" s="1">
        <v>190763</v>
      </c>
      <c r="AQ42" s="1">
        <v>833341</v>
      </c>
      <c r="AR42" s="1">
        <v>313770</v>
      </c>
      <c r="AS42" s="1">
        <v>254605</v>
      </c>
      <c r="AT42" s="1">
        <v>977527</v>
      </c>
      <c r="AU42" s="1">
        <v>423819</v>
      </c>
      <c r="AV42" s="1">
        <v>516416</v>
      </c>
      <c r="AW42">
        <v>713067</v>
      </c>
      <c r="AX42">
        <v>311937</v>
      </c>
      <c r="AY42">
        <v>362453</v>
      </c>
    </row>
    <row r="43" spans="1:52">
      <c r="B43">
        <v>610360</v>
      </c>
      <c r="C43">
        <v>2925</v>
      </c>
      <c r="D43">
        <v>65419</v>
      </c>
      <c r="E43">
        <v>1410447</v>
      </c>
      <c r="F43">
        <v>22296</v>
      </c>
      <c r="G43">
        <v>74560</v>
      </c>
      <c r="H43">
        <v>1346991</v>
      </c>
      <c r="I43">
        <v>19876</v>
      </c>
      <c r="J43">
        <v>93838</v>
      </c>
      <c r="K43">
        <v>1027750</v>
      </c>
      <c r="L43">
        <v>61165</v>
      </c>
      <c r="M43">
        <v>118444</v>
      </c>
      <c r="N43">
        <v>1398205</v>
      </c>
      <c r="O43">
        <v>94537</v>
      </c>
      <c r="P43">
        <v>209734</v>
      </c>
      <c r="Q43">
        <v>1355294</v>
      </c>
      <c r="R43">
        <v>128022</v>
      </c>
      <c r="S43">
        <v>233221</v>
      </c>
      <c r="T43">
        <v>1293930</v>
      </c>
      <c r="U43">
        <v>195613</v>
      </c>
      <c r="V43">
        <v>408178</v>
      </c>
      <c r="W43">
        <v>1115639</v>
      </c>
      <c r="X43">
        <v>387806</v>
      </c>
      <c r="Y43">
        <v>824458</v>
      </c>
      <c r="AB43" s="1">
        <v>1134356</v>
      </c>
      <c r="AC43" s="1">
        <v>16872</v>
      </c>
      <c r="AD43" s="1">
        <v>26670</v>
      </c>
      <c r="AE43" s="1">
        <v>1555112</v>
      </c>
      <c r="AF43" s="1">
        <v>10730</v>
      </c>
      <c r="AG43" s="1">
        <v>34263</v>
      </c>
      <c r="AH43" s="1">
        <v>970289</v>
      </c>
      <c r="AI43" s="1">
        <v>9408</v>
      </c>
      <c r="AJ43" s="1">
        <v>67000</v>
      </c>
      <c r="AK43" s="1">
        <v>1248851</v>
      </c>
      <c r="AL43" s="1">
        <v>176435</v>
      </c>
      <c r="AM43" s="1">
        <v>145483</v>
      </c>
      <c r="AN43" s="1">
        <v>1251405</v>
      </c>
      <c r="AO43" s="1">
        <v>201678</v>
      </c>
      <c r="AP43" s="1">
        <v>248216</v>
      </c>
      <c r="AQ43" s="1">
        <v>1246508</v>
      </c>
      <c r="AR43" s="1">
        <v>310727</v>
      </c>
      <c r="AS43" s="1">
        <v>349541</v>
      </c>
      <c r="AT43" s="1">
        <v>1479647</v>
      </c>
      <c r="AU43" s="1">
        <v>501492</v>
      </c>
      <c r="AV43" s="1">
        <v>465153</v>
      </c>
      <c r="AW43">
        <v>617714</v>
      </c>
      <c r="AX43">
        <v>219510</v>
      </c>
      <c r="AY43">
        <v>482970</v>
      </c>
    </row>
    <row r="44" spans="1:52">
      <c r="B44">
        <v>797166</v>
      </c>
      <c r="C44">
        <v>844</v>
      </c>
      <c r="D44">
        <v>33528</v>
      </c>
      <c r="E44">
        <v>1319316</v>
      </c>
      <c r="F44">
        <v>30458</v>
      </c>
      <c r="G44">
        <v>42963</v>
      </c>
      <c r="H44">
        <v>1403167</v>
      </c>
      <c r="I44">
        <v>26394</v>
      </c>
      <c r="J44">
        <v>40653</v>
      </c>
      <c r="K44">
        <v>1354367</v>
      </c>
      <c r="L44">
        <v>46319</v>
      </c>
      <c r="M44">
        <v>135661</v>
      </c>
      <c r="N44">
        <v>1236477</v>
      </c>
      <c r="O44">
        <v>90179</v>
      </c>
      <c r="P44">
        <v>217701</v>
      </c>
      <c r="Q44">
        <v>1241514</v>
      </c>
      <c r="R44">
        <v>149011</v>
      </c>
      <c r="S44">
        <v>313014</v>
      </c>
      <c r="T44">
        <v>1462439</v>
      </c>
      <c r="U44">
        <v>200748</v>
      </c>
      <c r="V44">
        <v>490294</v>
      </c>
      <c r="W44">
        <v>1287635</v>
      </c>
      <c r="X44">
        <v>466243</v>
      </c>
      <c r="Y44">
        <v>768970</v>
      </c>
      <c r="AB44" s="1">
        <v>1275970</v>
      </c>
      <c r="AC44" s="1">
        <v>20636</v>
      </c>
      <c r="AD44" s="1">
        <v>32109</v>
      </c>
      <c r="AE44" s="1">
        <v>1547334</v>
      </c>
      <c r="AF44" s="1">
        <v>37495</v>
      </c>
      <c r="AG44" s="1">
        <v>67844</v>
      </c>
      <c r="AH44" s="1">
        <v>1171074</v>
      </c>
      <c r="AI44" s="1">
        <v>36691</v>
      </c>
      <c r="AJ44" s="1">
        <v>142524</v>
      </c>
      <c r="AK44" s="1">
        <v>1082554</v>
      </c>
      <c r="AL44" s="1">
        <v>210355</v>
      </c>
      <c r="AM44" s="1">
        <v>200561</v>
      </c>
      <c r="AN44" s="1">
        <v>1386620</v>
      </c>
      <c r="AO44" s="1">
        <v>178251</v>
      </c>
      <c r="AP44" s="1">
        <v>224929</v>
      </c>
      <c r="AQ44" s="1">
        <v>1280574</v>
      </c>
      <c r="AR44" s="1">
        <v>285524</v>
      </c>
      <c r="AS44" s="1">
        <v>311491</v>
      </c>
      <c r="AT44" s="1">
        <v>1286013</v>
      </c>
      <c r="AU44" s="1">
        <v>495062</v>
      </c>
      <c r="AV44" s="1">
        <v>603245</v>
      </c>
      <c r="AW44">
        <v>649411</v>
      </c>
      <c r="AX44">
        <v>423087</v>
      </c>
      <c r="AY44">
        <v>451519</v>
      </c>
    </row>
    <row r="45" spans="1:52">
      <c r="B45">
        <v>655208</v>
      </c>
      <c r="C45">
        <v>6114</v>
      </c>
      <c r="D45">
        <v>93110</v>
      </c>
      <c r="E45">
        <v>1219136</v>
      </c>
      <c r="F45">
        <v>13935</v>
      </c>
      <c r="G45">
        <v>63946</v>
      </c>
      <c r="H45">
        <v>1283771</v>
      </c>
      <c r="I45">
        <v>36345</v>
      </c>
      <c r="J45">
        <v>70011</v>
      </c>
      <c r="K45">
        <v>1404911</v>
      </c>
      <c r="L45">
        <v>68192</v>
      </c>
      <c r="M45">
        <v>99220</v>
      </c>
      <c r="N45">
        <v>1327035</v>
      </c>
      <c r="O45">
        <v>103113</v>
      </c>
      <c r="P45">
        <v>232843</v>
      </c>
      <c r="Q45">
        <v>1365469</v>
      </c>
      <c r="R45">
        <v>181059</v>
      </c>
      <c r="S45">
        <v>235822</v>
      </c>
      <c r="T45">
        <v>1193886</v>
      </c>
      <c r="U45">
        <v>245854</v>
      </c>
      <c r="V45">
        <v>407877</v>
      </c>
      <c r="W45">
        <v>1329371</v>
      </c>
      <c r="X45">
        <v>470173</v>
      </c>
      <c r="Y45">
        <v>583844</v>
      </c>
      <c r="AB45" s="1">
        <v>1011822</v>
      </c>
      <c r="AC45" s="1">
        <v>17077</v>
      </c>
      <c r="AD45" s="1">
        <v>36710</v>
      </c>
      <c r="AE45" s="1">
        <v>1566284</v>
      </c>
      <c r="AF45" s="1">
        <v>52056</v>
      </c>
      <c r="AG45" s="1">
        <v>86866</v>
      </c>
      <c r="AH45" s="1">
        <v>1006350</v>
      </c>
      <c r="AI45" s="1">
        <v>103350</v>
      </c>
      <c r="AJ45" s="1">
        <v>102842</v>
      </c>
      <c r="AK45" s="1">
        <v>1168426</v>
      </c>
      <c r="AL45" s="1">
        <v>132824</v>
      </c>
      <c r="AM45" s="1">
        <v>165723</v>
      </c>
      <c r="AN45" s="1">
        <v>945132</v>
      </c>
      <c r="AO45" s="1">
        <v>199988</v>
      </c>
      <c r="AP45" s="1">
        <v>327295</v>
      </c>
      <c r="AQ45" s="1">
        <v>1315261</v>
      </c>
      <c r="AR45" s="1">
        <v>357512</v>
      </c>
      <c r="AS45" s="1">
        <v>318506</v>
      </c>
      <c r="AT45" s="1">
        <v>994038</v>
      </c>
      <c r="AU45" s="1">
        <v>537265</v>
      </c>
      <c r="AV45" s="1">
        <v>467279</v>
      </c>
      <c r="AW45">
        <v>793388</v>
      </c>
      <c r="AX45">
        <v>367582</v>
      </c>
      <c r="AY45">
        <v>461798</v>
      </c>
    </row>
    <row r="46" spans="1:52" s="8" customFormat="1">
      <c r="B46" s="8">
        <v>692907.75</v>
      </c>
      <c r="C46" s="8">
        <v>8195.75</v>
      </c>
      <c r="D46" s="8">
        <v>61359.5</v>
      </c>
      <c r="E46" s="8">
        <v>1340595.25</v>
      </c>
      <c r="F46" s="8">
        <v>20353.5</v>
      </c>
      <c r="G46" s="8">
        <v>66159.5</v>
      </c>
      <c r="H46" s="8">
        <v>1303823.75</v>
      </c>
      <c r="I46" s="8">
        <v>30816.5</v>
      </c>
      <c r="J46" s="8">
        <v>74975.25</v>
      </c>
      <c r="K46" s="8">
        <v>1262990.5</v>
      </c>
      <c r="L46" s="8">
        <v>66383.5</v>
      </c>
      <c r="M46" s="8">
        <v>112998.75</v>
      </c>
      <c r="N46" s="8">
        <v>1267972.25</v>
      </c>
      <c r="O46" s="8">
        <v>95386.5</v>
      </c>
      <c r="P46" s="8">
        <v>216260</v>
      </c>
      <c r="Q46" s="8">
        <v>1319917.5</v>
      </c>
      <c r="R46" s="8">
        <v>156948.75</v>
      </c>
      <c r="S46" s="8">
        <v>253527.5</v>
      </c>
      <c r="T46" s="8">
        <v>1284754</v>
      </c>
      <c r="U46" s="8">
        <v>217345.75</v>
      </c>
      <c r="V46" s="8">
        <v>412549.5</v>
      </c>
      <c r="W46" s="8">
        <v>1225018.75</v>
      </c>
      <c r="X46" s="8">
        <v>431115</v>
      </c>
      <c r="Y46" s="8">
        <v>733217.75</v>
      </c>
      <c r="AA46"/>
      <c r="AB46" s="2">
        <f t="shared" ref="AB46:AV46" si="36">AVERAGE(AB42:AB45)</f>
        <v>1133808.25</v>
      </c>
      <c r="AC46" s="2">
        <f t="shared" si="36"/>
        <v>15187.25</v>
      </c>
      <c r="AD46" s="2">
        <f t="shared" si="36"/>
        <v>28855</v>
      </c>
      <c r="AE46" s="2">
        <f t="shared" si="36"/>
        <v>1561173.75</v>
      </c>
      <c r="AF46" s="2">
        <f t="shared" si="36"/>
        <v>39173.25</v>
      </c>
      <c r="AG46" s="2">
        <f t="shared" si="36"/>
        <v>68560</v>
      </c>
      <c r="AH46" s="2">
        <f t="shared" si="36"/>
        <v>1030446.5</v>
      </c>
      <c r="AI46" s="2">
        <f t="shared" si="36"/>
        <v>49757</v>
      </c>
      <c r="AJ46" s="2">
        <f t="shared" si="36"/>
        <v>105821</v>
      </c>
      <c r="AK46" s="2">
        <f t="shared" si="36"/>
        <v>1122502.25</v>
      </c>
      <c r="AL46" s="2">
        <f t="shared" si="36"/>
        <v>160755.25</v>
      </c>
      <c r="AM46" s="2">
        <f t="shared" si="36"/>
        <v>177462.5</v>
      </c>
      <c r="AN46" s="2">
        <f t="shared" si="36"/>
        <v>1149179</v>
      </c>
      <c r="AO46" s="2">
        <f t="shared" si="36"/>
        <v>188289</v>
      </c>
      <c r="AP46" s="2">
        <f t="shared" si="36"/>
        <v>247800.75</v>
      </c>
      <c r="AQ46" s="2">
        <f t="shared" si="36"/>
        <v>1168921</v>
      </c>
      <c r="AR46" s="2">
        <f t="shared" si="36"/>
        <v>316883.25</v>
      </c>
      <c r="AS46" s="2">
        <f t="shared" si="36"/>
        <v>308535.75</v>
      </c>
      <c r="AT46" s="2">
        <f t="shared" si="36"/>
        <v>1184306.25</v>
      </c>
      <c r="AU46" s="2">
        <f t="shared" si="36"/>
        <v>489409.5</v>
      </c>
      <c r="AV46" s="2">
        <f t="shared" si="36"/>
        <v>513023.25</v>
      </c>
      <c r="AW46" s="136">
        <v>693395</v>
      </c>
      <c r="AX46" s="8">
        <v>330529</v>
      </c>
      <c r="AY46" s="2">
        <v>439685</v>
      </c>
    </row>
    <row r="47" spans="1:52" s="9" customFormat="1">
      <c r="B47" s="9">
        <v>1</v>
      </c>
      <c r="C47" s="9">
        <v>1.1828053590106332E-2</v>
      </c>
      <c r="D47" s="9">
        <v>8.855363502573034E-2</v>
      </c>
      <c r="E47" s="9">
        <v>1</v>
      </c>
      <c r="F47" s="9">
        <v>1.5182434817667749E-2</v>
      </c>
      <c r="G47" s="9">
        <v>4.9350838741223348E-2</v>
      </c>
      <c r="H47" s="9">
        <v>1</v>
      </c>
      <c r="I47" s="9">
        <v>2.3635479872183646E-2</v>
      </c>
      <c r="J47" s="9">
        <v>5.7504129680104384E-2</v>
      </c>
      <c r="K47" s="9">
        <v>1</v>
      </c>
      <c r="L47" s="9">
        <v>5.25605695371422E-2</v>
      </c>
      <c r="M47" s="9">
        <v>8.9469200282979167E-2</v>
      </c>
      <c r="N47" s="9">
        <v>1</v>
      </c>
      <c r="O47" s="9">
        <v>7.5227592717427377E-2</v>
      </c>
      <c r="P47" s="9">
        <v>0.17055578306228705</v>
      </c>
      <c r="Q47" s="9">
        <v>1</v>
      </c>
      <c r="R47" s="9">
        <v>0.11890799993181392</v>
      </c>
      <c r="S47" s="9">
        <v>0.19207829277208613</v>
      </c>
      <c r="T47" s="9">
        <v>1</v>
      </c>
      <c r="U47" s="9">
        <v>0.16917304791423105</v>
      </c>
      <c r="V47" s="9">
        <v>0.32111166807030761</v>
      </c>
      <c r="W47" s="9">
        <v>1</v>
      </c>
      <c r="X47" s="9">
        <v>0.35192522563430151</v>
      </c>
      <c r="Y47" s="9">
        <v>0.5985359407764167</v>
      </c>
      <c r="AA47" s="8"/>
      <c r="AB47" s="132">
        <v>1</v>
      </c>
      <c r="AC47" s="132">
        <v>1.3394901651138982E-2</v>
      </c>
      <c r="AD47" s="132">
        <v>2.5449629600066855E-2</v>
      </c>
      <c r="AE47" s="132">
        <v>1</v>
      </c>
      <c r="AF47" s="132">
        <v>2.5092178240890869E-2</v>
      </c>
      <c r="AG47" s="132">
        <v>4.3915675625470899E-2</v>
      </c>
      <c r="AH47" s="132">
        <v>1</v>
      </c>
      <c r="AI47" s="132">
        <v>4.8286834881772128E-2</v>
      </c>
      <c r="AJ47" s="132">
        <v>0.10269431746335206</v>
      </c>
      <c r="AK47" s="132">
        <v>1</v>
      </c>
      <c r="AL47" s="132">
        <v>0.14321151694796158</v>
      </c>
      <c r="AM47" s="132">
        <v>0.15809545147905049</v>
      </c>
      <c r="AN47" s="18">
        <v>1</v>
      </c>
      <c r="AO47" s="18">
        <v>0.16384653739756819</v>
      </c>
      <c r="AP47" s="18">
        <v>0.21563285615208772</v>
      </c>
      <c r="AQ47" s="18">
        <v>1</v>
      </c>
      <c r="AR47" s="18">
        <v>0.27109039019745562</v>
      </c>
      <c r="AS47" s="18">
        <v>0.263949189038438</v>
      </c>
      <c r="AT47" s="18">
        <v>1</v>
      </c>
      <c r="AU47" s="18">
        <v>0.41324572930354797</v>
      </c>
      <c r="AV47" s="18">
        <v>0.43318461757674587</v>
      </c>
      <c r="AW47" s="132">
        <v>1</v>
      </c>
      <c r="AX47" s="18">
        <v>0.47668212202280086</v>
      </c>
      <c r="AY47" s="132">
        <v>0.63410465896062129</v>
      </c>
    </row>
    <row r="48" spans="1:52">
      <c r="AA48" s="9"/>
    </row>
    <row r="49" spans="1:51">
      <c r="A49" t="s">
        <v>9</v>
      </c>
      <c r="B49" t="s">
        <v>2</v>
      </c>
      <c r="C49" t="s">
        <v>532</v>
      </c>
      <c r="D49" t="s">
        <v>514</v>
      </c>
      <c r="E49" t="s">
        <v>2</v>
      </c>
      <c r="F49" t="s">
        <v>532</v>
      </c>
      <c r="G49" t="s">
        <v>514</v>
      </c>
      <c r="H49" t="s">
        <v>2</v>
      </c>
      <c r="I49" t="s">
        <v>532</v>
      </c>
      <c r="J49" t="s">
        <v>514</v>
      </c>
      <c r="K49" t="s">
        <v>2</v>
      </c>
      <c r="L49" t="s">
        <v>532</v>
      </c>
      <c r="M49" t="s">
        <v>514</v>
      </c>
      <c r="N49" t="s">
        <v>2</v>
      </c>
      <c r="O49" t="s">
        <v>532</v>
      </c>
      <c r="P49" t="s">
        <v>514</v>
      </c>
      <c r="Q49" t="s">
        <v>2</v>
      </c>
      <c r="R49" t="s">
        <v>532</v>
      </c>
      <c r="S49" t="s">
        <v>514</v>
      </c>
      <c r="T49" t="s">
        <v>2</v>
      </c>
      <c r="U49" t="s">
        <v>532</v>
      </c>
      <c r="V49" t="s">
        <v>514</v>
      </c>
      <c r="W49" t="s">
        <v>2</v>
      </c>
      <c r="X49" t="s">
        <v>532</v>
      </c>
      <c r="Y49" t="s">
        <v>514</v>
      </c>
      <c r="AA49" t="s">
        <v>9</v>
      </c>
      <c r="AB49" t="s">
        <v>2</v>
      </c>
      <c r="AC49" t="s">
        <v>532</v>
      </c>
      <c r="AD49" t="s">
        <v>514</v>
      </c>
      <c r="AE49" t="s">
        <v>2</v>
      </c>
      <c r="AF49" t="s">
        <v>532</v>
      </c>
      <c r="AG49" t="s">
        <v>514</v>
      </c>
      <c r="AH49" t="s">
        <v>2</v>
      </c>
      <c r="AI49" t="s">
        <v>532</v>
      </c>
      <c r="AJ49" t="s">
        <v>514</v>
      </c>
      <c r="AK49" t="s">
        <v>2</v>
      </c>
      <c r="AL49" t="s">
        <v>532</v>
      </c>
      <c r="AM49" t="s">
        <v>514</v>
      </c>
      <c r="AN49" t="s">
        <v>2</v>
      </c>
      <c r="AO49" t="s">
        <v>532</v>
      </c>
      <c r="AP49" t="s">
        <v>514</v>
      </c>
      <c r="AQ49" t="s">
        <v>2</v>
      </c>
      <c r="AR49" t="s">
        <v>532</v>
      </c>
      <c r="AS49" t="s">
        <v>514</v>
      </c>
      <c r="AT49" t="s">
        <v>2</v>
      </c>
      <c r="AU49" t="s">
        <v>532</v>
      </c>
      <c r="AV49" t="s">
        <v>514</v>
      </c>
      <c r="AW49" t="s">
        <v>2</v>
      </c>
      <c r="AX49" t="s">
        <v>532</v>
      </c>
      <c r="AY49" t="s">
        <v>514</v>
      </c>
    </row>
    <row r="50" spans="1:51">
      <c r="A50" t="s">
        <v>536</v>
      </c>
      <c r="B50" s="158">
        <v>400</v>
      </c>
      <c r="C50" s="158"/>
      <c r="D50" s="158"/>
      <c r="E50" s="158">
        <v>200</v>
      </c>
      <c r="F50" s="158"/>
      <c r="G50" s="158"/>
      <c r="H50" s="158">
        <v>160</v>
      </c>
      <c r="I50" s="158"/>
      <c r="J50" s="158"/>
      <c r="K50" s="158">
        <v>80</v>
      </c>
      <c r="L50" s="158"/>
      <c r="M50" s="158"/>
      <c r="N50" s="158">
        <v>40</v>
      </c>
      <c r="O50" s="158"/>
      <c r="P50" s="158"/>
      <c r="Q50" s="158">
        <v>20</v>
      </c>
      <c r="R50" s="158"/>
      <c r="S50" s="158"/>
      <c r="T50" s="158">
        <v>10</v>
      </c>
      <c r="U50" s="158"/>
      <c r="V50" s="158"/>
      <c r="W50" s="158">
        <v>5</v>
      </c>
      <c r="X50" s="158"/>
      <c r="Y50" s="158"/>
      <c r="AA50" t="s">
        <v>536</v>
      </c>
      <c r="AB50" s="158">
        <v>400</v>
      </c>
      <c r="AC50" s="158"/>
      <c r="AD50" s="158"/>
      <c r="AE50" s="158">
        <v>200</v>
      </c>
      <c r="AF50" s="158"/>
      <c r="AG50" s="158"/>
      <c r="AH50" s="158">
        <v>160</v>
      </c>
      <c r="AI50" s="158"/>
      <c r="AJ50" s="158"/>
      <c r="AK50" s="158">
        <v>80</v>
      </c>
      <c r="AL50" s="158"/>
      <c r="AM50" s="158"/>
      <c r="AN50" s="158">
        <v>40</v>
      </c>
      <c r="AO50" s="158"/>
      <c r="AP50" s="158"/>
      <c r="AQ50" s="158">
        <v>20</v>
      </c>
      <c r="AR50" s="158"/>
      <c r="AS50" s="158"/>
      <c r="AT50" s="158">
        <v>10</v>
      </c>
      <c r="AU50" s="158"/>
      <c r="AV50" s="158"/>
      <c r="AW50" s="158">
        <v>5</v>
      </c>
      <c r="AX50" s="158"/>
      <c r="AY50" s="158"/>
    </row>
    <row r="51" spans="1:51">
      <c r="B51">
        <v>137058</v>
      </c>
      <c r="C51">
        <v>5674</v>
      </c>
      <c r="D51">
        <v>123144</v>
      </c>
      <c r="E51">
        <v>720642</v>
      </c>
      <c r="F51">
        <v>6584</v>
      </c>
      <c r="G51">
        <v>141072</v>
      </c>
      <c r="H51">
        <v>632979</v>
      </c>
      <c r="I51">
        <v>14112</v>
      </c>
      <c r="J51">
        <v>181291</v>
      </c>
      <c r="K51">
        <v>831098</v>
      </c>
      <c r="L51">
        <v>36648</v>
      </c>
      <c r="M51">
        <v>225362</v>
      </c>
      <c r="N51">
        <v>611970</v>
      </c>
      <c r="O51">
        <v>43741</v>
      </c>
      <c r="P51">
        <v>245734</v>
      </c>
      <c r="Q51">
        <v>688778</v>
      </c>
      <c r="R51">
        <v>78068</v>
      </c>
      <c r="S51">
        <v>264493</v>
      </c>
      <c r="T51">
        <v>605641</v>
      </c>
      <c r="U51">
        <v>114609</v>
      </c>
      <c r="V51">
        <v>343258</v>
      </c>
      <c r="W51">
        <v>583276</v>
      </c>
      <c r="X51">
        <v>187886</v>
      </c>
      <c r="Y51">
        <v>550501</v>
      </c>
      <c r="AB51" s="1">
        <v>378795</v>
      </c>
      <c r="AC51" s="1">
        <v>5433</v>
      </c>
      <c r="AD51" s="1">
        <v>34009</v>
      </c>
      <c r="AE51" s="1">
        <v>498359</v>
      </c>
      <c r="AF51" s="1">
        <v>7772</v>
      </c>
      <c r="AG51" s="1">
        <v>65896</v>
      </c>
      <c r="AH51" s="1">
        <v>263174</v>
      </c>
      <c r="AI51" s="1">
        <v>11407</v>
      </c>
      <c r="AJ51" s="1">
        <v>110440</v>
      </c>
      <c r="AK51" s="1">
        <v>445708</v>
      </c>
      <c r="AL51" s="1">
        <v>53276</v>
      </c>
      <c r="AM51" s="1">
        <v>139427</v>
      </c>
      <c r="AN51" s="1">
        <v>453431</v>
      </c>
      <c r="AO51" s="1">
        <v>57231</v>
      </c>
      <c r="AP51" s="1">
        <v>175646</v>
      </c>
      <c r="AQ51" s="1">
        <v>469387</v>
      </c>
      <c r="AR51" s="1">
        <v>97885</v>
      </c>
      <c r="AS51" s="1">
        <v>155412</v>
      </c>
      <c r="AT51" s="1">
        <v>307162</v>
      </c>
      <c r="AU51" s="1">
        <v>170524</v>
      </c>
      <c r="AV51" s="1">
        <v>232784</v>
      </c>
      <c r="AW51" s="31">
        <v>376451</v>
      </c>
      <c r="AX51">
        <v>116205</v>
      </c>
      <c r="AY51" s="1">
        <v>201413</v>
      </c>
    </row>
    <row r="52" spans="1:51">
      <c r="B52">
        <v>201761</v>
      </c>
      <c r="C52">
        <v>1192</v>
      </c>
      <c r="D52">
        <v>157376</v>
      </c>
      <c r="E52">
        <v>771353</v>
      </c>
      <c r="F52">
        <v>9290</v>
      </c>
      <c r="G52">
        <v>149972</v>
      </c>
      <c r="H52">
        <v>675775</v>
      </c>
      <c r="I52">
        <v>15134</v>
      </c>
      <c r="J52">
        <v>196738</v>
      </c>
      <c r="K52">
        <v>497241</v>
      </c>
      <c r="L52">
        <v>35939</v>
      </c>
      <c r="M52">
        <v>240273</v>
      </c>
      <c r="N52">
        <v>717098</v>
      </c>
      <c r="O52">
        <v>51248</v>
      </c>
      <c r="P52">
        <v>272246</v>
      </c>
      <c r="Q52">
        <v>761596</v>
      </c>
      <c r="R52">
        <v>94228</v>
      </c>
      <c r="S52">
        <v>286846</v>
      </c>
      <c r="T52">
        <v>656074</v>
      </c>
      <c r="U52">
        <v>97192</v>
      </c>
      <c r="V52">
        <v>388167</v>
      </c>
      <c r="W52">
        <v>713935</v>
      </c>
      <c r="X52">
        <v>174041</v>
      </c>
      <c r="Y52">
        <v>618144</v>
      </c>
      <c r="AB52" s="1">
        <v>420502</v>
      </c>
      <c r="AC52" s="1">
        <v>2182</v>
      </c>
      <c r="AD52" s="1">
        <v>57812</v>
      </c>
      <c r="AE52" s="1">
        <v>572301</v>
      </c>
      <c r="AF52" s="1">
        <v>9922</v>
      </c>
      <c r="AG52" s="1">
        <v>106621</v>
      </c>
      <c r="AH52" s="1">
        <v>362731</v>
      </c>
      <c r="AI52" s="1">
        <v>17138</v>
      </c>
      <c r="AJ52" s="1">
        <v>94121</v>
      </c>
      <c r="AK52" s="1">
        <v>386466</v>
      </c>
      <c r="AL52" s="1">
        <v>23974</v>
      </c>
      <c r="AM52" s="1">
        <v>160874</v>
      </c>
      <c r="AN52" s="1">
        <v>350658</v>
      </c>
      <c r="AO52" s="1">
        <v>87488</v>
      </c>
      <c r="AP52" s="1">
        <v>185872</v>
      </c>
      <c r="AQ52" s="1">
        <v>387291</v>
      </c>
      <c r="AR52" s="1">
        <v>114031</v>
      </c>
      <c r="AS52" s="1">
        <v>195509</v>
      </c>
      <c r="AT52" s="1">
        <v>397813</v>
      </c>
      <c r="AU52" s="1">
        <v>192698</v>
      </c>
      <c r="AV52" s="1">
        <v>209245</v>
      </c>
      <c r="AW52" s="31">
        <v>291054</v>
      </c>
      <c r="AX52">
        <v>151225</v>
      </c>
      <c r="AY52" s="31">
        <v>221547</v>
      </c>
    </row>
    <row r="53" spans="1:51">
      <c r="B53">
        <v>422156</v>
      </c>
      <c r="C53">
        <v>1961</v>
      </c>
      <c r="D53">
        <v>145075</v>
      </c>
      <c r="E53">
        <v>626692</v>
      </c>
      <c r="F53">
        <v>8689</v>
      </c>
      <c r="G53">
        <v>120508</v>
      </c>
      <c r="H53">
        <v>801990</v>
      </c>
      <c r="I53">
        <v>14229</v>
      </c>
      <c r="J53">
        <v>115424</v>
      </c>
      <c r="K53">
        <v>778409</v>
      </c>
      <c r="L53">
        <v>32212</v>
      </c>
      <c r="M53">
        <v>244854</v>
      </c>
      <c r="N53">
        <v>742602</v>
      </c>
      <c r="O53">
        <v>43581</v>
      </c>
      <c r="P53">
        <v>364088</v>
      </c>
      <c r="Q53">
        <v>858215</v>
      </c>
      <c r="R53">
        <v>83345</v>
      </c>
      <c r="S53">
        <v>439797</v>
      </c>
      <c r="T53">
        <v>813788</v>
      </c>
      <c r="U53">
        <v>134298</v>
      </c>
      <c r="V53">
        <v>510968</v>
      </c>
      <c r="W53">
        <v>703176</v>
      </c>
      <c r="X53">
        <v>231586</v>
      </c>
      <c r="Y53">
        <v>605727</v>
      </c>
      <c r="AB53" s="1">
        <v>536103</v>
      </c>
      <c r="AC53" s="1">
        <v>3014</v>
      </c>
      <c r="AD53" s="1">
        <v>38536</v>
      </c>
      <c r="AE53" s="1">
        <v>509296</v>
      </c>
      <c r="AF53" s="1">
        <v>13063</v>
      </c>
      <c r="AG53" s="1">
        <v>104397</v>
      </c>
      <c r="AH53" s="1">
        <v>287167</v>
      </c>
      <c r="AI53" s="1">
        <v>32521</v>
      </c>
      <c r="AJ53" s="1">
        <v>99200</v>
      </c>
      <c r="AK53" s="1">
        <v>298164</v>
      </c>
      <c r="AL53" s="1">
        <v>33410</v>
      </c>
      <c r="AM53" s="1">
        <v>166979</v>
      </c>
      <c r="AN53" s="1">
        <v>351340</v>
      </c>
      <c r="AO53" s="1">
        <v>65417</v>
      </c>
      <c r="AP53" s="1">
        <v>155233</v>
      </c>
      <c r="AQ53" s="1">
        <v>320989</v>
      </c>
      <c r="AR53" s="1">
        <v>108751</v>
      </c>
      <c r="AS53" s="1">
        <v>164023</v>
      </c>
      <c r="AT53" s="1">
        <v>291811</v>
      </c>
      <c r="AU53" s="1">
        <v>175947</v>
      </c>
      <c r="AV53" s="1">
        <v>204474</v>
      </c>
      <c r="AW53" s="31">
        <v>271053</v>
      </c>
      <c r="AX53">
        <v>122613</v>
      </c>
      <c r="AY53" s="31">
        <v>224721</v>
      </c>
    </row>
    <row r="54" spans="1:51">
      <c r="B54">
        <v>186964</v>
      </c>
      <c r="C54">
        <v>2225</v>
      </c>
      <c r="D54">
        <v>160922</v>
      </c>
      <c r="E54">
        <v>738444</v>
      </c>
      <c r="F54">
        <v>9584</v>
      </c>
      <c r="G54">
        <v>123517</v>
      </c>
      <c r="H54">
        <v>704365</v>
      </c>
      <c r="I54">
        <v>9140</v>
      </c>
      <c r="J54">
        <v>178805</v>
      </c>
      <c r="K54">
        <v>840463</v>
      </c>
      <c r="L54">
        <v>36485</v>
      </c>
      <c r="M54">
        <v>163514</v>
      </c>
      <c r="N54">
        <v>803711</v>
      </c>
      <c r="O54">
        <v>53373</v>
      </c>
      <c r="P54">
        <v>349301</v>
      </c>
      <c r="Q54">
        <v>822811</v>
      </c>
      <c r="R54">
        <v>88574</v>
      </c>
      <c r="S54">
        <v>363574</v>
      </c>
      <c r="T54">
        <v>798816</v>
      </c>
      <c r="U54">
        <v>118432</v>
      </c>
      <c r="V54">
        <v>455112</v>
      </c>
      <c r="W54">
        <v>687738</v>
      </c>
      <c r="X54">
        <v>225800</v>
      </c>
      <c r="Y54">
        <v>529987</v>
      </c>
      <c r="AB54" s="1">
        <v>415326</v>
      </c>
      <c r="AC54" s="1">
        <v>3616</v>
      </c>
      <c r="AD54" s="1">
        <v>47386</v>
      </c>
      <c r="AE54" s="1">
        <v>467497</v>
      </c>
      <c r="AF54" s="1">
        <v>10187</v>
      </c>
      <c r="AG54" s="1">
        <v>72805</v>
      </c>
      <c r="AH54" s="1">
        <v>381347</v>
      </c>
      <c r="AI54" s="1">
        <v>24862</v>
      </c>
      <c r="AJ54" s="1">
        <v>97263</v>
      </c>
      <c r="AK54" s="1">
        <v>371926</v>
      </c>
      <c r="AL54" s="1">
        <v>48502</v>
      </c>
      <c r="AM54" s="1">
        <v>144841</v>
      </c>
      <c r="AN54" s="1">
        <v>397478</v>
      </c>
      <c r="AO54" s="1">
        <v>63798</v>
      </c>
      <c r="AP54" s="1">
        <v>228511</v>
      </c>
      <c r="AQ54" s="1">
        <v>418742</v>
      </c>
      <c r="AR54" s="1">
        <v>102665</v>
      </c>
      <c r="AS54" s="1">
        <v>230142</v>
      </c>
      <c r="AT54" s="1">
        <v>430805</v>
      </c>
      <c r="AU54" s="1">
        <v>206973</v>
      </c>
      <c r="AV54" s="1">
        <v>184981</v>
      </c>
      <c r="AW54" s="1">
        <v>217819</v>
      </c>
      <c r="AX54">
        <v>74764</v>
      </c>
      <c r="AY54" s="31">
        <v>220400</v>
      </c>
    </row>
    <row r="55" spans="1:51" s="8" customFormat="1">
      <c r="B55" s="8">
        <v>236984.75</v>
      </c>
      <c r="C55" s="8">
        <v>2763</v>
      </c>
      <c r="D55" s="8">
        <v>146629.25</v>
      </c>
      <c r="E55" s="8">
        <v>714282.75</v>
      </c>
      <c r="F55" s="8">
        <v>8536.75</v>
      </c>
      <c r="G55" s="8">
        <v>133767.25</v>
      </c>
      <c r="H55" s="8">
        <v>703777.25</v>
      </c>
      <c r="I55" s="8">
        <v>13153.75</v>
      </c>
      <c r="J55" s="8">
        <v>168064.5</v>
      </c>
      <c r="K55" s="8">
        <v>736802.75</v>
      </c>
      <c r="L55" s="8">
        <v>35321</v>
      </c>
      <c r="M55" s="8">
        <v>218500.75</v>
      </c>
      <c r="N55" s="8">
        <v>718845.25</v>
      </c>
      <c r="O55" s="8">
        <v>47985.75</v>
      </c>
      <c r="P55" s="8">
        <v>307842.25</v>
      </c>
      <c r="Q55" s="8">
        <v>782850</v>
      </c>
      <c r="R55" s="8">
        <v>86053.75</v>
      </c>
      <c r="S55" s="8">
        <v>338677.5</v>
      </c>
      <c r="T55" s="8">
        <v>718579.75</v>
      </c>
      <c r="U55" s="8">
        <v>116132.75</v>
      </c>
      <c r="V55" s="8">
        <v>424376.25</v>
      </c>
      <c r="W55" s="8">
        <v>672031.25</v>
      </c>
      <c r="X55" s="8">
        <v>204828.25</v>
      </c>
      <c r="Y55" s="8">
        <v>576089.75</v>
      </c>
      <c r="AB55" s="2">
        <f t="shared" ref="AB55:AV55" si="37">AVERAGE(AB51:AB54)</f>
        <v>437681.5</v>
      </c>
      <c r="AC55" s="2">
        <f t="shared" si="37"/>
        <v>3561.25</v>
      </c>
      <c r="AD55" s="2">
        <f t="shared" si="37"/>
        <v>44435.75</v>
      </c>
      <c r="AE55" s="2">
        <f t="shared" si="37"/>
        <v>511863.25</v>
      </c>
      <c r="AF55" s="2">
        <f t="shared" si="37"/>
        <v>10236</v>
      </c>
      <c r="AG55" s="2">
        <f t="shared" si="37"/>
        <v>87429.75</v>
      </c>
      <c r="AH55" s="2">
        <f t="shared" si="37"/>
        <v>323604.75</v>
      </c>
      <c r="AI55" s="2">
        <f t="shared" si="37"/>
        <v>21482</v>
      </c>
      <c r="AJ55" s="2">
        <f t="shared" si="37"/>
        <v>100256</v>
      </c>
      <c r="AK55" s="2">
        <f t="shared" si="37"/>
        <v>375566</v>
      </c>
      <c r="AL55" s="2">
        <f t="shared" si="37"/>
        <v>39790.5</v>
      </c>
      <c r="AM55" s="2">
        <f t="shared" si="37"/>
        <v>153030.25</v>
      </c>
      <c r="AN55" s="2">
        <f t="shared" si="37"/>
        <v>388226.75</v>
      </c>
      <c r="AO55" s="2">
        <f t="shared" si="37"/>
        <v>68483.5</v>
      </c>
      <c r="AP55" s="2">
        <f t="shared" si="37"/>
        <v>186315.5</v>
      </c>
      <c r="AQ55" s="2">
        <f t="shared" si="37"/>
        <v>399102.25</v>
      </c>
      <c r="AR55" s="2">
        <f t="shared" si="37"/>
        <v>105833</v>
      </c>
      <c r="AS55" s="2">
        <f t="shared" si="37"/>
        <v>186271.5</v>
      </c>
      <c r="AT55" s="2">
        <f t="shared" si="37"/>
        <v>356897.75</v>
      </c>
      <c r="AU55" s="2">
        <f t="shared" si="37"/>
        <v>186535.5</v>
      </c>
      <c r="AV55" s="2">
        <f t="shared" si="37"/>
        <v>207871</v>
      </c>
      <c r="AW55" s="8">
        <v>289094.25</v>
      </c>
      <c r="AX55" s="8">
        <v>116201.75</v>
      </c>
      <c r="AY55" s="8">
        <v>217020.25</v>
      </c>
    </row>
    <row r="56" spans="1:51" s="18" customFormat="1">
      <c r="B56" s="18">
        <v>1</v>
      </c>
      <c r="C56" s="18">
        <v>1.1658978056604909E-2</v>
      </c>
      <c r="D56" s="18">
        <v>0.6187286312726874</v>
      </c>
      <c r="E56" s="18">
        <v>1</v>
      </c>
      <c r="F56" s="18">
        <v>1.1951499598723334E-2</v>
      </c>
      <c r="G56" s="18">
        <v>0.18727492719094785</v>
      </c>
      <c r="H56" s="18">
        <v>1</v>
      </c>
      <c r="I56" s="18">
        <v>1.869021767896021E-2</v>
      </c>
      <c r="J56" s="18">
        <v>0.23880354188772088</v>
      </c>
      <c r="K56" s="18">
        <v>1</v>
      </c>
      <c r="L56" s="18">
        <v>4.7938203270821128E-2</v>
      </c>
      <c r="M56" s="18">
        <v>0.29655257122750966</v>
      </c>
      <c r="N56" s="18">
        <v>1</v>
      </c>
      <c r="O56" s="18">
        <v>6.6753936260968552E-2</v>
      </c>
      <c r="P56" s="18">
        <v>0.42824550902993375</v>
      </c>
      <c r="Q56" s="18">
        <v>1</v>
      </c>
      <c r="R56" s="18">
        <v>0.10992367631091525</v>
      </c>
      <c r="S56" s="18">
        <v>0.43262119179919523</v>
      </c>
      <c r="T56" s="18">
        <v>1</v>
      </c>
      <c r="U56" s="18">
        <v>0.16161428150459292</v>
      </c>
      <c r="V56" s="18">
        <v>0.59057641131690675</v>
      </c>
      <c r="W56" s="18">
        <v>1</v>
      </c>
      <c r="X56" s="18">
        <v>0.30478976982097189</v>
      </c>
      <c r="Y56" s="18">
        <v>0.85723654963961871</v>
      </c>
      <c r="AA56"/>
      <c r="AB56" s="132">
        <v>1</v>
      </c>
      <c r="AC56" s="132">
        <v>8.1366244632226862E-3</v>
      </c>
      <c r="AD56" s="132">
        <v>0.10152531007136469</v>
      </c>
      <c r="AE56" s="132">
        <v>1</v>
      </c>
      <c r="AF56" s="132">
        <v>1.9997528636798989E-2</v>
      </c>
      <c r="AG56" s="132">
        <v>0.17080685124396017</v>
      </c>
      <c r="AH56" s="132">
        <v>1</v>
      </c>
      <c r="AI56" s="132">
        <v>6.6383450799161636E-2</v>
      </c>
      <c r="AJ56" s="132">
        <v>0.30981003832607523</v>
      </c>
      <c r="AK56" s="132">
        <v>1</v>
      </c>
      <c r="AL56" s="132">
        <v>0.1059480890176427</v>
      </c>
      <c r="AM56" s="132">
        <v>0.40746566515605781</v>
      </c>
      <c r="AN56" s="18">
        <v>1</v>
      </c>
      <c r="AO56" s="18">
        <v>0.1764007760928375</v>
      </c>
      <c r="AP56" s="18">
        <v>0.47991412235246539</v>
      </c>
      <c r="AQ56" s="18">
        <v>1</v>
      </c>
      <c r="AR56" s="18">
        <v>0.26517765810641258</v>
      </c>
      <c r="AS56" s="18">
        <v>0.46672625874697526</v>
      </c>
      <c r="AT56" s="18">
        <v>1</v>
      </c>
      <c r="AU56" s="18">
        <v>0.52265810025420445</v>
      </c>
      <c r="AV56" s="18">
        <v>0.58243852756146541</v>
      </c>
      <c r="AW56" s="18">
        <v>1</v>
      </c>
      <c r="AX56" s="18">
        <v>0.40195109380418326</v>
      </c>
      <c r="AY56" s="18">
        <v>0.75069030255703806</v>
      </c>
    </row>
    <row r="57" spans="1:51">
      <c r="A57" t="s">
        <v>6</v>
      </c>
      <c r="B57" s="1"/>
      <c r="C57" s="1"/>
      <c r="D57" s="1"/>
      <c r="H57" s="1"/>
      <c r="I57" s="1"/>
      <c r="J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AV57" s="1"/>
    </row>
    <row r="58" spans="1:51">
      <c r="A58" t="s">
        <v>107</v>
      </c>
      <c r="B58" t="s">
        <v>2</v>
      </c>
      <c r="C58" t="s">
        <v>532</v>
      </c>
      <c r="D58" t="s">
        <v>514</v>
      </c>
      <c r="E58" t="s">
        <v>2</v>
      </c>
      <c r="F58" t="s">
        <v>532</v>
      </c>
      <c r="G58" t="s">
        <v>514</v>
      </c>
      <c r="H58" t="s">
        <v>2</v>
      </c>
      <c r="I58" t="s">
        <v>532</v>
      </c>
      <c r="J58" t="s">
        <v>514</v>
      </c>
      <c r="K58" t="s">
        <v>2</v>
      </c>
      <c r="L58" t="s">
        <v>532</v>
      </c>
      <c r="M58" t="s">
        <v>514</v>
      </c>
      <c r="N58" t="s">
        <v>2</v>
      </c>
      <c r="O58" t="s">
        <v>532</v>
      </c>
      <c r="P58" t="s">
        <v>514</v>
      </c>
      <c r="Q58" t="s">
        <v>2</v>
      </c>
      <c r="R58" t="s">
        <v>532</v>
      </c>
      <c r="S58" t="s">
        <v>514</v>
      </c>
      <c r="T58" t="s">
        <v>2</v>
      </c>
      <c r="U58" t="s">
        <v>532</v>
      </c>
      <c r="V58" t="s">
        <v>514</v>
      </c>
      <c r="W58" t="s">
        <v>2</v>
      </c>
      <c r="X58" t="s">
        <v>532</v>
      </c>
      <c r="Y58" t="s">
        <v>514</v>
      </c>
      <c r="AA58" t="s">
        <v>107</v>
      </c>
      <c r="AB58" t="s">
        <v>2</v>
      </c>
      <c r="AC58" t="s">
        <v>532</v>
      </c>
      <c r="AD58" t="s">
        <v>514</v>
      </c>
      <c r="AE58" t="s">
        <v>2</v>
      </c>
      <c r="AF58" t="s">
        <v>532</v>
      </c>
      <c r="AG58" t="s">
        <v>514</v>
      </c>
      <c r="AH58" t="s">
        <v>2</v>
      </c>
      <c r="AI58" t="s">
        <v>532</v>
      </c>
      <c r="AJ58" t="s">
        <v>514</v>
      </c>
      <c r="AK58" t="s">
        <v>2</v>
      </c>
      <c r="AL58" t="s">
        <v>532</v>
      </c>
      <c r="AM58" t="s">
        <v>514</v>
      </c>
      <c r="AN58" t="s">
        <v>2</v>
      </c>
      <c r="AO58" t="s">
        <v>532</v>
      </c>
      <c r="AP58" t="s">
        <v>514</v>
      </c>
      <c r="AQ58" t="s">
        <v>2</v>
      </c>
      <c r="AR58" t="s">
        <v>532</v>
      </c>
      <c r="AS58" t="s">
        <v>514</v>
      </c>
      <c r="AT58" t="s">
        <v>2</v>
      </c>
      <c r="AU58" t="s">
        <v>532</v>
      </c>
      <c r="AV58" t="s">
        <v>514</v>
      </c>
      <c r="AW58" t="s">
        <v>2</v>
      </c>
      <c r="AX58" t="s">
        <v>532</v>
      </c>
      <c r="AY58" t="s">
        <v>514</v>
      </c>
    </row>
    <row r="59" spans="1:51">
      <c r="A59" t="s">
        <v>536</v>
      </c>
      <c r="B59" s="158">
        <v>400</v>
      </c>
      <c r="C59" s="158"/>
      <c r="D59" s="158"/>
      <c r="E59" s="158">
        <v>200</v>
      </c>
      <c r="F59" s="158"/>
      <c r="G59" s="158"/>
      <c r="H59" s="158">
        <v>160</v>
      </c>
      <c r="I59" s="158"/>
      <c r="J59" s="158"/>
      <c r="K59" s="158">
        <v>80</v>
      </c>
      <c r="L59" s="158"/>
      <c r="M59" s="158"/>
      <c r="N59" s="158">
        <v>40</v>
      </c>
      <c r="O59" s="158"/>
      <c r="P59" s="158"/>
      <c r="Q59" s="158">
        <v>20</v>
      </c>
      <c r="R59" s="158"/>
      <c r="S59" s="158"/>
      <c r="T59" s="158">
        <v>10</v>
      </c>
      <c r="U59" s="158"/>
      <c r="V59" s="158"/>
      <c r="W59" s="158">
        <v>5</v>
      </c>
      <c r="X59" s="158"/>
      <c r="Y59" s="158"/>
      <c r="AA59" t="s">
        <v>537</v>
      </c>
      <c r="AB59" s="158">
        <v>400</v>
      </c>
      <c r="AC59" s="158"/>
      <c r="AD59" s="158"/>
      <c r="AE59" s="158">
        <v>200</v>
      </c>
      <c r="AF59" s="158"/>
      <c r="AG59" s="158"/>
      <c r="AH59" s="158">
        <v>160</v>
      </c>
      <c r="AI59" s="158"/>
      <c r="AJ59" s="158"/>
      <c r="AK59" s="158">
        <v>80</v>
      </c>
      <c r="AL59" s="158"/>
      <c r="AM59" s="158"/>
      <c r="AN59" s="158">
        <v>40</v>
      </c>
      <c r="AO59" s="158"/>
      <c r="AP59" s="158"/>
      <c r="AQ59" s="158">
        <v>20</v>
      </c>
      <c r="AR59" s="158"/>
      <c r="AS59" s="158"/>
      <c r="AT59" s="158">
        <v>10</v>
      </c>
      <c r="AU59" s="158"/>
      <c r="AV59" s="158"/>
      <c r="AW59" s="158">
        <v>5</v>
      </c>
      <c r="AX59" s="158"/>
      <c r="AY59" s="158"/>
    </row>
    <row r="60" spans="1:51">
      <c r="B60" s="1">
        <v>364479</v>
      </c>
      <c r="C60" s="1">
        <v>3848</v>
      </c>
      <c r="D60" s="1">
        <v>5114</v>
      </c>
      <c r="E60" s="1">
        <v>571485</v>
      </c>
      <c r="F60" s="1">
        <v>9465</v>
      </c>
      <c r="G60" s="1">
        <v>23476</v>
      </c>
      <c r="H60" s="1">
        <v>658720</v>
      </c>
      <c r="I60" s="1">
        <v>20896</v>
      </c>
      <c r="J60" s="1">
        <v>30798</v>
      </c>
      <c r="K60" s="1">
        <v>739574</v>
      </c>
      <c r="L60" s="1">
        <v>25606</v>
      </c>
      <c r="M60" s="1">
        <v>53223</v>
      </c>
      <c r="N60" s="1">
        <v>821584</v>
      </c>
      <c r="O60" s="1">
        <v>31834</v>
      </c>
      <c r="P60" s="1">
        <v>84510</v>
      </c>
      <c r="Q60" s="1">
        <v>708479</v>
      </c>
      <c r="R60" s="1">
        <v>77848</v>
      </c>
      <c r="S60" s="1">
        <v>136221</v>
      </c>
      <c r="T60" s="1">
        <v>656901</v>
      </c>
      <c r="U60" s="1">
        <v>137139</v>
      </c>
      <c r="V60" s="1">
        <v>220090</v>
      </c>
      <c r="W60" s="1">
        <v>611741</v>
      </c>
      <c r="X60" s="1">
        <v>182638</v>
      </c>
      <c r="Y60" s="1">
        <v>151978</v>
      </c>
      <c r="AB60" s="1">
        <v>1482418</v>
      </c>
      <c r="AC60" s="1">
        <v>16644</v>
      </c>
      <c r="AD60" s="1">
        <v>27591</v>
      </c>
      <c r="AE60" s="1">
        <v>1595517</v>
      </c>
      <c r="AF60" s="1">
        <v>57477</v>
      </c>
      <c r="AG60" s="1">
        <v>69920</v>
      </c>
      <c r="AH60" s="1">
        <v>1373093</v>
      </c>
      <c r="AI60" s="1">
        <v>28660</v>
      </c>
      <c r="AJ60" s="1">
        <v>91178</v>
      </c>
      <c r="AK60" s="1">
        <v>1240513</v>
      </c>
      <c r="AL60" s="1">
        <v>128476</v>
      </c>
      <c r="AM60" s="1">
        <v>259697</v>
      </c>
      <c r="AN60" s="1">
        <v>1255061</v>
      </c>
      <c r="AO60" s="1">
        <v>218778</v>
      </c>
      <c r="AP60" s="1">
        <v>339428</v>
      </c>
      <c r="AQ60" s="1">
        <v>1249072</v>
      </c>
      <c r="AR60" s="1">
        <v>269918</v>
      </c>
      <c r="AS60" s="1">
        <v>380751</v>
      </c>
      <c r="AT60" s="1">
        <v>1299959</v>
      </c>
      <c r="AU60" s="1">
        <v>540601</v>
      </c>
      <c r="AV60" s="1">
        <v>639426</v>
      </c>
      <c r="AW60" s="1">
        <v>1139583</v>
      </c>
      <c r="AX60" s="1">
        <v>835534</v>
      </c>
      <c r="AY60" s="1">
        <v>592631</v>
      </c>
    </row>
    <row r="61" spans="1:51">
      <c r="B61" s="1">
        <v>277890</v>
      </c>
      <c r="C61" s="1">
        <v>2992</v>
      </c>
      <c r="D61" s="1">
        <v>6808</v>
      </c>
      <c r="E61" s="1">
        <v>566617</v>
      </c>
      <c r="F61" s="1">
        <v>12054</v>
      </c>
      <c r="G61" s="1">
        <v>26606</v>
      </c>
      <c r="H61" s="1">
        <v>703925</v>
      </c>
      <c r="I61" s="1">
        <v>13233</v>
      </c>
      <c r="J61" s="1">
        <v>21434</v>
      </c>
      <c r="K61" s="1">
        <v>656585</v>
      </c>
      <c r="L61" s="1">
        <v>21527</v>
      </c>
      <c r="M61" s="1">
        <v>67031</v>
      </c>
      <c r="N61" s="1">
        <v>712916</v>
      </c>
      <c r="O61" s="1">
        <v>35866</v>
      </c>
      <c r="P61" s="1">
        <v>101246</v>
      </c>
      <c r="Q61" s="1">
        <v>722306</v>
      </c>
      <c r="R61" s="1">
        <v>82187</v>
      </c>
      <c r="S61" s="1">
        <v>146943</v>
      </c>
      <c r="T61" s="1">
        <v>733347</v>
      </c>
      <c r="U61" s="1">
        <v>126410</v>
      </c>
      <c r="V61" s="1">
        <v>213678</v>
      </c>
      <c r="W61" s="1">
        <v>700715</v>
      </c>
      <c r="X61" s="1">
        <v>149271</v>
      </c>
      <c r="Y61" s="1">
        <v>100153</v>
      </c>
      <c r="AB61" s="1">
        <v>1336361</v>
      </c>
      <c r="AC61" s="1">
        <v>3364</v>
      </c>
      <c r="AD61" s="1">
        <v>25573</v>
      </c>
      <c r="AE61" s="1">
        <v>1532402</v>
      </c>
      <c r="AF61" s="1">
        <v>26620</v>
      </c>
      <c r="AG61" s="1">
        <v>70974</v>
      </c>
      <c r="AH61" s="1">
        <v>1283294</v>
      </c>
      <c r="AI61" s="1">
        <v>20153</v>
      </c>
      <c r="AJ61" s="1">
        <v>97547</v>
      </c>
      <c r="AK61" s="1">
        <v>1255196</v>
      </c>
      <c r="AL61" s="1">
        <v>141789</v>
      </c>
      <c r="AM61" s="1">
        <v>212191</v>
      </c>
      <c r="AN61" s="1">
        <v>1209774</v>
      </c>
      <c r="AO61" s="1">
        <v>134676</v>
      </c>
      <c r="AP61" s="1">
        <v>370308</v>
      </c>
      <c r="AQ61" s="1">
        <v>1283162</v>
      </c>
      <c r="AR61" s="1">
        <v>304076</v>
      </c>
      <c r="AS61" s="1">
        <v>308876</v>
      </c>
      <c r="AT61" s="1">
        <v>1398270</v>
      </c>
      <c r="AU61" s="1">
        <v>417447</v>
      </c>
      <c r="AV61" s="1">
        <v>639674</v>
      </c>
      <c r="AW61" s="1">
        <v>1262358</v>
      </c>
      <c r="AX61" s="1">
        <v>718672</v>
      </c>
      <c r="AY61" s="1">
        <v>621289</v>
      </c>
    </row>
    <row r="62" spans="1:51">
      <c r="B62" s="1">
        <v>256664</v>
      </c>
      <c r="C62" s="1">
        <v>3760</v>
      </c>
      <c r="D62" s="1">
        <v>10320</v>
      </c>
      <c r="E62" s="1">
        <v>563279</v>
      </c>
      <c r="F62" s="1">
        <v>4471</v>
      </c>
      <c r="G62" s="1">
        <v>27574</v>
      </c>
      <c r="H62" s="1">
        <v>727189</v>
      </c>
      <c r="I62" s="1">
        <v>24048</v>
      </c>
      <c r="J62" s="1">
        <v>58261</v>
      </c>
      <c r="K62" s="1">
        <v>893224</v>
      </c>
      <c r="L62" s="1">
        <v>22507</v>
      </c>
      <c r="M62" s="1">
        <v>57617</v>
      </c>
      <c r="N62" s="1">
        <v>910823</v>
      </c>
      <c r="O62" s="1">
        <v>45500</v>
      </c>
      <c r="P62" s="1">
        <v>83929</v>
      </c>
      <c r="Q62" s="1">
        <v>772994</v>
      </c>
      <c r="R62" s="1">
        <v>71627</v>
      </c>
      <c r="S62" s="1">
        <v>136763</v>
      </c>
      <c r="T62" s="1">
        <v>734040</v>
      </c>
      <c r="U62" s="1">
        <v>161829</v>
      </c>
      <c r="V62" s="1">
        <v>200169</v>
      </c>
      <c r="W62" s="1">
        <v>810805</v>
      </c>
      <c r="X62" s="1">
        <v>152505</v>
      </c>
      <c r="Y62" s="1">
        <v>156384</v>
      </c>
      <c r="AB62" s="1">
        <v>1261732</v>
      </c>
      <c r="AC62" s="1">
        <v>7428</v>
      </c>
      <c r="AD62" s="1">
        <v>25162</v>
      </c>
      <c r="AE62" s="1">
        <v>1411391</v>
      </c>
      <c r="AF62" s="1">
        <v>17117</v>
      </c>
      <c r="AG62" s="1">
        <v>62978</v>
      </c>
      <c r="AH62" s="1">
        <v>1275676</v>
      </c>
      <c r="AI62" s="1">
        <v>40396</v>
      </c>
      <c r="AJ62" s="1">
        <v>107622</v>
      </c>
      <c r="AK62" s="1">
        <v>1197736</v>
      </c>
      <c r="AL62" s="1">
        <v>66573</v>
      </c>
      <c r="AM62" s="1">
        <v>271716</v>
      </c>
      <c r="AN62" s="1">
        <v>1103681</v>
      </c>
      <c r="AO62" s="1">
        <v>244084</v>
      </c>
      <c r="AP62" s="1">
        <v>284875</v>
      </c>
      <c r="AQ62" s="1">
        <v>1323232</v>
      </c>
      <c r="AR62" s="1">
        <v>378944</v>
      </c>
      <c r="AS62" s="1">
        <v>272086</v>
      </c>
      <c r="AT62" s="1">
        <v>1332780</v>
      </c>
      <c r="AU62" s="1">
        <v>680978</v>
      </c>
      <c r="AV62" s="1">
        <v>541494</v>
      </c>
      <c r="AW62" s="1">
        <v>1243246</v>
      </c>
      <c r="AX62" s="1">
        <v>769292</v>
      </c>
      <c r="AY62" s="1">
        <v>607990</v>
      </c>
    </row>
    <row r="63" spans="1:51">
      <c r="B63" s="1">
        <v>233771</v>
      </c>
      <c r="C63" s="1">
        <v>3388</v>
      </c>
      <c r="D63" s="1">
        <v>14435</v>
      </c>
      <c r="E63" s="1">
        <v>432409</v>
      </c>
      <c r="F63" s="1">
        <v>13028</v>
      </c>
      <c r="G63" s="1">
        <v>29135</v>
      </c>
      <c r="H63" s="1">
        <v>699538</v>
      </c>
      <c r="I63" s="1">
        <v>9384</v>
      </c>
      <c r="J63" s="1">
        <v>45826</v>
      </c>
      <c r="K63" s="1">
        <v>750662</v>
      </c>
      <c r="L63" s="1">
        <v>15364</v>
      </c>
      <c r="M63" s="1">
        <v>65560</v>
      </c>
      <c r="N63" s="1">
        <v>762290</v>
      </c>
      <c r="O63" s="1">
        <v>52625</v>
      </c>
      <c r="P63" s="1">
        <v>79698</v>
      </c>
      <c r="Q63" s="1">
        <v>856502</v>
      </c>
      <c r="R63" s="1">
        <v>95830</v>
      </c>
      <c r="S63" s="1">
        <v>165436</v>
      </c>
      <c r="T63" s="1">
        <v>646958</v>
      </c>
      <c r="U63" s="1">
        <v>118960</v>
      </c>
      <c r="V63" s="1">
        <v>186551</v>
      </c>
      <c r="W63" s="1">
        <v>602523</v>
      </c>
      <c r="X63" s="1">
        <v>168589</v>
      </c>
      <c r="Y63" s="1">
        <v>154310</v>
      </c>
      <c r="AB63" s="1">
        <v>1570376</v>
      </c>
      <c r="AC63" s="1">
        <v>12265</v>
      </c>
      <c r="AD63" s="1">
        <v>18209</v>
      </c>
      <c r="AE63" s="1">
        <v>1494055</v>
      </c>
      <c r="AF63" s="1">
        <v>45173</v>
      </c>
      <c r="AG63" s="1">
        <v>76718</v>
      </c>
      <c r="AH63" s="1">
        <v>1463858</v>
      </c>
      <c r="AI63" s="1">
        <v>69488</v>
      </c>
      <c r="AJ63" s="1">
        <v>118517</v>
      </c>
      <c r="AK63" s="1">
        <v>1196925</v>
      </c>
      <c r="AL63" s="1">
        <v>159039</v>
      </c>
      <c r="AM63" s="1">
        <v>227790</v>
      </c>
      <c r="AN63" s="1">
        <v>1208880</v>
      </c>
      <c r="AO63" s="1">
        <v>268894</v>
      </c>
      <c r="AP63" s="1">
        <v>371659</v>
      </c>
      <c r="AQ63" s="1">
        <v>1385353</v>
      </c>
      <c r="AR63" s="1">
        <v>434711</v>
      </c>
      <c r="AS63" s="1">
        <v>298547</v>
      </c>
      <c r="AT63" s="1">
        <v>1370167</v>
      </c>
      <c r="AU63" s="1">
        <v>613812</v>
      </c>
      <c r="AV63" s="1">
        <v>535929</v>
      </c>
      <c r="AW63" s="1">
        <v>1209590</v>
      </c>
      <c r="AX63" s="1">
        <v>697296</v>
      </c>
      <c r="AY63" s="1">
        <v>608694</v>
      </c>
    </row>
    <row r="64" spans="1:51">
      <c r="B64" s="2">
        <v>283201</v>
      </c>
      <c r="C64" s="2">
        <v>3497</v>
      </c>
      <c r="D64" s="2">
        <v>9169.25</v>
      </c>
      <c r="E64" s="2">
        <v>533447.5</v>
      </c>
      <c r="F64" s="2">
        <v>9754.5</v>
      </c>
      <c r="G64" s="2">
        <v>26697.75</v>
      </c>
      <c r="H64" s="2">
        <v>697343</v>
      </c>
      <c r="I64" s="2">
        <v>16890.25</v>
      </c>
      <c r="J64" s="2">
        <v>39079.75</v>
      </c>
      <c r="K64" s="2">
        <v>760011.25</v>
      </c>
      <c r="L64" s="2">
        <v>21251</v>
      </c>
      <c r="M64" s="2">
        <v>60857.75</v>
      </c>
      <c r="N64" s="2">
        <v>801903.25</v>
      </c>
      <c r="O64" s="2">
        <v>41456.25</v>
      </c>
      <c r="P64" s="2">
        <v>87345.75</v>
      </c>
      <c r="Q64" s="2">
        <v>765070.25</v>
      </c>
      <c r="R64" s="2">
        <v>81873</v>
      </c>
      <c r="S64" s="2">
        <v>146340.75</v>
      </c>
      <c r="T64" s="2">
        <v>692811.5</v>
      </c>
      <c r="U64" s="2">
        <v>136084.5</v>
      </c>
      <c r="V64" s="2">
        <v>205122</v>
      </c>
      <c r="W64" s="2">
        <v>681446</v>
      </c>
      <c r="X64" s="2">
        <v>163250.75</v>
      </c>
      <c r="Y64" s="2">
        <v>140706.25</v>
      </c>
      <c r="AB64" s="1">
        <v>1337630</v>
      </c>
      <c r="AC64" s="1">
        <v>16902</v>
      </c>
      <c r="AD64" s="1">
        <v>26863</v>
      </c>
      <c r="AE64" s="1">
        <v>1600363</v>
      </c>
      <c r="AF64" s="1">
        <v>49933</v>
      </c>
      <c r="AG64" s="1">
        <v>40593</v>
      </c>
      <c r="AH64" s="1">
        <v>1511365</v>
      </c>
      <c r="AI64" s="1">
        <v>71383</v>
      </c>
      <c r="AJ64" s="1">
        <v>73415</v>
      </c>
      <c r="AK64" s="1">
        <v>1446447</v>
      </c>
      <c r="AL64" s="1">
        <v>155865</v>
      </c>
      <c r="AM64" s="1">
        <v>331337</v>
      </c>
      <c r="AN64" s="1">
        <v>1308110</v>
      </c>
      <c r="AO64" s="1">
        <v>189147</v>
      </c>
      <c r="AP64" s="1">
        <v>320503</v>
      </c>
      <c r="AQ64" s="1">
        <v>1332467</v>
      </c>
      <c r="AR64" s="1">
        <v>382550</v>
      </c>
      <c r="AS64" s="1">
        <v>345133</v>
      </c>
      <c r="AT64" s="1">
        <v>1282989</v>
      </c>
      <c r="AU64" s="1">
        <v>571057</v>
      </c>
      <c r="AV64" s="1">
        <v>655446</v>
      </c>
      <c r="AW64" s="1">
        <v>1165421</v>
      </c>
      <c r="AX64" s="1">
        <v>798566</v>
      </c>
      <c r="AY64" s="1">
        <v>573776</v>
      </c>
    </row>
    <row r="65" spans="1:51" s="18" customFormat="1">
      <c r="A65" s="9"/>
      <c r="B65" s="132">
        <v>1</v>
      </c>
      <c r="C65" s="132">
        <v>1.2348120239688419E-2</v>
      </c>
      <c r="D65" s="132">
        <v>3.2377180871536473E-2</v>
      </c>
      <c r="E65" s="18">
        <v>1</v>
      </c>
      <c r="F65" s="18">
        <v>1.8285773201674016E-2</v>
      </c>
      <c r="G65" s="18">
        <v>5.0047567942487312E-2</v>
      </c>
      <c r="H65" s="18">
        <v>1</v>
      </c>
      <c r="I65" s="18">
        <v>2.4220864051119749E-2</v>
      </c>
      <c r="J65" s="18">
        <v>5.6040929642944722E-2</v>
      </c>
      <c r="K65" s="18">
        <v>1</v>
      </c>
      <c r="L65" s="18">
        <v>2.7961428202543055E-2</v>
      </c>
      <c r="M65" s="18">
        <v>8.0074801524319547E-2</v>
      </c>
      <c r="N65" s="18">
        <v>1</v>
      </c>
      <c r="O65" s="18">
        <v>5.1697321341446119E-2</v>
      </c>
      <c r="P65" s="18">
        <v>0.10892305274981738</v>
      </c>
      <c r="Q65" s="18">
        <v>1</v>
      </c>
      <c r="R65" s="18">
        <v>0.10701370233648479</v>
      </c>
      <c r="S65" s="18">
        <v>0.19127753301085751</v>
      </c>
      <c r="T65" s="18">
        <v>1</v>
      </c>
      <c r="U65" s="18">
        <v>0.19642355821172136</v>
      </c>
      <c r="V65" s="18">
        <v>0.29607187525033868</v>
      </c>
      <c r="W65" s="18">
        <v>1</v>
      </c>
      <c r="X65" s="18">
        <v>0.23956520399268613</v>
      </c>
      <c r="Y65" s="18">
        <v>0.20648187824126929</v>
      </c>
      <c r="AA65" s="8"/>
      <c r="AB65" s="1">
        <v>1583484</v>
      </c>
      <c r="AC65" s="1">
        <v>14122</v>
      </c>
      <c r="AD65" s="1">
        <v>37445</v>
      </c>
      <c r="AE65" s="1">
        <v>1529814</v>
      </c>
      <c r="AF65" s="1">
        <v>40376</v>
      </c>
      <c r="AG65" s="1">
        <v>106654</v>
      </c>
      <c r="AH65" s="1">
        <v>1310716</v>
      </c>
      <c r="AI65" s="1">
        <v>51071</v>
      </c>
      <c r="AJ65" s="1">
        <v>92247</v>
      </c>
      <c r="AK65" s="1">
        <v>1200504</v>
      </c>
      <c r="AL65" s="1">
        <v>124562</v>
      </c>
      <c r="AM65" s="1">
        <v>230375</v>
      </c>
      <c r="AN65" s="1">
        <v>1341238</v>
      </c>
      <c r="AO65" s="1">
        <v>180927</v>
      </c>
      <c r="AP65" s="1">
        <v>295274</v>
      </c>
      <c r="AQ65" s="1">
        <v>1326069</v>
      </c>
      <c r="AR65" s="1">
        <v>374532</v>
      </c>
      <c r="AS65" s="1">
        <v>341263</v>
      </c>
      <c r="AT65" s="1">
        <v>1352550</v>
      </c>
      <c r="AU65" s="1">
        <v>528493</v>
      </c>
      <c r="AV65" s="1">
        <v>575793</v>
      </c>
      <c r="AW65" s="1">
        <v>1308137</v>
      </c>
      <c r="AX65" s="1">
        <v>655426</v>
      </c>
      <c r="AY65" s="1">
        <v>546190</v>
      </c>
    </row>
    <row r="66" spans="1:51">
      <c r="A66" s="9"/>
      <c r="B66" s="1"/>
      <c r="AA66" s="9"/>
      <c r="AB66" s="2">
        <f>AVERAGE(AB60:AB65)</f>
        <v>1428666.8333333333</v>
      </c>
      <c r="AC66" s="2">
        <f t="shared" ref="AC66:AY66" si="38">AVERAGE(AC60:AC65)</f>
        <v>11787.5</v>
      </c>
      <c r="AD66" s="2">
        <f t="shared" si="38"/>
        <v>26807.166666666668</v>
      </c>
      <c r="AE66" s="2">
        <f t="shared" si="38"/>
        <v>1527257</v>
      </c>
      <c r="AF66" s="2">
        <f t="shared" si="38"/>
        <v>39449.333333333336</v>
      </c>
      <c r="AG66" s="2">
        <f t="shared" si="38"/>
        <v>71306.166666666672</v>
      </c>
      <c r="AH66" s="2">
        <f t="shared" si="38"/>
        <v>1369667</v>
      </c>
      <c r="AI66" s="2">
        <f t="shared" si="38"/>
        <v>46858.5</v>
      </c>
      <c r="AJ66" s="2">
        <f t="shared" si="38"/>
        <v>96754.333333333328</v>
      </c>
      <c r="AK66" s="2">
        <f t="shared" si="38"/>
        <v>1256220.1666666667</v>
      </c>
      <c r="AL66" s="2">
        <f t="shared" si="38"/>
        <v>129384</v>
      </c>
      <c r="AM66" s="2">
        <f t="shared" si="38"/>
        <v>255517.66666666666</v>
      </c>
      <c r="AN66" s="2">
        <f t="shared" si="38"/>
        <v>1237790.6666666667</v>
      </c>
      <c r="AO66" s="2">
        <f t="shared" si="38"/>
        <v>206084.33333333334</v>
      </c>
      <c r="AP66" s="2">
        <f t="shared" si="38"/>
        <v>330341.16666666669</v>
      </c>
      <c r="AQ66" s="2">
        <f t="shared" si="38"/>
        <v>1316559.1666666667</v>
      </c>
      <c r="AR66" s="2">
        <f t="shared" si="38"/>
        <v>357455.16666666669</v>
      </c>
      <c r="AS66" s="2">
        <f t="shared" si="38"/>
        <v>324442.66666666669</v>
      </c>
      <c r="AT66" s="2">
        <f t="shared" si="38"/>
        <v>1339452.5</v>
      </c>
      <c r="AU66" s="2">
        <f t="shared" si="38"/>
        <v>558731.33333333337</v>
      </c>
      <c r="AV66" s="2">
        <f t="shared" si="38"/>
        <v>597960.33333333337</v>
      </c>
      <c r="AW66" s="2">
        <f t="shared" si="38"/>
        <v>1221389.1666666667</v>
      </c>
      <c r="AX66" s="2">
        <f t="shared" si="38"/>
        <v>745797.66666666663</v>
      </c>
      <c r="AY66" s="2">
        <f t="shared" si="38"/>
        <v>591761.66666666663</v>
      </c>
    </row>
    <row r="67" spans="1:51">
      <c r="A67" t="s">
        <v>9</v>
      </c>
      <c r="B67" t="s">
        <v>2</v>
      </c>
      <c r="C67" t="s">
        <v>532</v>
      </c>
      <c r="D67" t="s">
        <v>514</v>
      </c>
      <c r="E67" t="s">
        <v>2</v>
      </c>
      <c r="F67" t="s">
        <v>532</v>
      </c>
      <c r="G67" t="s">
        <v>514</v>
      </c>
      <c r="H67" t="s">
        <v>2</v>
      </c>
      <c r="I67" t="s">
        <v>532</v>
      </c>
      <c r="J67" t="s">
        <v>514</v>
      </c>
      <c r="K67" t="s">
        <v>2</v>
      </c>
      <c r="L67" t="s">
        <v>532</v>
      </c>
      <c r="M67" t="s">
        <v>514</v>
      </c>
      <c r="N67" t="s">
        <v>2</v>
      </c>
      <c r="O67" t="s">
        <v>532</v>
      </c>
      <c r="P67" t="s">
        <v>514</v>
      </c>
      <c r="Q67" t="s">
        <v>2</v>
      </c>
      <c r="R67" t="s">
        <v>532</v>
      </c>
      <c r="S67" t="s">
        <v>514</v>
      </c>
      <c r="T67" t="s">
        <v>2</v>
      </c>
      <c r="U67" t="s">
        <v>532</v>
      </c>
      <c r="V67" t="s">
        <v>514</v>
      </c>
      <c r="W67" t="s">
        <v>2</v>
      </c>
      <c r="X67" t="s">
        <v>532</v>
      </c>
      <c r="Y67" t="s">
        <v>514</v>
      </c>
      <c r="AB67" s="132">
        <v>1</v>
      </c>
      <c r="AC67" s="132">
        <v>8.250698990819063E-3</v>
      </c>
      <c r="AD67" s="132">
        <v>1.8763763559990255E-2</v>
      </c>
      <c r="AE67" s="132">
        <v>1</v>
      </c>
      <c r="AF67" s="132">
        <v>2.5830186624342423E-2</v>
      </c>
      <c r="AG67" s="132">
        <v>4.6689042293907752E-2</v>
      </c>
      <c r="AH67" s="132">
        <v>1</v>
      </c>
      <c r="AI67" s="132">
        <v>3.4211600337892348E-2</v>
      </c>
      <c r="AJ67" s="132">
        <v>7.0640771321301699E-2</v>
      </c>
      <c r="AK67" s="132">
        <v>1</v>
      </c>
      <c r="AL67" s="132">
        <v>0.10299468471622741</v>
      </c>
      <c r="AM67" s="132">
        <v>0.20340197797068743</v>
      </c>
      <c r="AN67" s="18">
        <v>1</v>
      </c>
      <c r="AO67" s="18">
        <v>0.16649368821653204</v>
      </c>
      <c r="AP67" s="18">
        <v>0.26687967162999021</v>
      </c>
      <c r="AQ67" s="18">
        <v>1</v>
      </c>
      <c r="AR67" s="18">
        <v>0.27150710406102779</v>
      </c>
      <c r="AS67" s="18">
        <v>0.24643227200195458</v>
      </c>
      <c r="AT67" s="132">
        <v>1</v>
      </c>
      <c r="AU67" s="132">
        <v>0.41713411512041926</v>
      </c>
      <c r="AV67" s="132">
        <v>0.44642145453708387</v>
      </c>
      <c r="AW67" s="18">
        <v>1</v>
      </c>
      <c r="AX67" s="18">
        <v>0.61061428005133489</v>
      </c>
      <c r="AY67" s="18">
        <v>0.48449886638643014</v>
      </c>
    </row>
    <row r="68" spans="1:51">
      <c r="A68" t="s">
        <v>536</v>
      </c>
      <c r="B68" s="158">
        <v>400</v>
      </c>
      <c r="C68" s="158"/>
      <c r="D68" s="158"/>
      <c r="E68" s="158">
        <v>200</v>
      </c>
      <c r="F68" s="158"/>
      <c r="G68" s="158"/>
      <c r="H68" s="158">
        <v>160</v>
      </c>
      <c r="I68" s="158"/>
      <c r="J68" s="158"/>
      <c r="K68" s="158">
        <v>80</v>
      </c>
      <c r="L68" s="158"/>
      <c r="M68" s="158"/>
      <c r="N68" s="158">
        <v>40</v>
      </c>
      <c r="O68" s="158"/>
      <c r="P68" s="158"/>
      <c r="Q68" s="158">
        <v>20</v>
      </c>
      <c r="R68" s="158"/>
      <c r="S68" s="158"/>
      <c r="T68" s="158">
        <v>10</v>
      </c>
      <c r="U68" s="158"/>
      <c r="V68" s="158"/>
      <c r="W68" s="158">
        <v>5</v>
      </c>
      <c r="X68" s="158"/>
      <c r="Y68" s="158"/>
    </row>
    <row r="69" spans="1:51">
      <c r="B69" s="1">
        <v>218213</v>
      </c>
      <c r="C69" s="1">
        <v>4250</v>
      </c>
      <c r="D69" s="1">
        <v>44780</v>
      </c>
      <c r="E69" s="1">
        <v>367995</v>
      </c>
      <c r="F69" s="1">
        <v>8022</v>
      </c>
      <c r="G69" s="1">
        <v>104788</v>
      </c>
      <c r="H69" s="1">
        <v>416231</v>
      </c>
      <c r="I69" s="1">
        <v>16961</v>
      </c>
      <c r="J69" s="1">
        <v>101861</v>
      </c>
      <c r="K69" s="1">
        <v>487976</v>
      </c>
      <c r="L69" s="1">
        <v>24088</v>
      </c>
      <c r="M69" s="1">
        <v>93576</v>
      </c>
      <c r="N69" s="1">
        <v>592715</v>
      </c>
      <c r="O69" s="1">
        <v>28259</v>
      </c>
      <c r="P69" s="1">
        <v>135046</v>
      </c>
      <c r="Q69" s="1">
        <v>526932</v>
      </c>
      <c r="R69" s="1">
        <v>59799</v>
      </c>
      <c r="S69" s="1">
        <v>183533</v>
      </c>
      <c r="T69" s="1">
        <v>404768</v>
      </c>
      <c r="U69" s="1">
        <v>102596</v>
      </c>
      <c r="V69" s="1">
        <v>305066</v>
      </c>
      <c r="W69" s="1">
        <v>424180</v>
      </c>
      <c r="X69" s="1">
        <v>137625</v>
      </c>
      <c r="Y69" s="1">
        <v>143905</v>
      </c>
      <c r="AA69" t="s">
        <v>9</v>
      </c>
      <c r="AB69" t="s">
        <v>2</v>
      </c>
      <c r="AC69" t="s">
        <v>532</v>
      </c>
      <c r="AD69" t="s">
        <v>514</v>
      </c>
      <c r="AE69" t="s">
        <v>2</v>
      </c>
      <c r="AF69" t="s">
        <v>532</v>
      </c>
      <c r="AG69" t="s">
        <v>514</v>
      </c>
      <c r="AH69" t="s">
        <v>2</v>
      </c>
      <c r="AI69" t="s">
        <v>532</v>
      </c>
      <c r="AJ69" t="s">
        <v>514</v>
      </c>
      <c r="AK69" t="s">
        <v>2</v>
      </c>
      <c r="AL69" t="s">
        <v>532</v>
      </c>
      <c r="AM69" t="s">
        <v>514</v>
      </c>
      <c r="AN69" t="s">
        <v>2</v>
      </c>
      <c r="AO69" t="s">
        <v>532</v>
      </c>
      <c r="AP69" t="s">
        <v>514</v>
      </c>
      <c r="AQ69" t="s">
        <v>2</v>
      </c>
      <c r="AR69" t="s">
        <v>532</v>
      </c>
      <c r="AS69" t="s">
        <v>514</v>
      </c>
      <c r="AT69" t="s">
        <v>2</v>
      </c>
      <c r="AU69" t="s">
        <v>532</v>
      </c>
      <c r="AV69" t="s">
        <v>514</v>
      </c>
      <c r="AW69" t="s">
        <v>2</v>
      </c>
      <c r="AX69" t="s">
        <v>532</v>
      </c>
      <c r="AY69" t="s">
        <v>514</v>
      </c>
    </row>
    <row r="70" spans="1:51">
      <c r="B70" s="1">
        <v>156767</v>
      </c>
      <c r="C70" s="1">
        <v>4226</v>
      </c>
      <c r="D70" s="1">
        <v>42611</v>
      </c>
      <c r="E70" s="1">
        <v>439986</v>
      </c>
      <c r="F70" s="1">
        <v>11049</v>
      </c>
      <c r="G70" s="1">
        <v>112317</v>
      </c>
      <c r="H70" s="1">
        <v>469651</v>
      </c>
      <c r="I70" s="1">
        <v>12513</v>
      </c>
      <c r="J70" s="1">
        <v>136107</v>
      </c>
      <c r="K70" s="1">
        <v>424117</v>
      </c>
      <c r="L70" s="1">
        <v>18393</v>
      </c>
      <c r="M70" s="1">
        <v>175975</v>
      </c>
      <c r="N70" s="1">
        <v>482316</v>
      </c>
      <c r="O70" s="1">
        <v>29701</v>
      </c>
      <c r="P70" s="1">
        <v>193970</v>
      </c>
      <c r="Q70" s="1">
        <v>506523</v>
      </c>
      <c r="R70" s="1">
        <v>63319</v>
      </c>
      <c r="S70" s="1">
        <v>201443</v>
      </c>
      <c r="T70" s="1">
        <v>500252</v>
      </c>
      <c r="U70" s="1">
        <v>96689</v>
      </c>
      <c r="V70" s="1">
        <v>258138</v>
      </c>
      <c r="W70" s="1">
        <v>522972</v>
      </c>
      <c r="X70" s="1">
        <v>137786</v>
      </c>
      <c r="Y70" s="1">
        <v>140560</v>
      </c>
      <c r="AA70" t="s">
        <v>536</v>
      </c>
      <c r="AB70" s="158">
        <v>400</v>
      </c>
      <c r="AC70" s="158"/>
      <c r="AD70" s="158"/>
      <c r="AE70" s="158">
        <v>200</v>
      </c>
      <c r="AF70" s="158"/>
      <c r="AG70" s="158"/>
      <c r="AH70" s="158">
        <v>160</v>
      </c>
      <c r="AI70" s="158"/>
      <c r="AJ70" s="158"/>
      <c r="AK70" s="158">
        <v>80</v>
      </c>
      <c r="AL70" s="158"/>
      <c r="AM70" s="158"/>
      <c r="AN70" s="158">
        <v>40</v>
      </c>
      <c r="AO70" s="158"/>
      <c r="AP70" s="158"/>
      <c r="AQ70" s="158">
        <v>20</v>
      </c>
      <c r="AR70" s="158"/>
      <c r="AS70" s="158"/>
      <c r="AT70" s="158">
        <v>10</v>
      </c>
      <c r="AU70" s="158"/>
      <c r="AV70" s="158"/>
      <c r="AW70" s="158">
        <v>5</v>
      </c>
      <c r="AX70" s="158"/>
      <c r="AY70" s="158"/>
    </row>
    <row r="71" spans="1:51">
      <c r="B71" s="1">
        <v>146403</v>
      </c>
      <c r="C71" s="1">
        <v>3670</v>
      </c>
      <c r="D71" s="1">
        <v>50127</v>
      </c>
      <c r="E71" s="1">
        <v>394046</v>
      </c>
      <c r="F71" s="1">
        <v>8975</v>
      </c>
      <c r="G71" s="1">
        <v>123700</v>
      </c>
      <c r="H71" s="1">
        <v>407708</v>
      </c>
      <c r="I71" s="1">
        <v>25097</v>
      </c>
      <c r="J71" s="1">
        <v>113154</v>
      </c>
      <c r="K71" s="1">
        <v>603053</v>
      </c>
      <c r="L71" s="1">
        <v>17108</v>
      </c>
      <c r="M71" s="1">
        <v>154839</v>
      </c>
      <c r="N71" s="1">
        <v>618019</v>
      </c>
      <c r="O71" s="1">
        <v>28542</v>
      </c>
      <c r="P71" s="1">
        <v>201983</v>
      </c>
      <c r="Q71" s="1">
        <v>521099</v>
      </c>
      <c r="R71" s="1">
        <v>61833</v>
      </c>
      <c r="S71" s="1">
        <v>230427</v>
      </c>
      <c r="T71" s="1">
        <v>504123</v>
      </c>
      <c r="U71" s="1">
        <v>135575</v>
      </c>
      <c r="V71" s="1">
        <v>305462</v>
      </c>
      <c r="W71" s="1">
        <v>533866</v>
      </c>
      <c r="X71" s="1">
        <v>110573</v>
      </c>
      <c r="Y71" s="1">
        <v>169652</v>
      </c>
      <c r="AB71" s="1">
        <v>622381</v>
      </c>
      <c r="AC71" s="1">
        <v>1916</v>
      </c>
      <c r="AD71" s="1">
        <v>86049</v>
      </c>
      <c r="AE71" s="1">
        <v>922387</v>
      </c>
      <c r="AF71" s="1">
        <v>34508</v>
      </c>
      <c r="AG71" s="1">
        <v>149026</v>
      </c>
      <c r="AH71" s="1">
        <v>680927</v>
      </c>
      <c r="AI71" s="1">
        <v>7828</v>
      </c>
      <c r="AJ71" s="1">
        <v>191909</v>
      </c>
      <c r="AK71" s="1">
        <v>615277</v>
      </c>
      <c r="AL71" s="1">
        <v>41704</v>
      </c>
      <c r="AM71" s="1">
        <v>309967</v>
      </c>
      <c r="AN71" s="1">
        <v>629425</v>
      </c>
      <c r="AO71" s="1">
        <v>92630</v>
      </c>
      <c r="AP71" s="1">
        <v>356417</v>
      </c>
      <c r="AQ71" s="1">
        <v>621340</v>
      </c>
      <c r="AR71" s="1">
        <v>109133</v>
      </c>
      <c r="AS71" s="1">
        <v>314351</v>
      </c>
      <c r="AT71" s="1">
        <v>657769</v>
      </c>
      <c r="AU71" s="1">
        <v>217450</v>
      </c>
      <c r="AV71" s="1">
        <v>471431</v>
      </c>
      <c r="AW71" s="1">
        <v>520317</v>
      </c>
      <c r="AX71" s="1">
        <v>389591</v>
      </c>
      <c r="AY71" s="1">
        <v>362020</v>
      </c>
    </row>
    <row r="72" spans="1:51">
      <c r="B72" s="1">
        <v>170810</v>
      </c>
      <c r="C72" s="1">
        <v>5998</v>
      </c>
      <c r="D72" s="1">
        <v>63587</v>
      </c>
      <c r="E72" s="1">
        <v>317209</v>
      </c>
      <c r="F72" s="1">
        <v>10492</v>
      </c>
      <c r="G72" s="1">
        <v>123042</v>
      </c>
      <c r="H72" s="1">
        <v>457095</v>
      </c>
      <c r="I72" s="1">
        <v>12583</v>
      </c>
      <c r="J72" s="1">
        <v>106660</v>
      </c>
      <c r="K72" s="1">
        <v>508550</v>
      </c>
      <c r="L72" s="1">
        <v>21621</v>
      </c>
      <c r="M72" s="1">
        <v>170022</v>
      </c>
      <c r="N72" s="1">
        <v>633319</v>
      </c>
      <c r="O72" s="1">
        <v>43003</v>
      </c>
      <c r="P72" s="1">
        <v>179400</v>
      </c>
      <c r="Q72" s="1">
        <v>624159</v>
      </c>
      <c r="R72" s="1">
        <v>75619</v>
      </c>
      <c r="S72" s="1">
        <v>237453</v>
      </c>
      <c r="T72" s="1">
        <v>426074</v>
      </c>
      <c r="U72" s="1">
        <v>82946</v>
      </c>
      <c r="V72" s="1">
        <v>290455</v>
      </c>
      <c r="W72" s="1">
        <v>470898</v>
      </c>
      <c r="X72" s="1">
        <v>167399</v>
      </c>
      <c r="Y72" s="1">
        <v>172152</v>
      </c>
      <c r="AB72" s="1">
        <v>635057</v>
      </c>
      <c r="AC72" s="1">
        <v>325</v>
      </c>
      <c r="AD72" s="1">
        <v>50332</v>
      </c>
      <c r="AE72" s="1">
        <v>803191</v>
      </c>
      <c r="AF72" s="1">
        <v>7843</v>
      </c>
      <c r="AG72" s="1">
        <v>126879</v>
      </c>
      <c r="AH72" s="1">
        <v>675009</v>
      </c>
      <c r="AI72" s="1">
        <v>3563</v>
      </c>
      <c r="AJ72" s="1">
        <v>144666</v>
      </c>
      <c r="AK72" s="1">
        <v>592644</v>
      </c>
      <c r="AL72" s="1">
        <v>48589</v>
      </c>
      <c r="AM72" s="1">
        <v>246379</v>
      </c>
      <c r="AN72" s="1">
        <v>583107</v>
      </c>
      <c r="AO72" s="1">
        <v>37589</v>
      </c>
      <c r="AP72" s="1">
        <v>315307</v>
      </c>
      <c r="AQ72" s="1">
        <v>628559</v>
      </c>
      <c r="AR72" s="1">
        <v>113069</v>
      </c>
      <c r="AS72" s="1">
        <v>235063</v>
      </c>
      <c r="AT72" s="1">
        <v>723274</v>
      </c>
      <c r="AU72" s="1">
        <v>167136</v>
      </c>
      <c r="AV72" s="1">
        <v>401731</v>
      </c>
      <c r="AW72" s="1">
        <v>583506</v>
      </c>
      <c r="AX72" s="1">
        <v>320698</v>
      </c>
      <c r="AY72" s="1">
        <v>368936</v>
      </c>
    </row>
    <row r="73" spans="1:51">
      <c r="A73" s="8"/>
      <c r="B73" s="2">
        <v>173048.25</v>
      </c>
      <c r="C73" s="2">
        <v>4536</v>
      </c>
      <c r="D73" s="2">
        <v>50276.25</v>
      </c>
      <c r="E73" s="2">
        <v>379809</v>
      </c>
      <c r="F73" s="2">
        <v>9634.5</v>
      </c>
      <c r="G73" s="2">
        <v>115961.75</v>
      </c>
      <c r="H73" s="2">
        <v>437671.25</v>
      </c>
      <c r="I73" s="2">
        <v>16788.5</v>
      </c>
      <c r="J73" s="2">
        <v>114445.5</v>
      </c>
      <c r="K73" s="2">
        <v>505924</v>
      </c>
      <c r="L73" s="2">
        <v>20302.5</v>
      </c>
      <c r="M73" s="2">
        <v>148603</v>
      </c>
      <c r="N73" s="2">
        <v>581592.25</v>
      </c>
      <c r="O73" s="2">
        <v>32376.25</v>
      </c>
      <c r="P73" s="2">
        <v>177599.75</v>
      </c>
      <c r="Q73" s="2">
        <v>544678.25</v>
      </c>
      <c r="R73" s="2">
        <v>65142.5</v>
      </c>
      <c r="S73" s="2">
        <v>213214</v>
      </c>
      <c r="T73" s="2">
        <v>458804.25</v>
      </c>
      <c r="U73" s="2">
        <v>104451.5</v>
      </c>
      <c r="V73" s="2">
        <v>289780.25</v>
      </c>
      <c r="W73" s="2">
        <v>487979</v>
      </c>
      <c r="X73" s="2">
        <v>138345.75</v>
      </c>
      <c r="Y73" s="2">
        <v>156567.25</v>
      </c>
      <c r="AB73" s="1">
        <v>617484</v>
      </c>
      <c r="AC73" s="1">
        <v>1109</v>
      </c>
      <c r="AD73" s="1">
        <v>48740</v>
      </c>
      <c r="AE73" s="1">
        <v>706358</v>
      </c>
      <c r="AF73" s="1">
        <v>5794</v>
      </c>
      <c r="AG73" s="1">
        <v>100231</v>
      </c>
      <c r="AH73" s="1">
        <v>755055</v>
      </c>
      <c r="AI73" s="1">
        <v>11601</v>
      </c>
      <c r="AJ73" s="1">
        <v>116772</v>
      </c>
      <c r="AK73" s="1">
        <v>551418</v>
      </c>
      <c r="AL73" s="1">
        <v>19808</v>
      </c>
      <c r="AM73" s="1">
        <v>339652</v>
      </c>
      <c r="AN73" s="1">
        <v>560834</v>
      </c>
      <c r="AO73" s="1">
        <v>95934</v>
      </c>
      <c r="AP73" s="1">
        <v>277479</v>
      </c>
      <c r="AQ73" s="1">
        <v>785135</v>
      </c>
      <c r="AR73" s="1">
        <v>204741</v>
      </c>
      <c r="AS73" s="1">
        <v>226856</v>
      </c>
      <c r="AT73" s="1">
        <v>830670</v>
      </c>
      <c r="AU73" s="1">
        <v>316301</v>
      </c>
      <c r="AV73" s="1">
        <v>405240</v>
      </c>
      <c r="AW73" s="1">
        <v>651253</v>
      </c>
      <c r="AX73" s="1">
        <v>401566</v>
      </c>
      <c r="AY73" s="1">
        <v>360573</v>
      </c>
    </row>
    <row r="74" spans="1:51" s="18" customFormat="1">
      <c r="B74" s="132">
        <v>1</v>
      </c>
      <c r="C74" s="132">
        <v>2.621234251140939E-2</v>
      </c>
      <c r="D74" s="132">
        <v>0.29053313165547762</v>
      </c>
      <c r="E74" s="18">
        <v>1</v>
      </c>
      <c r="F74" s="18">
        <v>2.5366697471623897E-2</v>
      </c>
      <c r="G74" s="18">
        <v>0.30531596144377832</v>
      </c>
      <c r="H74" s="132">
        <v>1</v>
      </c>
      <c r="I74" s="132">
        <v>3.835869959473006E-2</v>
      </c>
      <c r="J74" s="132">
        <v>0.26148736066168388</v>
      </c>
      <c r="K74" s="18">
        <v>1</v>
      </c>
      <c r="L74" s="18">
        <v>4.0129545149073777E-2</v>
      </c>
      <c r="M74" s="18">
        <v>0.29372593512069006</v>
      </c>
      <c r="N74" s="132">
        <v>1</v>
      </c>
      <c r="O74" s="132">
        <v>5.5668296817916678E-2</v>
      </c>
      <c r="P74" s="132">
        <v>0.30536815096831155</v>
      </c>
      <c r="Q74" s="132">
        <v>1</v>
      </c>
      <c r="R74" s="132">
        <v>0.11959812972153744</v>
      </c>
      <c r="S74" s="132">
        <v>0.39144944744902149</v>
      </c>
      <c r="T74" s="132">
        <v>1</v>
      </c>
      <c r="U74" s="132">
        <v>0.22766027123767926</v>
      </c>
      <c r="V74" s="132">
        <v>0.63159887904264178</v>
      </c>
      <c r="W74" s="132">
        <v>1</v>
      </c>
      <c r="X74" s="132">
        <v>0.28350758946594012</v>
      </c>
      <c r="Y74" s="132">
        <v>0.32084833568657667</v>
      </c>
      <c r="AA74"/>
      <c r="AB74" s="1">
        <v>793624</v>
      </c>
      <c r="AC74" s="1">
        <v>1331</v>
      </c>
      <c r="AD74" s="1">
        <v>72337</v>
      </c>
      <c r="AE74" s="1">
        <v>764200</v>
      </c>
      <c r="AF74" s="1">
        <v>13519</v>
      </c>
      <c r="AG74" s="1">
        <v>146276</v>
      </c>
      <c r="AH74" s="1">
        <v>768843</v>
      </c>
      <c r="AI74" s="1">
        <v>18218</v>
      </c>
      <c r="AJ74" s="1">
        <v>166335</v>
      </c>
      <c r="AK74" s="1">
        <v>557932</v>
      </c>
      <c r="AL74" s="1">
        <v>44422</v>
      </c>
      <c r="AM74" s="1">
        <v>269184</v>
      </c>
      <c r="AN74" s="1">
        <v>587580</v>
      </c>
      <c r="AO74" s="1">
        <v>96470</v>
      </c>
      <c r="AP74" s="1">
        <v>348562</v>
      </c>
      <c r="AQ74" s="1">
        <v>716955</v>
      </c>
      <c r="AR74" s="1">
        <v>177336</v>
      </c>
      <c r="AS74" s="1">
        <v>232824</v>
      </c>
      <c r="AT74" s="1">
        <v>756661</v>
      </c>
      <c r="AU74" s="1">
        <v>243253</v>
      </c>
      <c r="AV74" s="1">
        <v>372723</v>
      </c>
      <c r="AW74" s="1">
        <v>672088</v>
      </c>
      <c r="AX74" s="1">
        <v>312747</v>
      </c>
      <c r="AY74" s="1">
        <v>375874</v>
      </c>
    </row>
    <row r="75" spans="1:51">
      <c r="A75" s="7" t="s">
        <v>7</v>
      </c>
      <c r="B75" s="1"/>
      <c r="C75" s="1"/>
      <c r="D75" s="1"/>
      <c r="H75" s="1"/>
      <c r="I75" s="1"/>
      <c r="J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AB75" s="1">
        <v>644928</v>
      </c>
      <c r="AC75" s="1">
        <v>3739</v>
      </c>
      <c r="AD75" s="1">
        <v>70184</v>
      </c>
      <c r="AE75" s="1">
        <v>820371</v>
      </c>
      <c r="AF75" s="1">
        <v>13396</v>
      </c>
      <c r="AG75" s="1">
        <v>94513</v>
      </c>
      <c r="AH75" s="1">
        <v>752302</v>
      </c>
      <c r="AI75" s="1">
        <v>27972</v>
      </c>
      <c r="AJ75" s="1">
        <v>146664</v>
      </c>
      <c r="AK75" s="1">
        <v>723506</v>
      </c>
      <c r="AL75" s="1">
        <v>57620</v>
      </c>
      <c r="AM75" s="1">
        <v>338681</v>
      </c>
      <c r="AN75" s="1">
        <v>663076</v>
      </c>
      <c r="AO75" s="1">
        <v>75015</v>
      </c>
      <c r="AP75" s="1">
        <v>311782</v>
      </c>
      <c r="AQ75" s="1">
        <v>609331</v>
      </c>
      <c r="AR75" s="1">
        <v>174432</v>
      </c>
      <c r="AS75" s="1">
        <v>247179</v>
      </c>
      <c r="AT75" s="1">
        <v>601305</v>
      </c>
      <c r="AU75" s="1">
        <v>266233</v>
      </c>
      <c r="AV75" s="1">
        <v>450076</v>
      </c>
      <c r="AW75" s="1">
        <v>508381</v>
      </c>
      <c r="AX75" s="1">
        <v>348725</v>
      </c>
      <c r="AY75" s="1">
        <v>372370</v>
      </c>
    </row>
    <row r="76" spans="1:51">
      <c r="A76" t="s">
        <v>107</v>
      </c>
      <c r="B76" t="s">
        <v>2</v>
      </c>
      <c r="C76" t="s">
        <v>532</v>
      </c>
      <c r="D76" t="s">
        <v>514</v>
      </c>
      <c r="E76" t="s">
        <v>2</v>
      </c>
      <c r="F76" t="s">
        <v>532</v>
      </c>
      <c r="G76" t="s">
        <v>514</v>
      </c>
      <c r="H76" t="s">
        <v>2</v>
      </c>
      <c r="I76" t="s">
        <v>532</v>
      </c>
      <c r="J76" t="s">
        <v>514</v>
      </c>
      <c r="K76" t="s">
        <v>2</v>
      </c>
      <c r="L76" t="s">
        <v>532</v>
      </c>
      <c r="M76" t="s">
        <v>514</v>
      </c>
      <c r="N76" t="s">
        <v>2</v>
      </c>
      <c r="O76" t="s">
        <v>532</v>
      </c>
      <c r="P76" t="s">
        <v>514</v>
      </c>
      <c r="Q76" t="s">
        <v>2</v>
      </c>
      <c r="R76" t="s">
        <v>532</v>
      </c>
      <c r="S76" t="s">
        <v>514</v>
      </c>
      <c r="T76" t="s">
        <v>2</v>
      </c>
      <c r="U76" t="s">
        <v>532</v>
      </c>
      <c r="V76" t="s">
        <v>514</v>
      </c>
      <c r="W76" t="s">
        <v>2</v>
      </c>
      <c r="X76" t="s">
        <v>532</v>
      </c>
      <c r="Y76" t="s">
        <v>514</v>
      </c>
      <c r="AA76" s="8"/>
      <c r="AB76" s="1">
        <v>758574</v>
      </c>
      <c r="AC76" s="1">
        <v>3828</v>
      </c>
      <c r="AD76" s="1">
        <v>124340</v>
      </c>
      <c r="AE76" s="1">
        <v>811088</v>
      </c>
      <c r="AF76" s="1">
        <v>11850</v>
      </c>
      <c r="AG76" s="1">
        <v>177892</v>
      </c>
      <c r="AH76" s="1">
        <v>579851</v>
      </c>
      <c r="AI76" s="1">
        <v>11545</v>
      </c>
      <c r="AJ76" s="1">
        <v>141218</v>
      </c>
      <c r="AK76" s="1">
        <v>588224</v>
      </c>
      <c r="AL76" s="1">
        <v>34323</v>
      </c>
      <c r="AM76" s="1">
        <v>251099</v>
      </c>
      <c r="AN76" s="1">
        <v>643376</v>
      </c>
      <c r="AO76" s="1">
        <v>64903</v>
      </c>
      <c r="AP76" s="1">
        <v>319683</v>
      </c>
      <c r="AQ76" s="1">
        <v>647643</v>
      </c>
      <c r="AR76" s="1">
        <v>146826</v>
      </c>
      <c r="AS76" s="1">
        <v>266891</v>
      </c>
      <c r="AT76" s="1">
        <v>651604</v>
      </c>
      <c r="AU76" s="1">
        <v>207959</v>
      </c>
      <c r="AV76" s="1">
        <v>394608</v>
      </c>
      <c r="AW76" s="1">
        <v>787064</v>
      </c>
      <c r="AX76" s="1">
        <v>287917</v>
      </c>
      <c r="AY76" s="1">
        <v>493676</v>
      </c>
    </row>
    <row r="77" spans="1:51">
      <c r="A77" t="s">
        <v>536</v>
      </c>
      <c r="B77" s="158">
        <v>400</v>
      </c>
      <c r="C77" s="158"/>
      <c r="D77" s="158"/>
      <c r="E77" s="158">
        <v>200</v>
      </c>
      <c r="F77" s="158"/>
      <c r="G77" s="158"/>
      <c r="H77" s="158">
        <v>160</v>
      </c>
      <c r="I77" s="158"/>
      <c r="J77" s="158"/>
      <c r="K77" s="158">
        <v>80</v>
      </c>
      <c r="L77" s="158"/>
      <c r="M77" s="158"/>
      <c r="N77" s="158">
        <v>40</v>
      </c>
      <c r="O77" s="158"/>
      <c r="P77" s="158"/>
      <c r="Q77" s="158">
        <v>20</v>
      </c>
      <c r="R77" s="158"/>
      <c r="S77" s="158"/>
      <c r="T77" s="158">
        <v>10</v>
      </c>
      <c r="U77" s="158"/>
      <c r="V77" s="158"/>
      <c r="W77" s="158">
        <v>5</v>
      </c>
      <c r="X77" s="158"/>
      <c r="Y77" s="158"/>
      <c r="AB77" s="2">
        <f>AVERAGE(AB71:AB76)</f>
        <v>678674.66666666663</v>
      </c>
      <c r="AC77" s="2">
        <f t="shared" ref="AC77:AP77" si="39">AVERAGE(AC71:AC76)</f>
        <v>2041.3333333333333</v>
      </c>
      <c r="AD77" s="2">
        <f t="shared" si="39"/>
        <v>75330.333333333328</v>
      </c>
      <c r="AE77" s="2">
        <f t="shared" si="39"/>
        <v>804599.16666666663</v>
      </c>
      <c r="AF77" s="2">
        <f t="shared" si="39"/>
        <v>14485</v>
      </c>
      <c r="AG77" s="2">
        <f t="shared" si="39"/>
        <v>132469.5</v>
      </c>
      <c r="AH77" s="2">
        <f t="shared" si="39"/>
        <v>701997.83333333337</v>
      </c>
      <c r="AI77" s="2">
        <f t="shared" si="39"/>
        <v>13454.5</v>
      </c>
      <c r="AJ77" s="2">
        <f t="shared" si="39"/>
        <v>151260.66666666666</v>
      </c>
      <c r="AK77" s="2">
        <f t="shared" si="39"/>
        <v>604833.5</v>
      </c>
      <c r="AL77" s="2">
        <f t="shared" si="39"/>
        <v>41077.666666666664</v>
      </c>
      <c r="AM77" s="2">
        <f t="shared" si="39"/>
        <v>292493.66666666669</v>
      </c>
      <c r="AN77" s="2">
        <f t="shared" si="39"/>
        <v>611233</v>
      </c>
      <c r="AO77" s="2">
        <f t="shared" si="39"/>
        <v>77090.166666666672</v>
      </c>
      <c r="AP77" s="2">
        <f t="shared" si="39"/>
        <v>321538.33333333331</v>
      </c>
      <c r="AQ77" s="2">
        <f>AVERAGE(AQ71:AQ76)</f>
        <v>668160.5</v>
      </c>
      <c r="AR77" s="2">
        <f>AVERAGE(AR71:AR76)</f>
        <v>154256.16666666666</v>
      </c>
      <c r="AS77" s="2">
        <f>AVERAGE(AS71:AS76)</f>
        <v>253860.66666666666</v>
      </c>
      <c r="AT77" s="2">
        <f t="shared" ref="AT77:AY77" si="40">AVERAGE(AT71:AT76)</f>
        <v>703547.16666666663</v>
      </c>
      <c r="AU77" s="2">
        <f t="shared" si="40"/>
        <v>236388.66666666666</v>
      </c>
      <c r="AV77" s="2">
        <f t="shared" si="40"/>
        <v>415968.16666666669</v>
      </c>
      <c r="AW77" s="2">
        <f t="shared" si="40"/>
        <v>620434.83333333337</v>
      </c>
      <c r="AX77" s="2">
        <f t="shared" si="40"/>
        <v>343540.66666666669</v>
      </c>
      <c r="AY77" s="2">
        <f t="shared" si="40"/>
        <v>388908.16666666669</v>
      </c>
    </row>
    <row r="78" spans="1:51">
      <c r="B78">
        <v>325903</v>
      </c>
      <c r="C78">
        <v>56063</v>
      </c>
      <c r="D78">
        <v>46807</v>
      </c>
      <c r="E78">
        <v>676136</v>
      </c>
      <c r="F78">
        <v>132108</v>
      </c>
      <c r="G78">
        <v>109520</v>
      </c>
      <c r="H78">
        <v>725709</v>
      </c>
      <c r="I78">
        <v>101067</v>
      </c>
      <c r="J78">
        <v>106165</v>
      </c>
      <c r="K78">
        <v>699343</v>
      </c>
      <c r="L78">
        <v>128998</v>
      </c>
      <c r="M78">
        <v>287532</v>
      </c>
      <c r="N78">
        <v>854724</v>
      </c>
      <c r="O78">
        <v>191537</v>
      </c>
      <c r="P78">
        <v>356306</v>
      </c>
      <c r="Q78">
        <v>806816</v>
      </c>
      <c r="R78">
        <v>234890</v>
      </c>
      <c r="S78">
        <v>366649</v>
      </c>
      <c r="T78">
        <v>930999</v>
      </c>
      <c r="U78">
        <v>281162</v>
      </c>
      <c r="V78">
        <v>301161</v>
      </c>
      <c r="W78">
        <v>759730</v>
      </c>
      <c r="X78">
        <v>276001</v>
      </c>
      <c r="Y78">
        <v>446195</v>
      </c>
      <c r="AB78" s="132">
        <v>1</v>
      </c>
      <c r="AC78" s="132">
        <v>3.0078230904940217E-3</v>
      </c>
      <c r="AD78" s="132">
        <v>0.11099623580075677</v>
      </c>
      <c r="AE78" s="132">
        <v>1</v>
      </c>
      <c r="AF78" s="132">
        <v>1.8002752923557176E-2</v>
      </c>
      <c r="AG78" s="132">
        <v>0.16464036440505056</v>
      </c>
      <c r="AH78" s="132">
        <v>1</v>
      </c>
      <c r="AI78" s="132">
        <v>1.9166013570317286E-2</v>
      </c>
      <c r="AJ78" s="132">
        <v>0.21547170017381342</v>
      </c>
      <c r="AK78" s="132">
        <v>1</v>
      </c>
      <c r="AL78" s="132">
        <v>6.7915660535778299E-2</v>
      </c>
      <c r="AM78" s="132">
        <v>0.48359369424257531</v>
      </c>
      <c r="AN78" s="18">
        <v>1</v>
      </c>
      <c r="AO78" s="18">
        <v>0.12612238977062212</v>
      </c>
      <c r="AP78" s="18">
        <v>0.526048713556587</v>
      </c>
      <c r="AQ78" s="18">
        <v>1</v>
      </c>
      <c r="AR78" s="18">
        <v>0.51668972277955116</v>
      </c>
      <c r="AS78" s="18">
        <v>0.85032060836875489</v>
      </c>
      <c r="AT78" s="132">
        <v>1</v>
      </c>
      <c r="AU78" s="132">
        <v>0.33599547815202158</v>
      </c>
      <c r="AV78" s="132">
        <v>0.59124417860636214</v>
      </c>
      <c r="AW78" s="18">
        <v>1</v>
      </c>
      <c r="AX78" s="18">
        <v>0.55370950857315393</v>
      </c>
      <c r="AY78" s="18">
        <v>0.62683161191519177</v>
      </c>
    </row>
    <row r="79" spans="1:51">
      <c r="B79">
        <v>301281</v>
      </c>
      <c r="C79">
        <v>45028</v>
      </c>
      <c r="D79">
        <v>40266</v>
      </c>
      <c r="E79">
        <v>626321</v>
      </c>
      <c r="F79">
        <v>115397</v>
      </c>
      <c r="G79">
        <v>106823</v>
      </c>
      <c r="H79">
        <v>704440</v>
      </c>
      <c r="I79">
        <v>63209</v>
      </c>
      <c r="J79">
        <v>99604</v>
      </c>
      <c r="K79">
        <v>770253</v>
      </c>
      <c r="L79">
        <v>143624</v>
      </c>
      <c r="M79">
        <v>240661</v>
      </c>
      <c r="N79">
        <v>742571</v>
      </c>
      <c r="O79">
        <v>233170</v>
      </c>
      <c r="P79">
        <v>368012</v>
      </c>
      <c r="Q79">
        <v>734009</v>
      </c>
      <c r="R79">
        <v>254282</v>
      </c>
      <c r="S79">
        <v>439397</v>
      </c>
      <c r="T79">
        <v>804846</v>
      </c>
      <c r="U79">
        <v>295052</v>
      </c>
      <c r="V79">
        <v>278957</v>
      </c>
      <c r="W79">
        <v>738612</v>
      </c>
      <c r="X79">
        <v>294780</v>
      </c>
      <c r="Y79">
        <v>354397</v>
      </c>
    </row>
    <row r="80" spans="1:51">
      <c r="B80">
        <v>317963</v>
      </c>
      <c r="C80">
        <v>33821</v>
      </c>
      <c r="D80">
        <v>36296</v>
      </c>
      <c r="E80">
        <v>634272</v>
      </c>
      <c r="F80">
        <v>105922</v>
      </c>
      <c r="G80">
        <v>124424</v>
      </c>
      <c r="H80">
        <v>732176</v>
      </c>
      <c r="I80">
        <v>68432</v>
      </c>
      <c r="J80">
        <v>64685</v>
      </c>
      <c r="K80">
        <v>816592</v>
      </c>
      <c r="L80">
        <v>88198</v>
      </c>
      <c r="M80">
        <v>254895</v>
      </c>
      <c r="N80">
        <v>781023</v>
      </c>
      <c r="O80">
        <v>244139</v>
      </c>
      <c r="P80">
        <v>299133</v>
      </c>
      <c r="Q80">
        <v>967536</v>
      </c>
      <c r="R80">
        <v>223219</v>
      </c>
      <c r="S80">
        <v>342138</v>
      </c>
      <c r="T80">
        <v>1007396</v>
      </c>
      <c r="U80">
        <v>289196</v>
      </c>
      <c r="V80">
        <v>287392</v>
      </c>
      <c r="W80">
        <v>708325</v>
      </c>
      <c r="X80">
        <v>214770</v>
      </c>
      <c r="Y80">
        <v>444029</v>
      </c>
      <c r="AA80" t="s">
        <v>107</v>
      </c>
      <c r="AB80" t="s">
        <v>2</v>
      </c>
      <c r="AC80" t="s">
        <v>532</v>
      </c>
      <c r="AD80" t="s">
        <v>514</v>
      </c>
      <c r="AE80" t="s">
        <v>2</v>
      </c>
      <c r="AF80" t="s">
        <v>532</v>
      </c>
      <c r="AG80" t="s">
        <v>514</v>
      </c>
      <c r="AH80" t="s">
        <v>2</v>
      </c>
      <c r="AI80" t="s">
        <v>532</v>
      </c>
      <c r="AJ80" t="s">
        <v>514</v>
      </c>
      <c r="AK80" t="s">
        <v>2</v>
      </c>
      <c r="AL80" t="s">
        <v>532</v>
      </c>
      <c r="AM80" t="s">
        <v>514</v>
      </c>
      <c r="AN80" t="s">
        <v>2</v>
      </c>
      <c r="AO80" t="s">
        <v>532</v>
      </c>
      <c r="AP80" t="s">
        <v>514</v>
      </c>
      <c r="AQ80" t="s">
        <v>2</v>
      </c>
      <c r="AR80" t="s">
        <v>532</v>
      </c>
      <c r="AS80" t="s">
        <v>514</v>
      </c>
      <c r="AT80" t="s">
        <v>2</v>
      </c>
      <c r="AU80" t="s">
        <v>532</v>
      </c>
      <c r="AV80" t="s">
        <v>514</v>
      </c>
      <c r="AW80" t="s">
        <v>2</v>
      </c>
      <c r="AX80" t="s">
        <v>532</v>
      </c>
      <c r="AY80" t="s">
        <v>514</v>
      </c>
    </row>
    <row r="81" spans="1:52">
      <c r="B81">
        <v>271554</v>
      </c>
      <c r="C81">
        <v>48301</v>
      </c>
      <c r="D81">
        <v>42334</v>
      </c>
      <c r="E81">
        <v>594853</v>
      </c>
      <c r="F81">
        <v>119314</v>
      </c>
      <c r="G81">
        <v>98107</v>
      </c>
      <c r="H81">
        <v>799353</v>
      </c>
      <c r="I81">
        <v>52423</v>
      </c>
      <c r="J81">
        <v>125513</v>
      </c>
      <c r="K81">
        <v>741070</v>
      </c>
      <c r="L81">
        <v>163385</v>
      </c>
      <c r="M81">
        <v>321942</v>
      </c>
      <c r="N81">
        <v>729112</v>
      </c>
      <c r="O81">
        <v>178948</v>
      </c>
      <c r="P81">
        <v>310441</v>
      </c>
      <c r="Q81">
        <v>787011</v>
      </c>
      <c r="R81">
        <v>214595</v>
      </c>
      <c r="S81">
        <v>427591</v>
      </c>
      <c r="T81">
        <v>975244</v>
      </c>
      <c r="U81">
        <v>245467</v>
      </c>
      <c r="V81">
        <v>327635</v>
      </c>
      <c r="W81">
        <v>663037</v>
      </c>
      <c r="X81">
        <v>209273</v>
      </c>
      <c r="Y81">
        <v>382901</v>
      </c>
      <c r="AA81" t="s">
        <v>537</v>
      </c>
      <c r="AB81" s="158">
        <v>400</v>
      </c>
      <c r="AC81" s="158"/>
      <c r="AD81" s="158"/>
      <c r="AE81" s="158">
        <v>200</v>
      </c>
      <c r="AF81" s="158"/>
      <c r="AG81" s="158"/>
      <c r="AH81" s="158">
        <v>160</v>
      </c>
      <c r="AI81" s="158"/>
      <c r="AJ81" s="158"/>
      <c r="AK81" s="158">
        <v>80</v>
      </c>
      <c r="AL81" s="158"/>
      <c r="AM81" s="158"/>
      <c r="AN81" s="158">
        <v>40</v>
      </c>
      <c r="AO81" s="158"/>
      <c r="AP81" s="158"/>
      <c r="AQ81" s="158">
        <v>20</v>
      </c>
      <c r="AR81" s="158"/>
      <c r="AS81" s="158"/>
      <c r="AT81" s="158">
        <v>10</v>
      </c>
      <c r="AU81" s="158"/>
      <c r="AV81" s="158"/>
      <c r="AW81" s="158">
        <v>5</v>
      </c>
      <c r="AX81" s="158"/>
      <c r="AY81" s="158"/>
    </row>
    <row r="82" spans="1:52">
      <c r="A82" s="8"/>
      <c r="B82" s="8">
        <v>304175.25</v>
      </c>
      <c r="C82" s="8">
        <v>45803.25</v>
      </c>
      <c r="D82" s="8">
        <v>41425.75</v>
      </c>
      <c r="E82" s="8">
        <v>632895.5</v>
      </c>
      <c r="F82" s="8">
        <v>118185.25</v>
      </c>
      <c r="G82" s="8">
        <v>109718.5</v>
      </c>
      <c r="H82" s="8">
        <v>740419.5</v>
      </c>
      <c r="I82" s="8">
        <v>71282.75</v>
      </c>
      <c r="J82" s="8">
        <v>98991.75</v>
      </c>
      <c r="K82" s="8">
        <v>756814.5</v>
      </c>
      <c r="L82" s="8">
        <v>131051.25</v>
      </c>
      <c r="M82" s="8">
        <v>276257.5</v>
      </c>
      <c r="N82" s="8">
        <v>776857.5</v>
      </c>
      <c r="O82" s="8">
        <v>211948.5</v>
      </c>
      <c r="P82" s="8">
        <v>333473</v>
      </c>
      <c r="Q82" s="8">
        <v>823843</v>
      </c>
      <c r="R82" s="8">
        <v>231746.5</v>
      </c>
      <c r="S82" s="8">
        <v>393943.75</v>
      </c>
      <c r="T82" s="8">
        <v>929621.25</v>
      </c>
      <c r="U82" s="8">
        <v>277719.25</v>
      </c>
      <c r="V82" s="8">
        <v>298786.25</v>
      </c>
      <c r="W82" s="8">
        <v>717426</v>
      </c>
      <c r="X82" s="8">
        <v>248706</v>
      </c>
      <c r="Y82" s="8">
        <v>406880.5</v>
      </c>
      <c r="AB82" s="15">
        <v>920814</v>
      </c>
      <c r="AC82" s="15">
        <v>13624</v>
      </c>
      <c r="AD82" s="15">
        <v>28906</v>
      </c>
      <c r="AE82" s="15">
        <v>1052821</v>
      </c>
      <c r="AF82" s="15">
        <v>11513</v>
      </c>
      <c r="AG82" s="15">
        <v>58381</v>
      </c>
      <c r="AH82" s="15">
        <v>925293</v>
      </c>
      <c r="AI82" s="15">
        <v>25247</v>
      </c>
      <c r="AJ82" s="15">
        <v>97896</v>
      </c>
      <c r="AK82" s="15">
        <v>923339</v>
      </c>
      <c r="AL82" s="15">
        <v>68436</v>
      </c>
      <c r="AM82" s="15">
        <v>218171</v>
      </c>
      <c r="AN82" s="15">
        <v>928612</v>
      </c>
      <c r="AO82" s="15">
        <v>278802</v>
      </c>
      <c r="AP82" s="15">
        <v>348324</v>
      </c>
      <c r="AQ82" s="15">
        <v>750925</v>
      </c>
      <c r="AR82" s="15">
        <v>317665</v>
      </c>
      <c r="AS82" s="15">
        <v>365858</v>
      </c>
      <c r="AT82" s="15">
        <v>802152</v>
      </c>
      <c r="AU82" s="15">
        <v>320375</v>
      </c>
      <c r="AV82" s="15">
        <v>418483</v>
      </c>
      <c r="AW82" s="15">
        <v>920707</v>
      </c>
      <c r="AX82" s="15">
        <v>397523</v>
      </c>
      <c r="AY82" s="15">
        <v>470731</v>
      </c>
    </row>
    <row r="83" spans="1:52" s="9" customFormat="1">
      <c r="B83" s="9">
        <v>1</v>
      </c>
      <c r="C83" s="9">
        <v>0.15058177810324805</v>
      </c>
      <c r="D83" s="9">
        <v>0.13619040339409599</v>
      </c>
      <c r="E83" s="9">
        <v>1</v>
      </c>
      <c r="F83" s="9">
        <v>0.18673738397571163</v>
      </c>
      <c r="G83" s="9">
        <v>0.17335958305913063</v>
      </c>
      <c r="H83" s="9">
        <v>1</v>
      </c>
      <c r="I83" s="9">
        <v>9.6273463894454431E-2</v>
      </c>
      <c r="J83" s="9">
        <v>0.13369684347859559</v>
      </c>
      <c r="K83" s="9">
        <v>1</v>
      </c>
      <c r="L83" s="9">
        <v>0.17316165321885349</v>
      </c>
      <c r="M83" s="9">
        <v>0.36502670073049603</v>
      </c>
      <c r="N83" s="9">
        <v>1</v>
      </c>
      <c r="O83" s="9">
        <v>0.27282802830634961</v>
      </c>
      <c r="P83" s="9">
        <v>0.42925890526898436</v>
      </c>
      <c r="Q83" s="9">
        <v>1</v>
      </c>
      <c r="R83" s="9">
        <v>0.28129934951198227</v>
      </c>
      <c r="S83" s="9">
        <v>0.47817818443562671</v>
      </c>
      <c r="T83" s="9">
        <v>1</v>
      </c>
      <c r="U83" s="9">
        <v>0.2987445155755637</v>
      </c>
      <c r="V83" s="9">
        <v>0.32140643299623367</v>
      </c>
      <c r="W83" s="9">
        <v>1</v>
      </c>
      <c r="X83" s="9">
        <v>0.34666432496173821</v>
      </c>
      <c r="Y83" s="9">
        <v>0.56713932865549899</v>
      </c>
      <c r="AB83" s="15">
        <v>966914</v>
      </c>
      <c r="AC83" s="15">
        <v>10118</v>
      </c>
      <c r="AD83" s="15">
        <v>27687</v>
      </c>
      <c r="AE83" s="15">
        <v>1000265</v>
      </c>
      <c r="AF83" s="15">
        <v>12550</v>
      </c>
      <c r="AG83" s="15">
        <v>50899</v>
      </c>
      <c r="AH83" s="15">
        <v>970965</v>
      </c>
      <c r="AI83" s="15">
        <v>24655</v>
      </c>
      <c r="AJ83" s="15">
        <v>87114</v>
      </c>
      <c r="AK83" s="15">
        <v>936598</v>
      </c>
      <c r="AL83" s="15">
        <v>61814</v>
      </c>
      <c r="AM83" s="15">
        <v>215578</v>
      </c>
      <c r="AN83" s="15">
        <v>878693</v>
      </c>
      <c r="AO83" s="15">
        <v>142987</v>
      </c>
      <c r="AP83" s="15">
        <v>285388</v>
      </c>
      <c r="AQ83" s="15">
        <v>711960</v>
      </c>
      <c r="AR83" s="15">
        <v>253129</v>
      </c>
      <c r="AS83" s="15">
        <v>359463</v>
      </c>
      <c r="AT83" s="15">
        <v>818254</v>
      </c>
      <c r="AU83" s="15">
        <v>321288</v>
      </c>
      <c r="AV83" s="15">
        <v>419068</v>
      </c>
      <c r="AW83" s="15">
        <v>981157</v>
      </c>
      <c r="AX83" s="15">
        <v>391797</v>
      </c>
      <c r="AY83" s="15">
        <v>420703</v>
      </c>
    </row>
    <row r="84" spans="1:52">
      <c r="AB84" s="15">
        <v>999067</v>
      </c>
      <c r="AC84" s="15">
        <v>23242</v>
      </c>
      <c r="AD84" s="15">
        <v>32090</v>
      </c>
      <c r="AE84" s="15">
        <v>1006399</v>
      </c>
      <c r="AF84" s="15">
        <v>31028</v>
      </c>
      <c r="AG84" s="15">
        <v>87494</v>
      </c>
      <c r="AH84" s="15">
        <v>975771</v>
      </c>
      <c r="AI84" s="15">
        <v>31455</v>
      </c>
      <c r="AJ84" s="15">
        <v>85542</v>
      </c>
      <c r="AK84" s="15">
        <v>945971</v>
      </c>
      <c r="AL84" s="15">
        <v>69819</v>
      </c>
      <c r="AM84" s="15">
        <v>240480</v>
      </c>
      <c r="AN84" s="15">
        <v>931214</v>
      </c>
      <c r="AO84" s="15">
        <v>140459</v>
      </c>
      <c r="AP84" s="15">
        <v>277465</v>
      </c>
      <c r="AQ84" s="15">
        <v>708146</v>
      </c>
      <c r="AR84" s="15">
        <v>241227</v>
      </c>
      <c r="AS84" s="15">
        <v>376685</v>
      </c>
      <c r="AT84" s="15">
        <v>823976</v>
      </c>
      <c r="AU84" s="15">
        <v>371760</v>
      </c>
      <c r="AV84" s="15">
        <v>412960</v>
      </c>
      <c r="AW84" s="15">
        <v>977891</v>
      </c>
      <c r="AX84" s="15">
        <v>400472</v>
      </c>
      <c r="AY84" s="15">
        <v>407714</v>
      </c>
    </row>
    <row r="85" spans="1:52">
      <c r="A85" t="s">
        <v>9</v>
      </c>
      <c r="B85" t="s">
        <v>2</v>
      </c>
      <c r="C85" t="s">
        <v>532</v>
      </c>
      <c r="D85" t="s">
        <v>514</v>
      </c>
      <c r="E85" t="s">
        <v>2</v>
      </c>
      <c r="F85" t="s">
        <v>532</v>
      </c>
      <c r="G85" t="s">
        <v>514</v>
      </c>
      <c r="H85" t="s">
        <v>2</v>
      </c>
      <c r="I85" t="s">
        <v>532</v>
      </c>
      <c r="J85" t="s">
        <v>514</v>
      </c>
      <c r="K85" t="s">
        <v>2</v>
      </c>
      <c r="L85" t="s">
        <v>532</v>
      </c>
      <c r="M85" t="s">
        <v>514</v>
      </c>
      <c r="N85" t="s">
        <v>2</v>
      </c>
      <c r="O85" t="s">
        <v>532</v>
      </c>
      <c r="P85" t="s">
        <v>514</v>
      </c>
      <c r="Q85" t="s">
        <v>2</v>
      </c>
      <c r="R85" t="s">
        <v>532</v>
      </c>
      <c r="S85" t="s">
        <v>514</v>
      </c>
      <c r="T85" t="s">
        <v>2</v>
      </c>
      <c r="U85" t="s">
        <v>532</v>
      </c>
      <c r="V85" t="s">
        <v>514</v>
      </c>
      <c r="W85" t="s">
        <v>2</v>
      </c>
      <c r="X85" t="s">
        <v>532</v>
      </c>
      <c r="Y85" t="s">
        <v>514</v>
      </c>
      <c r="AB85" s="15">
        <v>1003014</v>
      </c>
      <c r="AC85" s="15">
        <v>22545</v>
      </c>
      <c r="AD85" s="15">
        <v>47869</v>
      </c>
      <c r="AE85" s="15">
        <v>1215745</v>
      </c>
      <c r="AF85" s="15">
        <v>29176</v>
      </c>
      <c r="AG85" s="15">
        <v>87673</v>
      </c>
      <c r="AH85" s="15">
        <v>1076439</v>
      </c>
      <c r="AI85" s="15">
        <v>36159</v>
      </c>
      <c r="AJ85" s="15">
        <v>103951</v>
      </c>
      <c r="AK85" s="15">
        <v>952746</v>
      </c>
      <c r="AL85" s="15">
        <v>75969</v>
      </c>
      <c r="AM85" s="15">
        <v>231161</v>
      </c>
      <c r="AN85" s="15">
        <v>936957</v>
      </c>
      <c r="AO85" s="15">
        <v>183900</v>
      </c>
      <c r="AP85" s="15">
        <v>310328</v>
      </c>
      <c r="AQ85" s="15">
        <v>808972</v>
      </c>
      <c r="AR85" s="15">
        <v>333224</v>
      </c>
      <c r="AS85" s="15">
        <v>389841</v>
      </c>
      <c r="AT85" s="15">
        <v>821859</v>
      </c>
      <c r="AU85" s="15">
        <v>428270</v>
      </c>
      <c r="AV85" s="15">
        <v>470987</v>
      </c>
      <c r="AW85" s="15">
        <v>972829</v>
      </c>
      <c r="AX85" s="15">
        <v>397070</v>
      </c>
      <c r="AY85" s="15">
        <v>512679</v>
      </c>
    </row>
    <row r="86" spans="1:52">
      <c r="A86" t="s">
        <v>536</v>
      </c>
      <c r="B86" s="158">
        <v>400</v>
      </c>
      <c r="C86" s="158"/>
      <c r="D86" s="158"/>
      <c r="E86" s="158">
        <v>200</v>
      </c>
      <c r="F86" s="158"/>
      <c r="G86" s="158"/>
      <c r="H86" s="158">
        <v>160</v>
      </c>
      <c r="I86" s="158"/>
      <c r="J86" s="158"/>
      <c r="K86" s="158">
        <v>80</v>
      </c>
      <c r="L86" s="158"/>
      <c r="M86" s="158"/>
      <c r="N86" s="158">
        <v>40</v>
      </c>
      <c r="O86" s="158"/>
      <c r="P86" s="158"/>
      <c r="Q86" s="158">
        <v>20</v>
      </c>
      <c r="R86" s="158"/>
      <c r="S86" s="158"/>
      <c r="T86" s="158">
        <v>10</v>
      </c>
      <c r="U86" s="158"/>
      <c r="V86" s="158"/>
      <c r="W86" s="158">
        <v>5</v>
      </c>
      <c r="X86" s="158"/>
      <c r="Y86" s="158"/>
      <c r="AB86" s="15">
        <v>928234</v>
      </c>
      <c r="AC86" s="15">
        <v>21017</v>
      </c>
      <c r="AD86" s="15">
        <v>32136</v>
      </c>
      <c r="AE86" s="15">
        <v>1161916</v>
      </c>
      <c r="AF86" s="15">
        <v>21178</v>
      </c>
      <c r="AG86" s="15">
        <v>56760</v>
      </c>
      <c r="AH86" s="15">
        <v>1115310</v>
      </c>
      <c r="AI86" s="15">
        <v>40792</v>
      </c>
      <c r="AJ86" s="15">
        <v>74291</v>
      </c>
      <c r="AK86" s="15">
        <v>942512</v>
      </c>
      <c r="AL86" s="15">
        <v>79798</v>
      </c>
      <c r="AM86" s="15">
        <v>197162</v>
      </c>
      <c r="AN86" s="15">
        <v>1074774</v>
      </c>
      <c r="AO86" s="15">
        <v>162891</v>
      </c>
      <c r="AP86" s="15">
        <v>303086</v>
      </c>
      <c r="AQ86" s="15">
        <v>810656</v>
      </c>
      <c r="AR86" s="15">
        <v>296874</v>
      </c>
      <c r="AS86" s="15">
        <v>432756</v>
      </c>
      <c r="AT86" s="15">
        <v>857370</v>
      </c>
      <c r="AU86" s="15">
        <v>397033</v>
      </c>
      <c r="AV86" s="15">
        <v>446938</v>
      </c>
      <c r="AW86" s="15">
        <v>1202236</v>
      </c>
      <c r="AX86" s="15">
        <v>467964</v>
      </c>
      <c r="AY86" s="15">
        <v>520218</v>
      </c>
    </row>
    <row r="87" spans="1:52">
      <c r="B87">
        <v>223001</v>
      </c>
      <c r="C87">
        <v>61794</v>
      </c>
      <c r="D87">
        <v>108066</v>
      </c>
      <c r="E87">
        <v>551045</v>
      </c>
      <c r="F87">
        <v>121652</v>
      </c>
      <c r="G87">
        <v>145051</v>
      </c>
      <c r="H87">
        <v>586588</v>
      </c>
      <c r="I87">
        <v>93302</v>
      </c>
      <c r="J87">
        <v>153947</v>
      </c>
      <c r="K87">
        <v>664776</v>
      </c>
      <c r="L87">
        <v>137884</v>
      </c>
      <c r="M87">
        <v>347456</v>
      </c>
      <c r="N87">
        <v>790355</v>
      </c>
      <c r="O87">
        <v>173516</v>
      </c>
      <c r="P87">
        <v>444770</v>
      </c>
      <c r="Q87">
        <v>720210</v>
      </c>
      <c r="R87">
        <v>207451</v>
      </c>
      <c r="S87">
        <v>395650</v>
      </c>
      <c r="T87">
        <v>781839</v>
      </c>
      <c r="U87">
        <v>237896</v>
      </c>
      <c r="V87">
        <v>351049</v>
      </c>
      <c r="W87">
        <v>637919</v>
      </c>
      <c r="X87">
        <v>239689</v>
      </c>
      <c r="Y87">
        <v>443068</v>
      </c>
      <c r="AB87" s="15">
        <v>1054461</v>
      </c>
      <c r="AC87" s="15">
        <v>16408</v>
      </c>
      <c r="AD87" s="15">
        <v>32144</v>
      </c>
      <c r="AE87" s="15">
        <v>1024699</v>
      </c>
      <c r="AF87" s="15">
        <v>23802</v>
      </c>
      <c r="AG87" s="15">
        <v>60160</v>
      </c>
      <c r="AH87" s="15">
        <v>1068128</v>
      </c>
      <c r="AI87" s="15">
        <v>37767</v>
      </c>
      <c r="AJ87" s="15">
        <v>65278</v>
      </c>
      <c r="AK87" s="15">
        <v>944933</v>
      </c>
      <c r="AL87" s="15">
        <v>113832</v>
      </c>
      <c r="AM87" s="15">
        <v>278802</v>
      </c>
      <c r="AN87" s="15">
        <v>977537</v>
      </c>
      <c r="AO87" s="15">
        <v>159057</v>
      </c>
      <c r="AP87" s="15">
        <v>320471</v>
      </c>
      <c r="AQ87" s="15">
        <v>777442</v>
      </c>
      <c r="AR87" s="15">
        <v>312737</v>
      </c>
      <c r="AS87" s="15">
        <v>385160</v>
      </c>
      <c r="AT87" s="15">
        <v>908724</v>
      </c>
      <c r="AU87" s="15">
        <v>352390</v>
      </c>
      <c r="AV87" s="15">
        <v>483121</v>
      </c>
      <c r="AW87" s="15">
        <v>1041650</v>
      </c>
      <c r="AX87" s="15">
        <v>454738</v>
      </c>
      <c r="AY87" s="15">
        <v>473338</v>
      </c>
    </row>
    <row r="88" spans="1:52">
      <c r="B88">
        <v>254349</v>
      </c>
      <c r="C88">
        <v>71311</v>
      </c>
      <c r="D88">
        <v>93227</v>
      </c>
      <c r="E88">
        <v>510498</v>
      </c>
      <c r="F88">
        <v>109090</v>
      </c>
      <c r="G88">
        <v>140260</v>
      </c>
      <c r="H88">
        <v>647524</v>
      </c>
      <c r="I88">
        <v>79533</v>
      </c>
      <c r="J88">
        <v>139658</v>
      </c>
      <c r="K88">
        <v>682079</v>
      </c>
      <c r="L88">
        <v>149083</v>
      </c>
      <c r="M88">
        <v>355210</v>
      </c>
      <c r="N88">
        <v>639724</v>
      </c>
      <c r="O88">
        <v>217749</v>
      </c>
      <c r="P88">
        <v>458071</v>
      </c>
      <c r="Q88">
        <v>605652</v>
      </c>
      <c r="R88">
        <v>222055</v>
      </c>
      <c r="S88">
        <v>553111</v>
      </c>
      <c r="T88">
        <v>752448</v>
      </c>
      <c r="U88">
        <v>236869</v>
      </c>
      <c r="V88">
        <v>379676</v>
      </c>
      <c r="W88">
        <v>596865</v>
      </c>
      <c r="X88">
        <v>253768</v>
      </c>
      <c r="Y88">
        <v>316581</v>
      </c>
      <c r="AB88" s="22">
        <v>978750.66666666663</v>
      </c>
      <c r="AC88" s="22">
        <v>17825.666666666668</v>
      </c>
      <c r="AD88" s="22">
        <v>33472</v>
      </c>
      <c r="AE88" s="22">
        <v>1076974.1666666667</v>
      </c>
      <c r="AF88" s="22">
        <v>21541.166666666668</v>
      </c>
      <c r="AG88" s="22">
        <v>66894.5</v>
      </c>
      <c r="AH88" s="22">
        <v>1021984.3333333334</v>
      </c>
      <c r="AI88" s="22">
        <v>32679.166666666668</v>
      </c>
      <c r="AJ88" s="22">
        <v>85678.666666666672</v>
      </c>
      <c r="AK88" s="22">
        <v>941016.5</v>
      </c>
      <c r="AL88" s="22">
        <v>78278</v>
      </c>
      <c r="AM88" s="22">
        <v>230225.66666666666</v>
      </c>
      <c r="AN88" s="22">
        <v>954631.16666666663</v>
      </c>
      <c r="AO88" s="22">
        <v>178016</v>
      </c>
      <c r="AP88" s="22">
        <v>307510.33333333331</v>
      </c>
      <c r="AQ88" s="22">
        <v>761350.16666666663</v>
      </c>
      <c r="AR88" s="22">
        <v>292476</v>
      </c>
      <c r="AS88" s="22">
        <v>384960.5</v>
      </c>
      <c r="AT88" s="22">
        <v>838722.5</v>
      </c>
      <c r="AU88" s="22">
        <v>365186</v>
      </c>
      <c r="AV88" s="22">
        <v>441926.16666666669</v>
      </c>
      <c r="AW88" s="22">
        <v>1016078.3333333334</v>
      </c>
      <c r="AX88" s="22">
        <v>418260.66666666669</v>
      </c>
      <c r="AY88" s="22">
        <v>467563.83333333331</v>
      </c>
    </row>
    <row r="89" spans="1:52">
      <c r="B89">
        <v>266579</v>
      </c>
      <c r="C89">
        <v>38337</v>
      </c>
      <c r="D89">
        <v>96725</v>
      </c>
      <c r="E89">
        <v>519427</v>
      </c>
      <c r="F89">
        <v>106808</v>
      </c>
      <c r="G89">
        <v>176508</v>
      </c>
      <c r="H89">
        <v>696752</v>
      </c>
      <c r="I89">
        <v>82069</v>
      </c>
      <c r="J89">
        <v>140223</v>
      </c>
      <c r="K89">
        <v>669179</v>
      </c>
      <c r="L89">
        <v>119834</v>
      </c>
      <c r="M89">
        <v>340058</v>
      </c>
      <c r="N89">
        <v>662008</v>
      </c>
      <c r="O89">
        <v>224636</v>
      </c>
      <c r="P89">
        <v>391738</v>
      </c>
      <c r="Q89">
        <v>760322</v>
      </c>
      <c r="R89">
        <v>184356</v>
      </c>
      <c r="S89">
        <v>445027</v>
      </c>
      <c r="T89">
        <v>829391</v>
      </c>
      <c r="U89">
        <v>279212</v>
      </c>
      <c r="V89">
        <v>358605</v>
      </c>
      <c r="W89">
        <v>560823</v>
      </c>
      <c r="X89">
        <v>190915</v>
      </c>
      <c r="Y89">
        <v>494480</v>
      </c>
      <c r="AB89" s="9">
        <v>1</v>
      </c>
      <c r="AC89" s="9">
        <v>1.8212673844070607E-2</v>
      </c>
      <c r="AD89" s="9">
        <v>3.4198699566658448E-2</v>
      </c>
      <c r="AE89" s="9">
        <v>1</v>
      </c>
      <c r="AF89" s="9">
        <v>2.0001563021087632E-2</v>
      </c>
      <c r="AG89" s="9">
        <v>6.2113374740495934E-2</v>
      </c>
      <c r="AH89" s="9">
        <v>1</v>
      </c>
      <c r="AI89" s="9">
        <v>3.1976191415850147E-2</v>
      </c>
      <c r="AJ89" s="9">
        <v>8.3835596957944236E-2</v>
      </c>
      <c r="AK89" s="9">
        <v>1</v>
      </c>
      <c r="AL89" s="9">
        <v>8.3184513767824472E-2</v>
      </c>
      <c r="AM89" s="9">
        <v>0.24465635476813283</v>
      </c>
      <c r="AN89" s="9">
        <v>1</v>
      </c>
      <c r="AO89" s="9">
        <v>0.18647620800144979</v>
      </c>
      <c r="AP89" s="9">
        <v>0.32212475778167032</v>
      </c>
      <c r="AQ89" s="9">
        <v>1</v>
      </c>
      <c r="AR89" s="9">
        <v>0.38415437837298255</v>
      </c>
      <c r="AS89" s="9">
        <v>0.50562870654567404</v>
      </c>
      <c r="AT89" s="9">
        <v>1</v>
      </c>
      <c r="AU89" s="9">
        <v>0.43540742021347945</v>
      </c>
      <c r="AV89" s="9">
        <v>0.52690391239851875</v>
      </c>
      <c r="AW89" s="9">
        <v>1</v>
      </c>
      <c r="AX89" s="9">
        <v>0.41164214701294355</v>
      </c>
      <c r="AY89" s="9">
        <v>0.46016514474769821</v>
      </c>
      <c r="AZ89" s="9"/>
    </row>
    <row r="90" spans="1:52">
      <c r="B90">
        <v>251565</v>
      </c>
      <c r="C90">
        <v>50509</v>
      </c>
      <c r="D90">
        <v>95788</v>
      </c>
      <c r="E90">
        <v>541012</v>
      </c>
      <c r="F90">
        <v>110713</v>
      </c>
      <c r="G90">
        <v>183880</v>
      </c>
      <c r="H90">
        <v>713564</v>
      </c>
      <c r="I90">
        <v>54287</v>
      </c>
      <c r="J90">
        <v>198026</v>
      </c>
      <c r="K90">
        <v>663453</v>
      </c>
      <c r="L90">
        <v>147623</v>
      </c>
      <c r="M90">
        <v>375509</v>
      </c>
      <c r="N90">
        <v>707240</v>
      </c>
      <c r="O90">
        <v>170558</v>
      </c>
      <c r="P90">
        <v>463370</v>
      </c>
      <c r="Q90">
        <v>677614</v>
      </c>
      <c r="R90">
        <v>200614</v>
      </c>
      <c r="S90">
        <v>561788</v>
      </c>
      <c r="T90">
        <v>767740</v>
      </c>
      <c r="U90">
        <v>209270</v>
      </c>
      <c r="V90">
        <v>455640</v>
      </c>
      <c r="W90">
        <v>583575</v>
      </c>
      <c r="X90">
        <v>198012</v>
      </c>
      <c r="Y90">
        <v>419320</v>
      </c>
    </row>
    <row r="91" spans="1:52">
      <c r="A91" s="8"/>
      <c r="B91" s="8">
        <v>248873.5</v>
      </c>
      <c r="C91" s="8">
        <v>55487.75</v>
      </c>
      <c r="D91" s="8">
        <v>98451.5</v>
      </c>
      <c r="E91" s="8">
        <v>530495.5</v>
      </c>
      <c r="F91" s="8">
        <v>112065.75</v>
      </c>
      <c r="G91" s="8">
        <v>161424.75</v>
      </c>
      <c r="H91" s="8">
        <v>661107</v>
      </c>
      <c r="I91" s="8">
        <v>77297.75</v>
      </c>
      <c r="J91" s="8">
        <v>157963.5</v>
      </c>
      <c r="K91" s="8">
        <v>669871.75</v>
      </c>
      <c r="L91" s="8">
        <v>138606</v>
      </c>
      <c r="M91" s="8">
        <v>354558.25</v>
      </c>
      <c r="N91" s="8">
        <v>699831.75</v>
      </c>
      <c r="O91" s="8">
        <v>196614.75</v>
      </c>
      <c r="P91" s="8">
        <v>439487.25</v>
      </c>
      <c r="Q91" s="8">
        <v>690949.5</v>
      </c>
      <c r="R91" s="8">
        <v>203619</v>
      </c>
      <c r="S91" s="8">
        <v>488894</v>
      </c>
      <c r="T91" s="8">
        <v>782854.5</v>
      </c>
      <c r="U91" s="8">
        <v>240811.75</v>
      </c>
      <c r="V91" s="8">
        <v>386242.5</v>
      </c>
      <c r="W91" s="8">
        <v>594795.5</v>
      </c>
      <c r="X91" s="8">
        <v>220596</v>
      </c>
      <c r="Y91" s="8">
        <v>418362.25</v>
      </c>
      <c r="AA91" t="s">
        <v>9</v>
      </c>
      <c r="AB91" t="s">
        <v>2</v>
      </c>
      <c r="AC91" t="s">
        <v>532</v>
      </c>
      <c r="AD91" t="s">
        <v>514</v>
      </c>
      <c r="AE91" t="s">
        <v>2</v>
      </c>
      <c r="AF91" t="s">
        <v>532</v>
      </c>
      <c r="AG91" t="s">
        <v>514</v>
      </c>
      <c r="AH91" t="s">
        <v>2</v>
      </c>
      <c r="AI91" t="s">
        <v>532</v>
      </c>
      <c r="AJ91" t="s">
        <v>514</v>
      </c>
      <c r="AK91" t="s">
        <v>2</v>
      </c>
      <c r="AL91" t="s">
        <v>532</v>
      </c>
      <c r="AM91" t="s">
        <v>514</v>
      </c>
      <c r="AN91" t="s">
        <v>2</v>
      </c>
      <c r="AO91" t="s">
        <v>532</v>
      </c>
      <c r="AP91" t="s">
        <v>514</v>
      </c>
      <c r="AQ91" t="s">
        <v>2</v>
      </c>
      <c r="AR91" t="s">
        <v>532</v>
      </c>
      <c r="AS91" t="s">
        <v>514</v>
      </c>
      <c r="AT91" t="s">
        <v>2</v>
      </c>
      <c r="AU91" t="s">
        <v>532</v>
      </c>
      <c r="AV91" t="s">
        <v>514</v>
      </c>
      <c r="AW91" t="s">
        <v>2</v>
      </c>
      <c r="AX91" t="s">
        <v>532</v>
      </c>
      <c r="AY91" t="s">
        <v>514</v>
      </c>
    </row>
    <row r="92" spans="1:52" s="9" customFormat="1">
      <c r="B92" s="9">
        <v>1</v>
      </c>
      <c r="C92" s="9">
        <v>0.2229556381053025</v>
      </c>
      <c r="D92" s="9">
        <v>0.39558852187958943</v>
      </c>
      <c r="E92" s="9">
        <v>1</v>
      </c>
      <c r="F92" s="9">
        <v>0.21124731501021216</v>
      </c>
      <c r="G92" s="9">
        <v>0.3042905170731891</v>
      </c>
      <c r="H92" s="9">
        <v>1</v>
      </c>
      <c r="I92" s="9">
        <v>0.11692169346263162</v>
      </c>
      <c r="J92" s="9">
        <v>0.23893787238676947</v>
      </c>
      <c r="K92" s="9">
        <v>1</v>
      </c>
      <c r="L92" s="9">
        <v>0.20691423395597738</v>
      </c>
      <c r="M92" s="9">
        <v>0.52929273401960897</v>
      </c>
      <c r="N92" s="9">
        <v>1</v>
      </c>
      <c r="O92" s="9">
        <v>0.28094574160146352</v>
      </c>
      <c r="P92" s="9">
        <v>0.62798987042242649</v>
      </c>
      <c r="Q92" s="9">
        <v>1</v>
      </c>
      <c r="R92" s="9">
        <v>0.2946944747771002</v>
      </c>
      <c r="S92" s="9">
        <v>0.70756835340354107</v>
      </c>
      <c r="T92" s="9">
        <v>1</v>
      </c>
      <c r="U92" s="9">
        <v>0.30760728845526214</v>
      </c>
      <c r="V92" s="9">
        <v>0.49337712180232723</v>
      </c>
      <c r="W92" s="9">
        <v>1</v>
      </c>
      <c r="X92" s="9">
        <v>0.37087704933880639</v>
      </c>
      <c r="Y92" s="9">
        <v>0.7033715789712599</v>
      </c>
      <c r="AA92" t="s">
        <v>536</v>
      </c>
      <c r="AB92" s="158">
        <v>400</v>
      </c>
      <c r="AC92" s="158"/>
      <c r="AD92" s="158"/>
      <c r="AE92" s="158">
        <v>200</v>
      </c>
      <c r="AF92" s="158"/>
      <c r="AG92" s="158"/>
      <c r="AH92" s="158">
        <v>160</v>
      </c>
      <c r="AI92" s="158"/>
      <c r="AJ92" s="158"/>
      <c r="AK92" s="158">
        <v>80</v>
      </c>
      <c r="AL92" s="158"/>
      <c r="AM92" s="158"/>
      <c r="AN92" s="158">
        <v>40</v>
      </c>
      <c r="AO92" s="158"/>
      <c r="AP92" s="158"/>
      <c r="AQ92" s="158">
        <v>20</v>
      </c>
      <c r="AR92" s="158"/>
      <c r="AS92" s="158"/>
      <c r="AT92" s="158">
        <v>10</v>
      </c>
      <c r="AU92" s="158"/>
      <c r="AV92" s="158"/>
      <c r="AW92" s="158">
        <v>5</v>
      </c>
      <c r="AX92" s="158"/>
      <c r="AY92" s="158"/>
    </row>
    <row r="93" spans="1:52">
      <c r="AB93" s="1">
        <v>360444</v>
      </c>
      <c r="AC93" s="1">
        <v>2660</v>
      </c>
      <c r="AD93" s="1">
        <v>33795</v>
      </c>
      <c r="AE93" s="1">
        <v>513064</v>
      </c>
      <c r="AF93" s="1">
        <v>2461</v>
      </c>
      <c r="AG93" s="1">
        <v>77316</v>
      </c>
      <c r="AH93" s="1">
        <v>384923</v>
      </c>
      <c r="AI93" s="1">
        <v>3253</v>
      </c>
      <c r="AJ93" s="1">
        <v>74623</v>
      </c>
      <c r="AK93" s="1">
        <v>380931</v>
      </c>
      <c r="AL93" s="1">
        <v>17419</v>
      </c>
      <c r="AM93" s="1">
        <v>167454</v>
      </c>
      <c r="AN93" s="1">
        <v>413756</v>
      </c>
      <c r="AO93" s="1">
        <v>226298</v>
      </c>
      <c r="AP93" s="1">
        <v>326684</v>
      </c>
      <c r="AQ93" s="1">
        <v>317579</v>
      </c>
      <c r="AR93" s="1">
        <v>114598</v>
      </c>
      <c r="AS93" s="1">
        <v>245215</v>
      </c>
      <c r="AT93" s="1">
        <v>297311</v>
      </c>
      <c r="AU93" s="1">
        <v>99510</v>
      </c>
      <c r="AV93" s="1">
        <v>244779</v>
      </c>
      <c r="AW93" s="1">
        <v>374244</v>
      </c>
      <c r="AX93" s="1">
        <v>141541</v>
      </c>
      <c r="AY93" s="1">
        <v>291324</v>
      </c>
    </row>
    <row r="94" spans="1:52">
      <c r="AB94" s="1">
        <v>412463</v>
      </c>
      <c r="AC94" s="1">
        <v>1146</v>
      </c>
      <c r="AD94" s="1">
        <v>38319</v>
      </c>
      <c r="AE94" s="1">
        <v>411016</v>
      </c>
      <c r="AF94" s="1">
        <v>928</v>
      </c>
      <c r="AG94" s="1">
        <v>71266</v>
      </c>
      <c r="AH94" s="1">
        <v>420151</v>
      </c>
      <c r="AI94" s="1">
        <v>3005</v>
      </c>
      <c r="AJ94" s="1">
        <v>72232</v>
      </c>
      <c r="AK94" s="1">
        <v>425883</v>
      </c>
      <c r="AL94" s="1">
        <v>16605</v>
      </c>
      <c r="AM94" s="1">
        <v>188359</v>
      </c>
      <c r="AN94" s="1">
        <v>390928</v>
      </c>
      <c r="AO94" s="1">
        <v>38188</v>
      </c>
      <c r="AP94" s="1">
        <v>243336</v>
      </c>
      <c r="AQ94" s="1">
        <v>255788</v>
      </c>
      <c r="AR94" s="1">
        <v>85255</v>
      </c>
      <c r="AS94" s="1">
        <v>217360</v>
      </c>
      <c r="AT94" s="1">
        <v>309098</v>
      </c>
      <c r="AU94" s="1">
        <v>110467</v>
      </c>
      <c r="AV94" s="1">
        <v>245505</v>
      </c>
      <c r="AW94" s="1">
        <v>392309</v>
      </c>
      <c r="AX94" s="1">
        <v>165748</v>
      </c>
      <c r="AY94" s="1">
        <v>229002</v>
      </c>
    </row>
    <row r="95" spans="1:52">
      <c r="AB95" s="1">
        <v>498727</v>
      </c>
      <c r="AC95" s="1">
        <v>6229</v>
      </c>
      <c r="AD95" s="1">
        <v>68172</v>
      </c>
      <c r="AE95" s="1">
        <v>381772</v>
      </c>
      <c r="AF95" s="1">
        <v>7502</v>
      </c>
      <c r="AG95" s="1">
        <v>107125</v>
      </c>
      <c r="AH95" s="1">
        <v>467578</v>
      </c>
      <c r="AI95" s="1">
        <v>7113</v>
      </c>
      <c r="AJ95" s="1">
        <v>89459</v>
      </c>
      <c r="AK95" s="1">
        <v>520628</v>
      </c>
      <c r="AL95" s="1">
        <v>21116</v>
      </c>
      <c r="AM95" s="1">
        <v>244873</v>
      </c>
      <c r="AN95" s="1">
        <v>456545</v>
      </c>
      <c r="AO95" s="1">
        <v>38627</v>
      </c>
      <c r="AP95" s="1">
        <v>253957</v>
      </c>
      <c r="AQ95" s="1">
        <v>310405</v>
      </c>
      <c r="AR95" s="1">
        <v>89991</v>
      </c>
      <c r="AS95" s="1">
        <v>235404</v>
      </c>
      <c r="AT95" s="1">
        <v>396257</v>
      </c>
      <c r="AU95" s="1">
        <v>161484</v>
      </c>
      <c r="AV95" s="1">
        <v>259975</v>
      </c>
      <c r="AW95" s="1">
        <v>435883</v>
      </c>
      <c r="AX95" s="1">
        <v>203718</v>
      </c>
      <c r="AY95" s="1">
        <v>248921</v>
      </c>
    </row>
    <row r="96" spans="1:52">
      <c r="AB96" s="1">
        <v>442165</v>
      </c>
      <c r="AC96" s="1">
        <v>6513</v>
      </c>
      <c r="AD96" s="1">
        <v>60961</v>
      </c>
      <c r="AE96" s="1">
        <v>514392</v>
      </c>
      <c r="AF96" s="1">
        <v>5313</v>
      </c>
      <c r="AG96" s="1">
        <v>92651</v>
      </c>
      <c r="AH96" s="1">
        <v>496597</v>
      </c>
      <c r="AI96" s="1">
        <v>8828</v>
      </c>
      <c r="AJ96" s="1">
        <v>95874</v>
      </c>
      <c r="AK96" s="1">
        <v>427680</v>
      </c>
      <c r="AL96" s="1">
        <v>22091</v>
      </c>
      <c r="AM96" s="1">
        <v>179856</v>
      </c>
      <c r="AN96" s="1">
        <v>397267</v>
      </c>
      <c r="AO96" s="1">
        <v>57766</v>
      </c>
      <c r="AP96" s="1">
        <v>254375</v>
      </c>
      <c r="AQ96" s="1">
        <v>325154</v>
      </c>
      <c r="AR96" s="1">
        <v>111529</v>
      </c>
      <c r="AS96" s="1">
        <v>254743</v>
      </c>
      <c r="AT96" s="1">
        <v>357221</v>
      </c>
      <c r="AU96" s="1">
        <v>155632</v>
      </c>
      <c r="AV96" s="1">
        <v>297238</v>
      </c>
      <c r="AW96" s="1">
        <v>418257</v>
      </c>
      <c r="AX96" s="1">
        <v>158274</v>
      </c>
      <c r="AY96" s="1">
        <v>276245</v>
      </c>
    </row>
    <row r="97" spans="1:52">
      <c r="AB97" s="1">
        <v>350081</v>
      </c>
      <c r="AC97" s="1">
        <v>2324</v>
      </c>
      <c r="AD97" s="1">
        <v>41948</v>
      </c>
      <c r="AE97" s="1">
        <v>493197</v>
      </c>
      <c r="AF97" s="1">
        <v>3415</v>
      </c>
      <c r="AG97" s="1">
        <v>68012</v>
      </c>
      <c r="AH97" s="1">
        <v>482516</v>
      </c>
      <c r="AI97" s="1">
        <v>7052</v>
      </c>
      <c r="AJ97" s="1">
        <v>66408</v>
      </c>
      <c r="AK97" s="1">
        <v>380892</v>
      </c>
      <c r="AL97" s="1">
        <v>21305</v>
      </c>
      <c r="AM97" s="1">
        <v>147655</v>
      </c>
      <c r="AN97" s="1">
        <v>415545</v>
      </c>
      <c r="AO97" s="1">
        <v>47731</v>
      </c>
      <c r="AP97" s="1">
        <v>213611</v>
      </c>
      <c r="AQ97" s="1">
        <v>297366</v>
      </c>
      <c r="AR97" s="1">
        <v>104575</v>
      </c>
      <c r="AS97" s="1">
        <v>246241</v>
      </c>
      <c r="AT97" s="1">
        <v>339385</v>
      </c>
      <c r="AU97" s="1">
        <v>140202</v>
      </c>
      <c r="AV97" s="1">
        <v>261496</v>
      </c>
      <c r="AW97" s="1">
        <v>493034</v>
      </c>
      <c r="AX97" s="1">
        <v>172793</v>
      </c>
      <c r="AY97" s="1">
        <v>265753</v>
      </c>
    </row>
    <row r="98" spans="1:52">
      <c r="AB98" s="1">
        <v>417573</v>
      </c>
      <c r="AC98" s="1">
        <v>2994</v>
      </c>
      <c r="AD98" s="1">
        <v>42527</v>
      </c>
      <c r="AE98" s="1">
        <v>469679</v>
      </c>
      <c r="AF98" s="1">
        <v>6225</v>
      </c>
      <c r="AG98" s="1">
        <v>62948</v>
      </c>
      <c r="AH98" s="1">
        <v>424436</v>
      </c>
      <c r="AI98" s="1">
        <v>5084</v>
      </c>
      <c r="AJ98" s="1">
        <v>75371</v>
      </c>
      <c r="AK98" s="1">
        <v>364220</v>
      </c>
      <c r="AL98" s="1">
        <v>37431</v>
      </c>
      <c r="AM98" s="1">
        <v>226298</v>
      </c>
      <c r="AN98" s="1">
        <v>421966</v>
      </c>
      <c r="AO98" s="1">
        <v>30117</v>
      </c>
      <c r="AP98" s="1">
        <v>267324</v>
      </c>
      <c r="AQ98" s="1">
        <v>289279</v>
      </c>
      <c r="AR98" s="1">
        <v>118415</v>
      </c>
      <c r="AS98" s="1">
        <v>263370</v>
      </c>
      <c r="AT98" s="1">
        <v>339022</v>
      </c>
      <c r="AU98" s="1">
        <v>113836</v>
      </c>
      <c r="AV98" s="1">
        <v>277340</v>
      </c>
      <c r="AW98" s="1">
        <v>462242</v>
      </c>
      <c r="AX98" s="1">
        <v>161146</v>
      </c>
      <c r="AY98" s="1">
        <v>266029</v>
      </c>
    </row>
    <row r="99" spans="1:52">
      <c r="AB99" s="2">
        <v>413575.5</v>
      </c>
      <c r="AC99" s="2">
        <v>3644.3333333333335</v>
      </c>
      <c r="AD99" s="2">
        <v>47620.333333333336</v>
      </c>
      <c r="AE99" s="2">
        <v>463853.33333333331</v>
      </c>
      <c r="AF99" s="2">
        <v>4307.333333333333</v>
      </c>
      <c r="AG99" s="2">
        <v>79886.333333333328</v>
      </c>
      <c r="AH99" s="2">
        <v>446033.5</v>
      </c>
      <c r="AI99" s="2">
        <v>5722.5</v>
      </c>
      <c r="AJ99" s="2">
        <v>78994.5</v>
      </c>
      <c r="AK99" s="2">
        <v>416705.66666666669</v>
      </c>
      <c r="AL99" s="2">
        <v>22661.166666666668</v>
      </c>
      <c r="AM99" s="2">
        <v>192415.83333333334</v>
      </c>
      <c r="AN99" s="2">
        <v>416001.16666666669</v>
      </c>
      <c r="AO99" s="2">
        <v>73121.166666666672</v>
      </c>
      <c r="AP99" s="2">
        <v>259881.16666666666</v>
      </c>
      <c r="AQ99" s="2">
        <v>299261.83333333331</v>
      </c>
      <c r="AR99" s="2">
        <v>104060.5</v>
      </c>
      <c r="AS99" s="2">
        <v>243722.16666666666</v>
      </c>
      <c r="AT99" s="2">
        <v>339715.66666666669</v>
      </c>
      <c r="AU99" s="2">
        <v>130188.5</v>
      </c>
      <c r="AV99" s="2">
        <v>264388.83333333331</v>
      </c>
      <c r="AW99" s="2">
        <v>429328.16666666669</v>
      </c>
      <c r="AX99" s="2">
        <v>167203.33333333334</v>
      </c>
      <c r="AY99" s="2">
        <v>262879</v>
      </c>
    </row>
    <row r="100" spans="1:52">
      <c r="AB100" s="132">
        <v>1</v>
      </c>
      <c r="AC100" s="132">
        <v>8.8117727798995189E-3</v>
      </c>
      <c r="AD100" s="132">
        <v>0.11514302305947363</v>
      </c>
      <c r="AE100" s="132">
        <v>1</v>
      </c>
      <c r="AF100" s="132">
        <v>9.2859812009543248E-3</v>
      </c>
      <c r="AG100" s="132">
        <v>0.17222326022593348</v>
      </c>
      <c r="AH100" s="132">
        <v>1</v>
      </c>
      <c r="AI100" s="132">
        <v>1.2829753818939608E-2</v>
      </c>
      <c r="AJ100" s="132">
        <v>0.17710441031895585</v>
      </c>
      <c r="AK100" s="132">
        <v>1</v>
      </c>
      <c r="AL100" s="132">
        <v>5.4381709871955987E-2</v>
      </c>
      <c r="AM100" s="132">
        <v>0.46175477975261514</v>
      </c>
      <c r="AN100" s="18">
        <v>1</v>
      </c>
      <c r="AO100" s="18">
        <v>0.17577154230737335</v>
      </c>
      <c r="AP100" s="18">
        <v>0.62471259095026577</v>
      </c>
      <c r="AQ100" s="18">
        <v>1</v>
      </c>
      <c r="AR100" s="18">
        <v>0.34772392737463459</v>
      </c>
      <c r="AS100" s="18">
        <v>0.81441112604291344</v>
      </c>
      <c r="AT100" s="132">
        <v>1</v>
      </c>
      <c r="AU100" s="132">
        <v>0.38322783661238269</v>
      </c>
      <c r="AV100" s="132">
        <v>0.77826505891691766</v>
      </c>
      <c r="AW100" s="18">
        <v>1</v>
      </c>
      <c r="AX100" s="18">
        <v>0.3894534445096195</v>
      </c>
      <c r="AY100" s="18">
        <v>0.61230317600871742</v>
      </c>
    </row>
    <row r="101" spans="1:52" ht="22">
      <c r="A101" s="149" t="s">
        <v>562</v>
      </c>
      <c r="B101" s="149"/>
      <c r="C101" s="149"/>
      <c r="D101" s="149"/>
      <c r="E101" s="149"/>
      <c r="F101" s="149"/>
      <c r="G101" s="149"/>
      <c r="H101" s="149"/>
      <c r="I101" s="149"/>
      <c r="J101" s="149"/>
      <c r="K101" s="149"/>
      <c r="L101" s="149"/>
      <c r="M101" s="149"/>
      <c r="N101" s="149"/>
      <c r="O101" s="149"/>
      <c r="P101" s="149"/>
      <c r="Q101" s="149"/>
      <c r="R101" s="149"/>
      <c r="S101" s="149"/>
      <c r="T101" s="149"/>
      <c r="U101" s="149"/>
      <c r="V101" s="149"/>
      <c r="W101" s="149"/>
      <c r="X101" s="149"/>
      <c r="Y101" s="149"/>
      <c r="Z101" s="149"/>
      <c r="AA101" s="149"/>
      <c r="AB101" s="149"/>
      <c r="AC101" s="149"/>
      <c r="AD101" s="149"/>
      <c r="AE101" s="149"/>
      <c r="AF101" s="149"/>
      <c r="AG101" s="149"/>
      <c r="AH101" s="149"/>
      <c r="AI101" s="149"/>
      <c r="AJ101" s="149"/>
      <c r="AK101" s="149"/>
      <c r="AL101" s="149"/>
      <c r="AM101" s="149"/>
      <c r="AN101" s="149"/>
      <c r="AO101" s="149"/>
      <c r="AP101" s="149"/>
      <c r="AQ101" s="149"/>
      <c r="AR101" s="149"/>
      <c r="AS101" s="149"/>
      <c r="AT101" s="149"/>
      <c r="AU101" s="149"/>
      <c r="AV101" s="149"/>
      <c r="AW101" s="149"/>
      <c r="AX101" s="149"/>
      <c r="AY101" s="149"/>
      <c r="AZ101" s="149"/>
    </row>
    <row r="102" spans="1:52">
      <c r="B102" s="161" t="s">
        <v>10</v>
      </c>
      <c r="C102" s="148"/>
      <c r="D102" s="148"/>
      <c r="E102" s="148"/>
      <c r="F102" s="148"/>
      <c r="G102" s="148"/>
      <c r="H102" s="148"/>
      <c r="I102" s="148"/>
      <c r="J102" s="148"/>
      <c r="K102" s="148"/>
      <c r="L102" s="148"/>
      <c r="M102" s="148"/>
      <c r="N102" s="148"/>
      <c r="O102" s="148"/>
      <c r="P102" s="148"/>
      <c r="Q102" s="148"/>
      <c r="R102" s="148"/>
      <c r="S102" s="148"/>
      <c r="T102" s="148"/>
      <c r="U102" s="148"/>
      <c r="V102" s="148"/>
      <c r="W102" s="148"/>
      <c r="X102" s="148"/>
      <c r="Y102" s="148"/>
      <c r="Z102" s="148"/>
      <c r="AB102" s="160" t="s">
        <v>11</v>
      </c>
      <c r="AC102" s="150"/>
      <c r="AD102" s="150"/>
      <c r="AE102" s="150"/>
      <c r="AF102" s="150"/>
      <c r="AG102" s="150"/>
      <c r="AH102" s="150"/>
      <c r="AI102" s="150"/>
      <c r="AJ102" s="150"/>
      <c r="AK102" s="150"/>
      <c r="AL102" s="150"/>
      <c r="AM102" s="150"/>
      <c r="AN102" s="150"/>
      <c r="AO102" s="150"/>
      <c r="AP102" s="150"/>
      <c r="AQ102" s="150"/>
      <c r="AR102" s="150"/>
      <c r="AS102" s="150"/>
      <c r="AT102" s="150"/>
      <c r="AU102" s="150"/>
      <c r="AV102" s="150"/>
      <c r="AW102" s="150"/>
      <c r="AX102" s="150"/>
      <c r="AY102" s="150"/>
      <c r="AZ102" s="150"/>
    </row>
    <row r="103" spans="1:52">
      <c r="A103" t="s">
        <v>1</v>
      </c>
      <c r="B103" t="s">
        <v>2</v>
      </c>
      <c r="C103" t="s">
        <v>532</v>
      </c>
      <c r="D103" t="s">
        <v>514</v>
      </c>
      <c r="E103" t="s">
        <v>539</v>
      </c>
      <c r="F103" t="s">
        <v>540</v>
      </c>
      <c r="G103" t="s">
        <v>541</v>
      </c>
      <c r="H103" t="s">
        <v>542</v>
      </c>
      <c r="I103" t="s">
        <v>543</v>
      </c>
      <c r="J103" t="s">
        <v>544</v>
      </c>
      <c r="K103" t="s">
        <v>545</v>
      </c>
      <c r="L103" t="s">
        <v>547</v>
      </c>
      <c r="M103" t="s">
        <v>548</v>
      </c>
      <c r="N103" t="s">
        <v>549</v>
      </c>
      <c r="O103" t="s">
        <v>550</v>
      </c>
      <c r="P103" t="s">
        <v>551</v>
      </c>
      <c r="Q103" t="s">
        <v>552</v>
      </c>
      <c r="R103" t="s">
        <v>553</v>
      </c>
      <c r="S103" t="s">
        <v>554</v>
      </c>
      <c r="T103" t="s">
        <v>555</v>
      </c>
      <c r="U103" t="s">
        <v>556</v>
      </c>
      <c r="V103" t="s">
        <v>557</v>
      </c>
      <c r="W103" t="s">
        <v>558</v>
      </c>
      <c r="X103" t="s">
        <v>559</v>
      </c>
      <c r="Y103" t="s">
        <v>560</v>
      </c>
      <c r="Z103" t="s">
        <v>561</v>
      </c>
      <c r="AB103" t="s">
        <v>2</v>
      </c>
      <c r="AC103" t="s">
        <v>532</v>
      </c>
      <c r="AD103" t="s">
        <v>514</v>
      </c>
      <c r="AE103" t="s">
        <v>539</v>
      </c>
      <c r="AF103" t="s">
        <v>540</v>
      </c>
      <c r="AG103" t="s">
        <v>541</v>
      </c>
      <c r="AH103" t="s">
        <v>542</v>
      </c>
      <c r="AI103" t="s">
        <v>543</v>
      </c>
      <c r="AJ103" t="s">
        <v>544</v>
      </c>
      <c r="AK103" t="s">
        <v>545</v>
      </c>
      <c r="AL103" t="s">
        <v>547</v>
      </c>
      <c r="AM103" t="s">
        <v>548</v>
      </c>
      <c r="AN103" t="s">
        <v>549</v>
      </c>
      <c r="AO103" t="s">
        <v>550</v>
      </c>
      <c r="AP103" t="s">
        <v>551</v>
      </c>
      <c r="AQ103" t="s">
        <v>552</v>
      </c>
      <c r="AR103" t="s">
        <v>553</v>
      </c>
      <c r="AS103" t="s">
        <v>554</v>
      </c>
      <c r="AT103" t="s">
        <v>555</v>
      </c>
      <c r="AU103" t="s">
        <v>556</v>
      </c>
      <c r="AV103" t="s">
        <v>557</v>
      </c>
      <c r="AW103" t="s">
        <v>558</v>
      </c>
      <c r="AX103" t="s">
        <v>559</v>
      </c>
      <c r="AY103" t="s">
        <v>560</v>
      </c>
      <c r="AZ103" t="s">
        <v>561</v>
      </c>
    </row>
    <row r="104" spans="1:52">
      <c r="B104" s="1"/>
      <c r="C104" s="1">
        <v>8498</v>
      </c>
      <c r="D104" s="1">
        <v>11947</v>
      </c>
      <c r="E104" s="1">
        <v>34324</v>
      </c>
      <c r="F104" s="1">
        <v>282899</v>
      </c>
      <c r="G104" s="1">
        <v>695490</v>
      </c>
      <c r="H104" s="1">
        <v>817163</v>
      </c>
      <c r="I104" s="1">
        <v>744028</v>
      </c>
      <c r="J104" s="1">
        <v>22974</v>
      </c>
      <c r="K104" s="1">
        <v>589327</v>
      </c>
      <c r="L104" s="1">
        <v>910458</v>
      </c>
      <c r="M104" s="1">
        <v>531731</v>
      </c>
      <c r="N104" s="1">
        <v>471566</v>
      </c>
      <c r="O104" s="1">
        <v>1405859</v>
      </c>
      <c r="P104" s="1">
        <v>330773</v>
      </c>
      <c r="Q104" s="1">
        <v>744765</v>
      </c>
      <c r="R104" s="1">
        <v>794013</v>
      </c>
      <c r="S104" s="1">
        <v>294406</v>
      </c>
      <c r="T104" s="1">
        <v>636765</v>
      </c>
      <c r="U104" s="1">
        <v>934152</v>
      </c>
      <c r="V104" s="1">
        <v>550817</v>
      </c>
      <c r="W104" s="1">
        <v>801575</v>
      </c>
      <c r="X104" s="1">
        <v>568311</v>
      </c>
      <c r="Y104">
        <v>306219</v>
      </c>
      <c r="Z104" s="1">
        <v>177164</v>
      </c>
      <c r="AA104" s="1"/>
      <c r="AB104" s="1">
        <v>1470256</v>
      </c>
      <c r="AC104" s="1">
        <v>6826</v>
      </c>
      <c r="AD104" s="1">
        <v>45296</v>
      </c>
      <c r="AE104" s="1">
        <v>60586</v>
      </c>
      <c r="AF104" s="1">
        <v>670366</v>
      </c>
      <c r="AG104" s="1">
        <v>658609</v>
      </c>
      <c r="AH104" s="1">
        <v>724948</v>
      </c>
      <c r="AI104" s="1">
        <v>737205</v>
      </c>
      <c r="AJ104" s="1">
        <v>31797</v>
      </c>
      <c r="AK104" s="1">
        <v>539879</v>
      </c>
      <c r="AL104" s="1">
        <v>752937</v>
      </c>
      <c r="AM104" s="1">
        <v>518836</v>
      </c>
      <c r="AN104" s="1">
        <v>404183</v>
      </c>
      <c r="AO104" s="1">
        <v>939508</v>
      </c>
      <c r="AP104" s="1">
        <v>461660</v>
      </c>
      <c r="AQ104" s="1">
        <v>560718</v>
      </c>
      <c r="AR104" s="1">
        <v>818975</v>
      </c>
      <c r="AS104" s="1">
        <v>468072</v>
      </c>
      <c r="AT104" s="1">
        <v>499969</v>
      </c>
      <c r="AU104" s="1">
        <v>667402</v>
      </c>
      <c r="AV104" s="1">
        <v>621345</v>
      </c>
      <c r="AW104">
        <v>730220</v>
      </c>
      <c r="AX104">
        <v>796317</v>
      </c>
      <c r="AY104">
        <v>731779</v>
      </c>
      <c r="AZ104">
        <v>426709</v>
      </c>
    </row>
    <row r="105" spans="1:52">
      <c r="B105" s="1">
        <v>1468384</v>
      </c>
      <c r="C105" s="1">
        <v>4852</v>
      </c>
      <c r="D105" s="1">
        <v>42373</v>
      </c>
      <c r="E105" s="1">
        <v>53383</v>
      </c>
      <c r="F105" s="1">
        <v>199227</v>
      </c>
      <c r="G105" s="1">
        <v>952794</v>
      </c>
      <c r="H105" s="1">
        <v>659760</v>
      </c>
      <c r="I105" s="1">
        <v>573685</v>
      </c>
      <c r="J105" s="1">
        <v>31507</v>
      </c>
      <c r="K105" s="1">
        <v>618158</v>
      </c>
      <c r="L105" s="1">
        <v>765521</v>
      </c>
      <c r="M105" s="1">
        <v>611953</v>
      </c>
      <c r="N105" s="1">
        <v>770046</v>
      </c>
      <c r="O105" s="1">
        <v>1093201</v>
      </c>
      <c r="P105" s="1">
        <v>324467</v>
      </c>
      <c r="Q105" s="1">
        <v>1006652</v>
      </c>
      <c r="R105" s="1">
        <v>420895</v>
      </c>
      <c r="S105" s="1">
        <v>605559</v>
      </c>
      <c r="T105" s="1">
        <v>638993</v>
      </c>
      <c r="U105" s="1">
        <v>1184017</v>
      </c>
      <c r="V105" s="1">
        <v>685594</v>
      </c>
      <c r="W105" s="1">
        <v>845731</v>
      </c>
      <c r="X105" s="1">
        <v>383329</v>
      </c>
      <c r="Y105">
        <v>267684</v>
      </c>
      <c r="Z105" s="1">
        <v>158676</v>
      </c>
      <c r="AA105" s="1"/>
      <c r="AB105" s="1">
        <v>1309405</v>
      </c>
      <c r="AC105" s="1">
        <v>4190</v>
      </c>
      <c r="AD105" s="1">
        <v>90946</v>
      </c>
      <c r="AE105" s="1">
        <v>107268</v>
      </c>
      <c r="AF105" s="1">
        <v>564986</v>
      </c>
      <c r="AG105" s="1">
        <v>910891</v>
      </c>
      <c r="AH105" s="1">
        <v>456930</v>
      </c>
      <c r="AI105" s="1">
        <v>518657</v>
      </c>
      <c r="AJ105" s="1">
        <v>25771</v>
      </c>
      <c r="AK105" s="1">
        <v>464012</v>
      </c>
      <c r="AL105" s="1">
        <v>476003</v>
      </c>
      <c r="AM105" s="1">
        <v>479705</v>
      </c>
      <c r="AN105" s="1">
        <v>558722</v>
      </c>
      <c r="AO105" s="1">
        <v>764197</v>
      </c>
      <c r="AP105" s="1">
        <v>409918</v>
      </c>
      <c r="AQ105" s="1">
        <v>640309</v>
      </c>
      <c r="AR105" s="1">
        <v>353991</v>
      </c>
      <c r="AS105" s="1">
        <v>969055</v>
      </c>
      <c r="AT105" s="1">
        <v>574736</v>
      </c>
      <c r="AU105" s="1">
        <v>853422</v>
      </c>
      <c r="AV105" s="1">
        <v>915773</v>
      </c>
      <c r="AW105">
        <v>1001097</v>
      </c>
      <c r="AX105">
        <v>651178</v>
      </c>
      <c r="AY105">
        <v>522301</v>
      </c>
      <c r="AZ105">
        <v>557082</v>
      </c>
    </row>
    <row r="106" spans="1:52">
      <c r="B106" s="1">
        <v>1378953</v>
      </c>
      <c r="C106" s="1">
        <v>24036</v>
      </c>
      <c r="D106" s="1">
        <v>43871</v>
      </c>
      <c r="E106" s="1">
        <v>40613</v>
      </c>
      <c r="F106" s="1">
        <v>301505</v>
      </c>
      <c r="G106" s="1">
        <v>743974</v>
      </c>
      <c r="H106" s="1">
        <v>710700</v>
      </c>
      <c r="I106" s="1">
        <v>975845</v>
      </c>
      <c r="J106" s="1">
        <v>20859</v>
      </c>
      <c r="K106" s="1">
        <v>503394</v>
      </c>
      <c r="L106" s="1">
        <v>870101</v>
      </c>
      <c r="M106" s="1">
        <v>588310</v>
      </c>
      <c r="N106" s="1">
        <v>644315</v>
      </c>
      <c r="O106" s="1">
        <v>982344</v>
      </c>
      <c r="P106" s="1">
        <v>368091</v>
      </c>
      <c r="Q106" s="1">
        <v>1028467</v>
      </c>
      <c r="R106" s="1">
        <v>833109</v>
      </c>
      <c r="S106" s="1">
        <v>369714</v>
      </c>
      <c r="T106" s="1">
        <v>746424</v>
      </c>
      <c r="U106" s="1">
        <v>1207033</v>
      </c>
      <c r="V106" s="1">
        <v>666538</v>
      </c>
      <c r="W106" s="1">
        <v>741722</v>
      </c>
      <c r="X106" s="1">
        <v>382276</v>
      </c>
      <c r="Y106">
        <v>222668</v>
      </c>
      <c r="Z106" s="1">
        <v>160207</v>
      </c>
      <c r="AA106" s="1"/>
      <c r="AB106" s="1">
        <v>1005930</v>
      </c>
      <c r="AC106" s="1">
        <v>18726</v>
      </c>
      <c r="AD106" s="1">
        <v>128910</v>
      </c>
      <c r="AE106" s="1">
        <v>79654</v>
      </c>
      <c r="AF106" s="1">
        <v>583950</v>
      </c>
      <c r="AG106" s="1">
        <v>545121</v>
      </c>
      <c r="AH106" s="1">
        <v>527677</v>
      </c>
      <c r="AI106" s="1">
        <v>747905</v>
      </c>
      <c r="AJ106" s="1">
        <v>25062</v>
      </c>
      <c r="AK106" s="1">
        <v>461621</v>
      </c>
      <c r="AL106" s="1">
        <v>607341</v>
      </c>
      <c r="AM106" s="1">
        <v>524081</v>
      </c>
      <c r="AN106" s="1">
        <v>554287</v>
      </c>
      <c r="AO106" s="1">
        <v>658145</v>
      </c>
      <c r="AP106" s="1">
        <v>559619</v>
      </c>
      <c r="AQ106" s="1">
        <v>756929</v>
      </c>
      <c r="AR106" s="1">
        <v>837868</v>
      </c>
      <c r="AS106" s="1">
        <v>539103</v>
      </c>
      <c r="AT106" s="1">
        <v>565977</v>
      </c>
      <c r="AU106" s="1">
        <v>909415</v>
      </c>
      <c r="AV106" s="1">
        <v>652090</v>
      </c>
      <c r="AW106">
        <v>688981</v>
      </c>
      <c r="AX106">
        <v>478418</v>
      </c>
      <c r="AY106">
        <v>477982</v>
      </c>
      <c r="AZ106">
        <v>515613</v>
      </c>
    </row>
    <row r="107" spans="1:52">
      <c r="B107" s="1">
        <v>1459765</v>
      </c>
      <c r="C107" s="1">
        <v>11438</v>
      </c>
      <c r="D107" s="1">
        <v>32631</v>
      </c>
      <c r="E107" s="1">
        <v>53518</v>
      </c>
      <c r="F107" s="1">
        <v>340633</v>
      </c>
      <c r="G107" s="1">
        <v>874116</v>
      </c>
      <c r="H107" s="1">
        <v>913318</v>
      </c>
      <c r="I107" s="1">
        <v>775030</v>
      </c>
      <c r="J107" s="1">
        <v>27478</v>
      </c>
      <c r="K107" s="1">
        <v>610490</v>
      </c>
      <c r="L107" s="1">
        <v>1314240</v>
      </c>
      <c r="M107" s="1">
        <v>836507</v>
      </c>
      <c r="N107" s="1">
        <v>911535</v>
      </c>
      <c r="O107" s="1">
        <v>752114</v>
      </c>
      <c r="P107" s="1">
        <v>504839</v>
      </c>
      <c r="Q107" s="1">
        <v>963972</v>
      </c>
      <c r="R107" s="1">
        <v>780568</v>
      </c>
      <c r="S107" s="1">
        <v>492314</v>
      </c>
      <c r="T107" s="1">
        <v>606464</v>
      </c>
      <c r="U107" s="1">
        <v>996241</v>
      </c>
      <c r="V107" s="1">
        <v>654156</v>
      </c>
      <c r="W107" s="1">
        <v>887164</v>
      </c>
      <c r="X107" s="1">
        <v>405811</v>
      </c>
      <c r="Y107">
        <v>172324</v>
      </c>
      <c r="Z107" s="1">
        <v>118274</v>
      </c>
      <c r="AA107" s="1"/>
      <c r="AB107" s="1">
        <v>937577</v>
      </c>
      <c r="AC107" s="1">
        <v>7692</v>
      </c>
      <c r="AD107" s="1">
        <v>98677</v>
      </c>
      <c r="AE107" s="1">
        <v>126672</v>
      </c>
      <c r="AF107" s="1">
        <v>734753</v>
      </c>
      <c r="AG107" s="1">
        <v>739922</v>
      </c>
      <c r="AH107" s="1">
        <v>678872</v>
      </c>
      <c r="AI107" s="1">
        <v>903372</v>
      </c>
      <c r="AJ107" s="1">
        <v>36227</v>
      </c>
      <c r="AK107" s="1">
        <v>462584</v>
      </c>
      <c r="AL107" s="1">
        <v>1385150</v>
      </c>
      <c r="AM107" s="1">
        <v>746853</v>
      </c>
      <c r="AN107" s="1">
        <v>792680</v>
      </c>
      <c r="AO107" s="1">
        <v>419178</v>
      </c>
      <c r="AP107" s="1">
        <v>538185</v>
      </c>
      <c r="AQ107" s="1">
        <v>653319</v>
      </c>
      <c r="AR107" s="1">
        <v>548914</v>
      </c>
      <c r="AS107" s="1">
        <v>849853</v>
      </c>
      <c r="AT107" s="1">
        <v>550601</v>
      </c>
      <c r="AU107" s="1">
        <v>741471</v>
      </c>
      <c r="AV107" s="1">
        <v>682023</v>
      </c>
      <c r="AW107">
        <v>1074878</v>
      </c>
      <c r="AX107">
        <v>544731</v>
      </c>
      <c r="AY107">
        <v>342992</v>
      </c>
      <c r="AZ107">
        <v>281147</v>
      </c>
    </row>
    <row r="108" spans="1:52">
      <c r="A108" t="s">
        <v>3</v>
      </c>
      <c r="B108" s="2">
        <v>1435700.6666666667</v>
      </c>
      <c r="C108" s="2">
        <v>12206</v>
      </c>
      <c r="D108" s="2">
        <v>32705.5</v>
      </c>
      <c r="E108" s="2">
        <v>45459.5</v>
      </c>
      <c r="F108" s="2">
        <v>281066</v>
      </c>
      <c r="G108" s="2">
        <v>816593.5</v>
      </c>
      <c r="H108" s="2">
        <v>775235.25</v>
      </c>
      <c r="I108" s="2">
        <v>767147</v>
      </c>
      <c r="J108" s="2">
        <v>25704.5</v>
      </c>
      <c r="K108" s="2">
        <v>580342.25</v>
      </c>
      <c r="L108" s="2">
        <v>965080</v>
      </c>
      <c r="M108" s="2">
        <v>642125.25</v>
      </c>
      <c r="N108" s="2">
        <v>699365.5</v>
      </c>
      <c r="O108" s="2">
        <v>1058379.5</v>
      </c>
      <c r="P108" s="2">
        <v>382042.5</v>
      </c>
      <c r="Q108" s="2">
        <v>935964</v>
      </c>
      <c r="R108" s="2">
        <v>707146.25</v>
      </c>
      <c r="S108" s="2">
        <v>440498.25</v>
      </c>
      <c r="T108" s="2">
        <v>657161.5</v>
      </c>
      <c r="U108" s="2">
        <v>1080360.75</v>
      </c>
      <c r="V108" s="2">
        <v>639276.25</v>
      </c>
      <c r="W108" s="2">
        <v>819048</v>
      </c>
      <c r="X108" s="2">
        <v>434931.75</v>
      </c>
      <c r="Y108">
        <v>242223.75</v>
      </c>
      <c r="Z108" s="8">
        <v>153580.25</v>
      </c>
      <c r="AA108" s="8"/>
      <c r="AB108" s="8">
        <v>1180792</v>
      </c>
      <c r="AC108" s="8">
        <v>9358.5</v>
      </c>
      <c r="AD108" s="8">
        <v>90957.25</v>
      </c>
      <c r="AE108" s="8">
        <v>93545</v>
      </c>
      <c r="AF108" s="8">
        <v>638513.75</v>
      </c>
      <c r="AG108" s="8">
        <v>713635.75</v>
      </c>
      <c r="AH108" s="8">
        <v>597106.75</v>
      </c>
      <c r="AI108" s="8">
        <v>726784.75</v>
      </c>
      <c r="AJ108" s="8">
        <v>29714.25</v>
      </c>
      <c r="AK108" s="8">
        <v>482024</v>
      </c>
      <c r="AL108" s="8">
        <v>805357.75</v>
      </c>
      <c r="AM108" s="8">
        <v>567368.75</v>
      </c>
      <c r="AN108" s="8">
        <v>577468</v>
      </c>
      <c r="AO108" s="8">
        <v>695257</v>
      </c>
      <c r="AP108" s="8">
        <v>492345.5</v>
      </c>
      <c r="AQ108" s="8">
        <v>652818.75</v>
      </c>
      <c r="AR108" s="8">
        <v>639937</v>
      </c>
      <c r="AS108" s="8">
        <v>706520.75</v>
      </c>
      <c r="AT108" s="8">
        <v>547820.75</v>
      </c>
      <c r="AU108" s="8">
        <v>792927.5</v>
      </c>
      <c r="AV108" s="8">
        <v>717807.75</v>
      </c>
      <c r="AW108">
        <v>873794</v>
      </c>
      <c r="AX108">
        <v>617661</v>
      </c>
      <c r="AY108">
        <v>518763.5</v>
      </c>
      <c r="AZ108">
        <v>445137.75</v>
      </c>
    </row>
    <row r="109" spans="1:52" s="18" customFormat="1">
      <c r="A109" s="18" t="s">
        <v>50</v>
      </c>
      <c r="B109" s="132">
        <v>1</v>
      </c>
      <c r="C109" s="132">
        <v>8.5017721892817946E-3</v>
      </c>
      <c r="D109" s="132">
        <v>2.2780166339222984E-2</v>
      </c>
      <c r="E109" s="132">
        <v>3.1663633691516938E-2</v>
      </c>
      <c r="F109" s="132">
        <v>0.19576922023207249</v>
      </c>
      <c r="G109" s="132">
        <v>0.56877698740359528</v>
      </c>
      <c r="H109" s="132">
        <v>0.53996997284949366</v>
      </c>
      <c r="I109" s="132">
        <v>0.53433631244395885</v>
      </c>
      <c r="J109" s="132">
        <v>1.7903801674536615E-2</v>
      </c>
      <c r="K109" s="132">
        <v>0.4042223170010833</v>
      </c>
      <c r="L109" s="132">
        <v>0.67220140131345851</v>
      </c>
      <c r="M109" s="132">
        <v>0.44725566053462396</v>
      </c>
      <c r="N109" s="132">
        <v>0.4871248695758772</v>
      </c>
      <c r="O109" s="132">
        <v>0.73718674412632901</v>
      </c>
      <c r="P109" s="132">
        <v>0.26610177794721368</v>
      </c>
      <c r="Q109" s="132">
        <v>0.65192140794436715</v>
      </c>
      <c r="R109" s="132">
        <v>0.49254434884523279</v>
      </c>
      <c r="S109" s="132">
        <v>0.30681761193489265</v>
      </c>
      <c r="T109" s="132">
        <v>0.45772876983178012</v>
      </c>
      <c r="U109" s="132">
        <v>0.75249721274304626</v>
      </c>
      <c r="V109" s="132">
        <v>0.44527126360137276</v>
      </c>
      <c r="W109" s="132">
        <v>0.57048660561091891</v>
      </c>
      <c r="X109" s="132">
        <v>0.30294041097703278</v>
      </c>
      <c r="Y109" s="18">
        <v>0.16871466011253042</v>
      </c>
      <c r="Z109" s="18">
        <v>0.10697233313722312</v>
      </c>
      <c r="AB109" s="18">
        <v>1</v>
      </c>
      <c r="AC109" s="18">
        <v>7.9256126396520295E-3</v>
      </c>
      <c r="AD109" s="18">
        <v>7.7030713283965338E-2</v>
      </c>
      <c r="AE109" s="18">
        <v>7.9222250828257637E-2</v>
      </c>
      <c r="AF109" s="18">
        <v>0.54075040311926237</v>
      </c>
      <c r="AG109" s="18">
        <v>0.60437041409494641</v>
      </c>
      <c r="AH109" s="18">
        <v>0.50568326174296574</v>
      </c>
      <c r="AI109" s="18">
        <v>0.6155061602720886</v>
      </c>
      <c r="AJ109" s="18">
        <v>2.5164677606216844E-2</v>
      </c>
      <c r="AK109" s="18">
        <v>0.40822092290598172</v>
      </c>
      <c r="AL109" s="18">
        <v>0.68204878589963347</v>
      </c>
      <c r="AM109" s="18">
        <v>0.48049847051809297</v>
      </c>
      <c r="AN109" s="18">
        <v>0.48905141633750904</v>
      </c>
      <c r="AO109" s="18">
        <v>0.58880564908976352</v>
      </c>
      <c r="AP109" s="18">
        <v>0.41696208985155725</v>
      </c>
      <c r="AQ109" s="18">
        <v>0.55286515321919527</v>
      </c>
      <c r="AR109" s="18">
        <v>0.54195573818250797</v>
      </c>
      <c r="AS109" s="18">
        <v>0.59834479739022617</v>
      </c>
      <c r="AT109" s="18">
        <v>0.46394348030813215</v>
      </c>
      <c r="AU109" s="18">
        <v>0.67152174133971099</v>
      </c>
      <c r="AV109" s="18">
        <v>0.60790363586474161</v>
      </c>
      <c r="AW109" s="18">
        <v>0.74000670736251606</v>
      </c>
      <c r="AX109" s="18">
        <v>0.52309043421703394</v>
      </c>
      <c r="AY109" s="18">
        <v>0.43933520891062949</v>
      </c>
      <c r="AZ109" s="18">
        <v>0.37698235591027041</v>
      </c>
    </row>
    <row r="110" spans="1:52"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52">
      <c r="B111" s="161" t="s">
        <v>10</v>
      </c>
      <c r="C111" s="148"/>
      <c r="D111" s="148"/>
      <c r="E111" s="148"/>
      <c r="F111" s="148"/>
      <c r="G111" s="148"/>
      <c r="H111" s="148"/>
      <c r="I111" s="148"/>
      <c r="J111" s="148"/>
      <c r="K111" s="148"/>
      <c r="L111" s="148"/>
      <c r="M111" s="148"/>
      <c r="N111" s="148"/>
      <c r="O111" s="148"/>
      <c r="P111" s="148"/>
      <c r="Q111" s="148"/>
      <c r="R111" s="148"/>
      <c r="S111" s="148"/>
      <c r="T111" s="148"/>
      <c r="U111" s="148"/>
      <c r="V111" s="148"/>
      <c r="W111" s="148"/>
      <c r="X111" s="148"/>
      <c r="Y111" s="148"/>
      <c r="Z111" s="148"/>
      <c r="AB111" s="160" t="s">
        <v>11</v>
      </c>
      <c r="AC111" s="150"/>
      <c r="AD111" s="150"/>
      <c r="AE111" s="150"/>
      <c r="AF111" s="150"/>
      <c r="AG111" s="150"/>
      <c r="AH111" s="150"/>
      <c r="AI111" s="150"/>
      <c r="AJ111" s="150"/>
      <c r="AK111" s="150"/>
      <c r="AL111" s="150"/>
      <c r="AM111" s="150"/>
      <c r="AN111" s="150"/>
      <c r="AO111" s="150"/>
      <c r="AP111" s="150"/>
      <c r="AQ111" s="150"/>
      <c r="AR111" s="150"/>
      <c r="AS111" s="150"/>
      <c r="AT111" s="150"/>
      <c r="AU111" s="150"/>
      <c r="AV111" s="150"/>
      <c r="AW111" s="150"/>
      <c r="AX111" s="150"/>
      <c r="AY111" s="150"/>
      <c r="AZ111" s="150"/>
    </row>
    <row r="112" spans="1:52">
      <c r="A112" t="s">
        <v>6</v>
      </c>
      <c r="B112" t="s">
        <v>2</v>
      </c>
      <c r="C112" t="s">
        <v>532</v>
      </c>
      <c r="D112" t="s">
        <v>514</v>
      </c>
      <c r="E112" t="s">
        <v>539</v>
      </c>
      <c r="F112" t="s">
        <v>540</v>
      </c>
      <c r="G112" t="s">
        <v>541</v>
      </c>
      <c r="H112" t="s">
        <v>542</v>
      </c>
      <c r="I112" t="s">
        <v>543</v>
      </c>
      <c r="J112" t="s">
        <v>544</v>
      </c>
      <c r="K112" t="s">
        <v>545</v>
      </c>
      <c r="L112" t="s">
        <v>547</v>
      </c>
      <c r="M112" t="s">
        <v>548</v>
      </c>
      <c r="N112" t="s">
        <v>549</v>
      </c>
      <c r="O112" t="s">
        <v>550</v>
      </c>
      <c r="P112" t="s">
        <v>551</v>
      </c>
      <c r="Q112" t="s">
        <v>552</v>
      </c>
      <c r="R112" t="s">
        <v>553</v>
      </c>
      <c r="S112" t="s">
        <v>554</v>
      </c>
      <c r="T112" t="s">
        <v>555</v>
      </c>
      <c r="U112" t="s">
        <v>556</v>
      </c>
      <c r="V112" t="s">
        <v>557</v>
      </c>
      <c r="W112" t="s">
        <v>558</v>
      </c>
      <c r="X112" t="s">
        <v>559</v>
      </c>
      <c r="Y112" t="s">
        <v>560</v>
      </c>
      <c r="Z112" t="s">
        <v>561</v>
      </c>
      <c r="AB112" t="s">
        <v>2</v>
      </c>
      <c r="AC112" t="s">
        <v>532</v>
      </c>
      <c r="AD112" t="s">
        <v>514</v>
      </c>
      <c r="AE112" t="s">
        <v>539</v>
      </c>
      <c r="AF112" t="s">
        <v>540</v>
      </c>
      <c r="AG112" t="s">
        <v>541</v>
      </c>
      <c r="AH112" t="s">
        <v>542</v>
      </c>
      <c r="AI112" t="s">
        <v>543</v>
      </c>
      <c r="AJ112" t="s">
        <v>544</v>
      </c>
      <c r="AK112" t="s">
        <v>545</v>
      </c>
      <c r="AL112" t="s">
        <v>547</v>
      </c>
      <c r="AM112" t="s">
        <v>548</v>
      </c>
      <c r="AN112" t="s">
        <v>549</v>
      </c>
      <c r="AO112" t="s">
        <v>550</v>
      </c>
      <c r="AP112" t="s">
        <v>551</v>
      </c>
      <c r="AQ112" t="s">
        <v>552</v>
      </c>
      <c r="AR112" t="s">
        <v>553</v>
      </c>
      <c r="AS112" t="s">
        <v>554</v>
      </c>
      <c r="AT112" t="s">
        <v>555</v>
      </c>
      <c r="AU112" t="s">
        <v>556</v>
      </c>
      <c r="AV112" t="s">
        <v>557</v>
      </c>
      <c r="AW112" t="s">
        <v>558</v>
      </c>
      <c r="AX112" t="s">
        <v>559</v>
      </c>
      <c r="AY112" t="s">
        <v>560</v>
      </c>
      <c r="AZ112" t="s">
        <v>561</v>
      </c>
    </row>
    <row r="113" spans="1:54">
      <c r="B113" s="1">
        <v>1228331</v>
      </c>
      <c r="C113" s="1">
        <v>10345</v>
      </c>
      <c r="D113" s="1">
        <v>23287</v>
      </c>
      <c r="E113" s="1">
        <v>9919</v>
      </c>
      <c r="F113" s="1">
        <v>36010</v>
      </c>
      <c r="G113" s="1">
        <v>372785</v>
      </c>
      <c r="H113" s="1">
        <v>366056</v>
      </c>
      <c r="I113" s="1">
        <v>733477</v>
      </c>
      <c r="J113" s="1">
        <v>87010</v>
      </c>
      <c r="K113" s="1">
        <v>368202</v>
      </c>
      <c r="L113" s="1">
        <v>682929</v>
      </c>
      <c r="M113" s="1">
        <v>655796</v>
      </c>
      <c r="N113" s="1">
        <v>883009</v>
      </c>
      <c r="O113" s="1">
        <v>680944</v>
      </c>
      <c r="P113" s="1">
        <v>238545</v>
      </c>
      <c r="Q113" s="1">
        <v>388607</v>
      </c>
      <c r="R113" s="1">
        <v>941508</v>
      </c>
      <c r="S113" s="1">
        <v>156700</v>
      </c>
      <c r="T113" s="1">
        <v>412230</v>
      </c>
      <c r="U113" s="1">
        <v>848051</v>
      </c>
      <c r="V113" s="1">
        <v>645831</v>
      </c>
      <c r="W113" s="1">
        <v>466407</v>
      </c>
      <c r="X113" s="1">
        <v>239104</v>
      </c>
      <c r="Y113" s="1">
        <v>143424</v>
      </c>
      <c r="Z113" s="1">
        <v>65157</v>
      </c>
      <c r="AB113" s="1">
        <v>1102290</v>
      </c>
      <c r="AC113" s="1">
        <v>8292</v>
      </c>
      <c r="AD113" s="1">
        <v>152685</v>
      </c>
      <c r="AE113" s="1">
        <v>99129</v>
      </c>
      <c r="AF113" s="1">
        <v>521107</v>
      </c>
      <c r="AG113" s="1">
        <v>710051</v>
      </c>
      <c r="AH113" s="1">
        <v>598299</v>
      </c>
      <c r="AI113" s="1">
        <v>1008176</v>
      </c>
      <c r="AJ113" s="1">
        <v>255400</v>
      </c>
      <c r="AK113" s="1">
        <v>742540</v>
      </c>
      <c r="AL113" s="1">
        <v>763809</v>
      </c>
      <c r="AM113" s="1">
        <v>867087</v>
      </c>
      <c r="AN113" s="1">
        <v>1044465</v>
      </c>
      <c r="AO113" s="1">
        <v>819800</v>
      </c>
      <c r="AP113" s="1">
        <v>783484</v>
      </c>
      <c r="AQ113" s="1">
        <v>557822</v>
      </c>
      <c r="AR113" s="1">
        <v>1225034</v>
      </c>
      <c r="AS113" s="1">
        <v>859581</v>
      </c>
      <c r="AT113" s="1">
        <v>789923</v>
      </c>
      <c r="AU113" s="1">
        <v>1053730</v>
      </c>
      <c r="AV113" s="1">
        <v>1211264</v>
      </c>
      <c r="AW113" s="1">
        <v>980198</v>
      </c>
      <c r="AX113" s="1">
        <v>805733</v>
      </c>
      <c r="AY113" s="1">
        <v>752195</v>
      </c>
      <c r="AZ113" s="1">
        <v>482163</v>
      </c>
      <c r="BA113" s="1"/>
      <c r="BB113" s="1"/>
    </row>
    <row r="114" spans="1:54">
      <c r="B114" s="1">
        <v>1431683</v>
      </c>
      <c r="C114" s="1">
        <v>3773</v>
      </c>
      <c r="D114" s="1">
        <v>148967</v>
      </c>
      <c r="E114" s="1">
        <v>9633</v>
      </c>
      <c r="F114" s="1">
        <v>59849</v>
      </c>
      <c r="G114" s="1">
        <v>412932</v>
      </c>
      <c r="H114" s="1">
        <v>488879</v>
      </c>
      <c r="I114" s="1">
        <v>517944</v>
      </c>
      <c r="J114" s="1">
        <v>17353</v>
      </c>
      <c r="K114" s="1">
        <v>478427</v>
      </c>
      <c r="L114" s="1">
        <v>455171</v>
      </c>
      <c r="M114" s="1">
        <v>808233</v>
      </c>
      <c r="N114" s="1">
        <v>1071793</v>
      </c>
      <c r="O114" s="1">
        <v>927852</v>
      </c>
      <c r="P114" s="1">
        <v>281635</v>
      </c>
      <c r="Q114" s="1">
        <v>579413</v>
      </c>
      <c r="R114" s="1">
        <v>884528</v>
      </c>
      <c r="S114" s="1">
        <v>293142</v>
      </c>
      <c r="T114" s="1">
        <v>487467</v>
      </c>
      <c r="U114" s="1">
        <v>832976</v>
      </c>
      <c r="V114" s="1">
        <v>890852</v>
      </c>
      <c r="W114" s="1">
        <v>464073</v>
      </c>
      <c r="X114" s="1">
        <v>284665</v>
      </c>
      <c r="Y114" s="1">
        <v>116373</v>
      </c>
      <c r="Z114" s="1">
        <v>39811</v>
      </c>
      <c r="AA114" s="1"/>
      <c r="AB114" s="1">
        <v>1318272</v>
      </c>
      <c r="AC114" s="1">
        <v>11690</v>
      </c>
      <c r="AD114" s="1">
        <v>445511</v>
      </c>
      <c r="AE114" s="1">
        <v>78022</v>
      </c>
      <c r="AF114" s="1">
        <v>638043</v>
      </c>
      <c r="AG114" s="1">
        <v>626942</v>
      </c>
      <c r="AH114" s="1">
        <v>605603</v>
      </c>
      <c r="AI114" s="1">
        <v>851297</v>
      </c>
      <c r="AJ114" s="1">
        <v>64397</v>
      </c>
      <c r="AK114" s="1">
        <v>786718</v>
      </c>
      <c r="AL114" s="1">
        <v>597455</v>
      </c>
      <c r="AM114" s="1">
        <v>1137781</v>
      </c>
      <c r="AN114" s="1">
        <v>1338450</v>
      </c>
      <c r="AO114" s="1">
        <v>1193136</v>
      </c>
      <c r="AP114" s="1">
        <v>852718</v>
      </c>
      <c r="AQ114" s="1">
        <v>613540</v>
      </c>
      <c r="AR114" s="1">
        <v>1384064</v>
      </c>
      <c r="AS114" s="1">
        <v>939037</v>
      </c>
      <c r="AT114" s="1">
        <v>802365</v>
      </c>
      <c r="AU114" s="1">
        <v>923225</v>
      </c>
      <c r="AV114" s="1">
        <v>1305318</v>
      </c>
      <c r="AW114" s="1">
        <v>998437</v>
      </c>
      <c r="AX114" s="1">
        <v>882779</v>
      </c>
      <c r="AY114" s="1">
        <v>555932</v>
      </c>
      <c r="AZ114" s="1">
        <v>289410</v>
      </c>
      <c r="BA114" s="1"/>
      <c r="BB114" s="1"/>
    </row>
    <row r="115" spans="1:54">
      <c r="B115" s="1">
        <v>1476675</v>
      </c>
      <c r="C115" s="1">
        <v>7004</v>
      </c>
      <c r="D115" s="1">
        <v>26523</v>
      </c>
      <c r="E115" s="1">
        <v>8391</v>
      </c>
      <c r="F115" s="1">
        <v>68543</v>
      </c>
      <c r="G115" s="1">
        <v>1077773</v>
      </c>
      <c r="H115" s="1">
        <v>638263</v>
      </c>
      <c r="I115" s="1">
        <v>350527</v>
      </c>
      <c r="J115" s="1">
        <v>13048</v>
      </c>
      <c r="K115" s="1">
        <v>554430</v>
      </c>
      <c r="L115" s="1">
        <v>875123</v>
      </c>
      <c r="M115" s="1">
        <v>644157</v>
      </c>
      <c r="N115" s="1">
        <v>1183862</v>
      </c>
      <c r="O115" s="1">
        <v>736920</v>
      </c>
      <c r="P115" s="1">
        <v>214241</v>
      </c>
      <c r="Q115" s="1">
        <v>1047665</v>
      </c>
      <c r="R115" s="1">
        <v>475258</v>
      </c>
      <c r="S115" s="1">
        <v>240531</v>
      </c>
      <c r="T115" s="1">
        <v>361668</v>
      </c>
      <c r="U115" s="1">
        <v>745742</v>
      </c>
      <c r="V115" s="1">
        <v>286977</v>
      </c>
      <c r="W115" s="1">
        <v>634229</v>
      </c>
      <c r="X115" s="1">
        <v>479215</v>
      </c>
      <c r="Y115" s="1">
        <v>100922</v>
      </c>
      <c r="Z115" s="1">
        <v>28471</v>
      </c>
      <c r="AA115" s="1"/>
      <c r="AB115" s="1">
        <v>1607660</v>
      </c>
      <c r="AC115" s="1">
        <v>13668</v>
      </c>
      <c r="AD115" s="1">
        <v>89302</v>
      </c>
      <c r="AE115" s="1">
        <v>95710</v>
      </c>
      <c r="AF115" s="1">
        <v>706135</v>
      </c>
      <c r="AG115" s="1">
        <v>1518945</v>
      </c>
      <c r="AH115" s="1">
        <v>977074</v>
      </c>
      <c r="AI115" s="1">
        <v>501191</v>
      </c>
      <c r="AJ115" s="1">
        <v>68548</v>
      </c>
      <c r="AK115" s="1">
        <v>898866</v>
      </c>
      <c r="AL115" s="1">
        <v>939536</v>
      </c>
      <c r="AM115" s="1">
        <v>893105</v>
      </c>
      <c r="AN115" s="1">
        <v>1224751</v>
      </c>
      <c r="AO115" s="1">
        <v>766004</v>
      </c>
      <c r="AP115" s="1">
        <v>648319</v>
      </c>
      <c r="AQ115" s="1">
        <v>1246611</v>
      </c>
      <c r="AR115" s="1">
        <v>631738</v>
      </c>
      <c r="AS115" s="1">
        <v>1046233</v>
      </c>
      <c r="AT115" s="1">
        <v>728146</v>
      </c>
      <c r="AU115" s="1">
        <v>963897</v>
      </c>
      <c r="AV115" s="1">
        <v>712629</v>
      </c>
      <c r="AW115" s="1">
        <v>1140396</v>
      </c>
      <c r="AX115" s="1">
        <v>1174465</v>
      </c>
      <c r="AY115" s="1">
        <v>694608</v>
      </c>
      <c r="AZ115" s="1">
        <v>320883</v>
      </c>
      <c r="BA115" s="1"/>
      <c r="BB115" s="1"/>
    </row>
    <row r="116" spans="1:54">
      <c r="B116" s="1">
        <v>1181779</v>
      </c>
      <c r="C116" s="1">
        <v>8448</v>
      </c>
      <c r="D116" s="1">
        <v>10520</v>
      </c>
      <c r="E116" s="1">
        <v>9945</v>
      </c>
      <c r="F116" s="1">
        <v>159631</v>
      </c>
      <c r="G116" s="1">
        <v>970762</v>
      </c>
      <c r="H116" s="1">
        <v>582489</v>
      </c>
      <c r="I116" s="1">
        <v>422579</v>
      </c>
      <c r="J116" s="1">
        <v>7983</v>
      </c>
      <c r="K116" s="1">
        <v>1148150</v>
      </c>
      <c r="L116" s="1">
        <v>908712</v>
      </c>
      <c r="M116" s="1">
        <v>440955</v>
      </c>
      <c r="N116" s="1">
        <v>858075</v>
      </c>
      <c r="O116" s="1">
        <v>899621</v>
      </c>
      <c r="P116" s="1">
        <v>406250</v>
      </c>
      <c r="Q116" s="1">
        <v>983386</v>
      </c>
      <c r="R116" s="1">
        <v>650581</v>
      </c>
      <c r="S116" s="1">
        <v>268943</v>
      </c>
      <c r="T116" s="1">
        <v>878474</v>
      </c>
      <c r="U116" s="1">
        <v>898434</v>
      </c>
      <c r="V116" s="1">
        <v>476298</v>
      </c>
      <c r="W116" s="1">
        <v>699137</v>
      </c>
      <c r="X116" s="1">
        <v>537081</v>
      </c>
      <c r="Y116" s="1">
        <v>118754</v>
      </c>
      <c r="Z116" s="1">
        <v>63312</v>
      </c>
      <c r="AA116" s="1"/>
      <c r="AB116" s="1">
        <v>1577585</v>
      </c>
      <c r="AC116" s="1">
        <v>10687</v>
      </c>
      <c r="AD116" s="1">
        <v>57067</v>
      </c>
      <c r="AE116" s="1">
        <v>67864</v>
      </c>
      <c r="AF116" s="1">
        <v>1036127</v>
      </c>
      <c r="AG116" s="1">
        <v>1113507</v>
      </c>
      <c r="AH116" s="1">
        <v>729431</v>
      </c>
      <c r="AI116" s="1">
        <v>1171119</v>
      </c>
      <c r="AJ116" s="1">
        <v>40971</v>
      </c>
      <c r="AK116" s="1">
        <v>1475274</v>
      </c>
      <c r="AL116" s="1">
        <v>1095632</v>
      </c>
      <c r="AM116" s="1">
        <v>761199</v>
      </c>
      <c r="AN116" s="1">
        <v>1066324</v>
      </c>
      <c r="AO116" s="1">
        <v>1254323</v>
      </c>
      <c r="AP116" s="1">
        <v>1173789</v>
      </c>
      <c r="AQ116" s="1">
        <v>1099680</v>
      </c>
      <c r="AR116" s="1">
        <v>1001995</v>
      </c>
      <c r="AS116" s="1">
        <v>896825</v>
      </c>
      <c r="AT116" s="1">
        <v>1365253</v>
      </c>
      <c r="AU116" s="1">
        <v>1034775</v>
      </c>
      <c r="AV116" s="1">
        <v>872741</v>
      </c>
      <c r="AW116" s="1">
        <v>1042814</v>
      </c>
      <c r="AX116" s="1">
        <v>1298373</v>
      </c>
      <c r="AY116" s="1">
        <v>617567</v>
      </c>
      <c r="AZ116" s="1">
        <v>436764</v>
      </c>
      <c r="BA116" s="1"/>
      <c r="BB116" s="1"/>
    </row>
    <row r="117" spans="1:54">
      <c r="B117" s="2">
        <v>1329617</v>
      </c>
      <c r="C117" s="2">
        <v>7392.5</v>
      </c>
      <c r="D117" s="2">
        <v>52324.25</v>
      </c>
      <c r="E117" s="2">
        <v>9472</v>
      </c>
      <c r="F117" s="2">
        <v>81008.25</v>
      </c>
      <c r="G117" s="2">
        <v>708563</v>
      </c>
      <c r="H117" s="2">
        <v>518921.75</v>
      </c>
      <c r="I117" s="2">
        <v>506131.75</v>
      </c>
      <c r="J117" s="2">
        <v>31348.5</v>
      </c>
      <c r="K117" s="2">
        <v>637302.25</v>
      </c>
      <c r="L117" s="2">
        <v>730483.75</v>
      </c>
      <c r="M117" s="2">
        <v>637285.25</v>
      </c>
      <c r="N117" s="2">
        <v>999184.75</v>
      </c>
      <c r="O117" s="2">
        <v>811334.25</v>
      </c>
      <c r="P117" s="2">
        <v>285167.75</v>
      </c>
      <c r="Q117" s="2">
        <v>749767.75</v>
      </c>
      <c r="R117" s="2">
        <v>737968.75</v>
      </c>
      <c r="S117" s="2">
        <v>239829</v>
      </c>
      <c r="T117" s="2">
        <v>534959.75</v>
      </c>
      <c r="U117" s="2">
        <v>831300.75</v>
      </c>
      <c r="V117" s="2">
        <v>574989.5</v>
      </c>
      <c r="W117" s="2">
        <v>565961.5</v>
      </c>
      <c r="X117" s="2">
        <v>385016.25</v>
      </c>
      <c r="Y117" s="2">
        <v>119868.25</v>
      </c>
      <c r="Z117" s="2">
        <v>49187.75</v>
      </c>
      <c r="AA117" s="1"/>
      <c r="AB117" s="8">
        <v>1401451.75</v>
      </c>
      <c r="AC117" s="8">
        <v>11084.25</v>
      </c>
      <c r="AD117" s="8">
        <v>186141.25</v>
      </c>
      <c r="AE117" s="8">
        <v>85181.25</v>
      </c>
      <c r="AF117" s="8">
        <v>725353</v>
      </c>
      <c r="AG117" s="8">
        <v>992361.25</v>
      </c>
      <c r="AH117" s="8">
        <v>727601.75</v>
      </c>
      <c r="AI117" s="8">
        <v>882945.75</v>
      </c>
      <c r="AJ117" s="8">
        <v>107329</v>
      </c>
      <c r="AK117" s="8">
        <v>975849.5</v>
      </c>
      <c r="AL117" s="8">
        <v>849108</v>
      </c>
      <c r="AM117" s="8">
        <v>914793</v>
      </c>
      <c r="AN117" s="8">
        <v>1168497.5</v>
      </c>
      <c r="AO117" s="8">
        <v>1008315.75</v>
      </c>
      <c r="AP117" s="8">
        <v>864577.5</v>
      </c>
      <c r="AQ117" s="8">
        <v>879413.25</v>
      </c>
      <c r="AR117" s="8">
        <v>1060707.75</v>
      </c>
      <c r="AS117" s="8">
        <v>935419</v>
      </c>
      <c r="AT117" s="8">
        <v>921421.75</v>
      </c>
      <c r="AU117" s="8">
        <v>993906.75</v>
      </c>
      <c r="AV117" s="8">
        <v>1025488</v>
      </c>
      <c r="AW117" s="8">
        <v>1040461.25</v>
      </c>
      <c r="AX117" s="8">
        <v>1040337.5</v>
      </c>
      <c r="AY117" s="8">
        <v>655075.5</v>
      </c>
      <c r="AZ117" s="8">
        <v>382305</v>
      </c>
      <c r="BA117" s="8"/>
      <c r="BB117" s="8"/>
    </row>
    <row r="118" spans="1:54" s="18" customFormat="1">
      <c r="B118" s="132">
        <v>1</v>
      </c>
      <c r="C118" s="132">
        <v>5.5598717525422734E-3</v>
      </c>
      <c r="D118" s="132">
        <v>3.9352873797492062E-2</v>
      </c>
      <c r="E118" s="132">
        <v>7.1238559675455412E-3</v>
      </c>
      <c r="F118" s="132">
        <v>6.0926003503264471E-2</v>
      </c>
      <c r="G118" s="132">
        <v>0.53290759669889898</v>
      </c>
      <c r="H118" s="132">
        <v>0.39027911797156623</v>
      </c>
      <c r="I118" s="132">
        <v>0.38065980654579479</v>
      </c>
      <c r="J118" s="132">
        <v>2.3577090244784778E-2</v>
      </c>
      <c r="K118" s="132">
        <v>0.47931265168841852</v>
      </c>
      <c r="L118" s="132">
        <v>0.54939411123654402</v>
      </c>
      <c r="M118" s="132">
        <v>0.47929986605165248</v>
      </c>
      <c r="N118" s="132">
        <v>0.75148313386486487</v>
      </c>
      <c r="O118" s="132">
        <v>0.61020147155158211</v>
      </c>
      <c r="P118" s="132">
        <v>0.21447360405289645</v>
      </c>
      <c r="Q118" s="132">
        <v>0.56389753590695668</v>
      </c>
      <c r="R118" s="132">
        <v>0.5550235518950194</v>
      </c>
      <c r="S118" s="132">
        <v>0.18037449882184117</v>
      </c>
      <c r="T118" s="132">
        <v>0.40234123811593864</v>
      </c>
      <c r="U118" s="132">
        <v>0.62521820193333866</v>
      </c>
      <c r="V118" s="132">
        <v>0.43244746419457636</v>
      </c>
      <c r="W118" s="132">
        <v>0.42565753897550951</v>
      </c>
      <c r="X118" s="132">
        <v>0.28956928950216493</v>
      </c>
      <c r="Y118" s="132">
        <v>9.0152464957954051E-2</v>
      </c>
      <c r="Z118" s="132">
        <v>3.6993923814150995E-2</v>
      </c>
      <c r="AA118" s="137"/>
      <c r="AB118" s="18">
        <v>1</v>
      </c>
      <c r="AC118" s="18">
        <v>7.9091199536480659E-3</v>
      </c>
      <c r="AD118" s="18">
        <v>0.13282030580075269</v>
      </c>
      <c r="AE118" s="18">
        <v>6.0780722561443873E-2</v>
      </c>
      <c r="AF118" s="18">
        <v>0.51757258143207574</v>
      </c>
      <c r="AG118" s="18">
        <v>0.70809519485776085</v>
      </c>
      <c r="AH118" s="18">
        <v>0.51917716753359511</v>
      </c>
      <c r="AI118" s="18">
        <v>0.63002222516758066</v>
      </c>
      <c r="AJ118" s="18">
        <v>7.6584156393539771E-2</v>
      </c>
      <c r="AK118" s="18">
        <v>0.69631330511378642</v>
      </c>
      <c r="AL118" s="18">
        <v>0.60587744101785879</v>
      </c>
      <c r="AM118" s="18">
        <v>0.6527466964167693</v>
      </c>
      <c r="AN118" s="18">
        <v>0.83377647500172591</v>
      </c>
      <c r="AO118" s="18">
        <v>0.71947946120870732</v>
      </c>
      <c r="AP118" s="18">
        <v>0.61691563765930579</v>
      </c>
      <c r="AQ118" s="18">
        <v>0.62750162465457693</v>
      </c>
      <c r="AR118" s="18">
        <v>0.75686355238416159</v>
      </c>
      <c r="AS118" s="18">
        <v>0.66746429193869861</v>
      </c>
      <c r="AT118" s="18">
        <v>0.6574766130906754</v>
      </c>
      <c r="AU118" s="18">
        <v>0.70919797988050604</v>
      </c>
      <c r="AV118" s="18">
        <v>0.73173264794881454</v>
      </c>
      <c r="AW118" s="18">
        <v>0.74241674749059328</v>
      </c>
      <c r="AX118" s="18">
        <v>0.74232844619873639</v>
      </c>
      <c r="AY118" s="18">
        <v>0.46742636697981216</v>
      </c>
      <c r="AZ118" s="18">
        <v>0.27279212430966676</v>
      </c>
    </row>
    <row r="119" spans="1:54">
      <c r="A119" s="133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  <c r="AA119" s="1"/>
    </row>
    <row r="120" spans="1:54">
      <c r="A120" t="s">
        <v>7</v>
      </c>
      <c r="B120" s="161" t="s">
        <v>10</v>
      </c>
      <c r="C120" s="148"/>
      <c r="D120" s="148"/>
      <c r="E120" s="148"/>
      <c r="F120" s="148"/>
      <c r="G120" s="148"/>
      <c r="H120" s="148"/>
      <c r="I120" s="148"/>
      <c r="J120" s="148"/>
      <c r="K120" s="148"/>
      <c r="L120" s="148"/>
      <c r="M120" s="148"/>
      <c r="N120" s="148"/>
      <c r="O120" s="148"/>
      <c r="P120" s="148"/>
      <c r="Q120" s="148"/>
      <c r="R120" s="148"/>
      <c r="S120" s="148"/>
      <c r="T120" s="148"/>
      <c r="U120" s="148"/>
      <c r="V120" s="148"/>
      <c r="W120" s="148"/>
      <c r="X120" s="148"/>
      <c r="Y120" s="148"/>
      <c r="Z120" s="148"/>
      <c r="AB120" s="160" t="s">
        <v>11</v>
      </c>
      <c r="AC120" s="150"/>
      <c r="AD120" s="150"/>
      <c r="AE120" s="150"/>
      <c r="AF120" s="150"/>
      <c r="AG120" s="150"/>
      <c r="AH120" s="150"/>
      <c r="AI120" s="150"/>
      <c r="AJ120" s="150"/>
      <c r="AK120" s="150"/>
      <c r="AL120" s="150"/>
      <c r="AM120" s="150"/>
      <c r="AN120" s="150"/>
      <c r="AO120" s="150"/>
      <c r="AP120" s="150"/>
      <c r="AQ120" s="150"/>
      <c r="AR120" s="150"/>
      <c r="AS120" s="150"/>
      <c r="AT120" s="150"/>
      <c r="AU120" s="150"/>
      <c r="AV120" s="150"/>
      <c r="AW120" s="150"/>
      <c r="AX120" s="150"/>
      <c r="AY120" s="150"/>
      <c r="AZ120" s="150"/>
    </row>
    <row r="121" spans="1:54">
      <c r="B121" t="s">
        <v>2</v>
      </c>
      <c r="C121" t="s">
        <v>532</v>
      </c>
      <c r="D121" t="s">
        <v>514</v>
      </c>
      <c r="E121" t="s">
        <v>539</v>
      </c>
      <c r="F121" t="s">
        <v>540</v>
      </c>
      <c r="G121" t="s">
        <v>541</v>
      </c>
      <c r="H121" t="s">
        <v>542</v>
      </c>
      <c r="I121" t="s">
        <v>543</v>
      </c>
      <c r="J121" t="s">
        <v>544</v>
      </c>
      <c r="K121" t="s">
        <v>545</v>
      </c>
      <c r="L121" t="s">
        <v>547</v>
      </c>
      <c r="M121" t="s">
        <v>548</v>
      </c>
      <c r="N121" t="s">
        <v>549</v>
      </c>
      <c r="O121" t="s">
        <v>550</v>
      </c>
      <c r="P121" t="s">
        <v>551</v>
      </c>
      <c r="Q121" t="s">
        <v>552</v>
      </c>
      <c r="R121" t="s">
        <v>553</v>
      </c>
      <c r="S121" t="s">
        <v>554</v>
      </c>
      <c r="T121" t="s">
        <v>555</v>
      </c>
      <c r="U121" t="s">
        <v>556</v>
      </c>
      <c r="V121" t="s">
        <v>557</v>
      </c>
      <c r="W121" t="s">
        <v>558</v>
      </c>
      <c r="X121" t="s">
        <v>559</v>
      </c>
      <c r="Y121" t="s">
        <v>560</v>
      </c>
      <c r="Z121" t="s">
        <v>561</v>
      </c>
      <c r="AB121" t="s">
        <v>2</v>
      </c>
      <c r="AC121" t="s">
        <v>532</v>
      </c>
      <c r="AD121" t="s">
        <v>514</v>
      </c>
      <c r="AE121" t="s">
        <v>539</v>
      </c>
      <c r="AF121" t="s">
        <v>540</v>
      </c>
      <c r="AG121" t="s">
        <v>541</v>
      </c>
      <c r="AH121" t="s">
        <v>542</v>
      </c>
      <c r="AI121" t="s">
        <v>543</v>
      </c>
      <c r="AJ121" t="s">
        <v>544</v>
      </c>
      <c r="AK121" t="s">
        <v>545</v>
      </c>
      <c r="AL121" t="s">
        <v>547</v>
      </c>
      <c r="AM121" t="s">
        <v>548</v>
      </c>
      <c r="AN121" t="s">
        <v>549</v>
      </c>
      <c r="AO121" t="s">
        <v>550</v>
      </c>
      <c r="AP121" t="s">
        <v>551</v>
      </c>
      <c r="AQ121" t="s">
        <v>552</v>
      </c>
      <c r="AR121" t="s">
        <v>553</v>
      </c>
      <c r="AS121" t="s">
        <v>554</v>
      </c>
      <c r="AT121" t="s">
        <v>555</v>
      </c>
      <c r="AU121" t="s">
        <v>556</v>
      </c>
      <c r="AV121" t="s">
        <v>557</v>
      </c>
      <c r="AW121" t="s">
        <v>558</v>
      </c>
      <c r="AX121" t="s">
        <v>559</v>
      </c>
      <c r="AY121" t="s">
        <v>560</v>
      </c>
      <c r="AZ121" t="s">
        <v>561</v>
      </c>
    </row>
    <row r="122" spans="1:54">
      <c r="B122" s="1">
        <v>1429620</v>
      </c>
      <c r="C122" s="1">
        <v>77442</v>
      </c>
      <c r="D122" s="1">
        <v>149449</v>
      </c>
      <c r="E122" s="1">
        <v>65161</v>
      </c>
      <c r="F122" s="1">
        <v>409803</v>
      </c>
      <c r="G122" s="1">
        <v>901803</v>
      </c>
      <c r="H122" s="1">
        <v>922628</v>
      </c>
      <c r="I122" s="1">
        <v>1311450</v>
      </c>
      <c r="J122" s="1">
        <v>78603</v>
      </c>
      <c r="K122" s="1">
        <v>855886</v>
      </c>
      <c r="L122" s="1">
        <v>1009097</v>
      </c>
      <c r="M122" s="1">
        <v>981048</v>
      </c>
      <c r="N122" s="1">
        <v>1050282</v>
      </c>
      <c r="O122" s="1">
        <v>1018786</v>
      </c>
      <c r="P122" s="1">
        <v>958844</v>
      </c>
      <c r="Q122" s="1">
        <v>1569279</v>
      </c>
      <c r="R122" s="1">
        <v>1063625</v>
      </c>
      <c r="S122" s="1">
        <v>935501</v>
      </c>
      <c r="T122" s="1">
        <v>986603</v>
      </c>
      <c r="U122" s="1">
        <v>1204758</v>
      </c>
      <c r="V122" s="1">
        <v>1038308</v>
      </c>
      <c r="W122" s="1">
        <v>1131190</v>
      </c>
      <c r="X122" s="1">
        <v>750052</v>
      </c>
      <c r="Y122" s="1">
        <v>567971</v>
      </c>
      <c r="Z122" s="1">
        <v>517544</v>
      </c>
      <c r="AA122" s="1"/>
      <c r="AB122" s="1">
        <v>689099</v>
      </c>
      <c r="AC122" s="1">
        <v>4642</v>
      </c>
      <c r="AD122" s="1">
        <v>62235</v>
      </c>
      <c r="AE122" s="1">
        <v>28069</v>
      </c>
      <c r="AF122" s="1">
        <v>403084</v>
      </c>
      <c r="AG122" s="1">
        <v>386594</v>
      </c>
      <c r="AH122" s="1">
        <v>376807</v>
      </c>
      <c r="AI122" s="1">
        <v>670809</v>
      </c>
      <c r="AJ122" s="1">
        <v>25688</v>
      </c>
      <c r="AK122" s="1">
        <v>357588</v>
      </c>
      <c r="AL122" s="1">
        <v>382732</v>
      </c>
      <c r="AM122" s="1">
        <v>464795</v>
      </c>
      <c r="AN122" s="1">
        <v>455800</v>
      </c>
      <c r="AO122" s="1">
        <v>339140</v>
      </c>
      <c r="AP122" s="1">
        <v>430001</v>
      </c>
      <c r="AQ122" s="1">
        <v>628702</v>
      </c>
      <c r="AR122" s="1">
        <v>300443</v>
      </c>
      <c r="AS122" s="1">
        <v>597824</v>
      </c>
      <c r="AT122" s="1">
        <v>499200</v>
      </c>
      <c r="AU122" s="1">
        <v>478951</v>
      </c>
      <c r="AV122" s="1">
        <v>499086</v>
      </c>
      <c r="AW122" s="1">
        <v>528935</v>
      </c>
      <c r="AX122" s="1">
        <v>441578</v>
      </c>
      <c r="AY122" s="1">
        <v>308931</v>
      </c>
      <c r="AZ122" s="1">
        <v>298605</v>
      </c>
    </row>
    <row r="123" spans="1:54">
      <c r="B123" s="1">
        <v>1295037</v>
      </c>
      <c r="C123" s="1">
        <v>54364</v>
      </c>
      <c r="D123" s="1">
        <v>179580</v>
      </c>
      <c r="E123" s="1">
        <v>41646</v>
      </c>
      <c r="F123" s="1">
        <v>389805</v>
      </c>
      <c r="G123" s="1">
        <v>924343</v>
      </c>
      <c r="H123" s="1">
        <v>883049</v>
      </c>
      <c r="I123" s="1">
        <v>1053201</v>
      </c>
      <c r="J123" s="1">
        <v>137574</v>
      </c>
      <c r="K123" s="1">
        <v>816307</v>
      </c>
      <c r="L123" s="1">
        <v>1153671</v>
      </c>
      <c r="M123" s="1">
        <v>1017257</v>
      </c>
      <c r="N123" s="1">
        <v>1034816</v>
      </c>
      <c r="O123" s="1">
        <v>1062264</v>
      </c>
      <c r="P123" s="1">
        <v>989159</v>
      </c>
      <c r="Q123" s="1">
        <v>1375287</v>
      </c>
      <c r="R123" s="1">
        <v>1005190</v>
      </c>
      <c r="S123" s="1">
        <v>661368</v>
      </c>
      <c r="T123" s="1">
        <v>832411</v>
      </c>
      <c r="U123" s="1">
        <v>1120314</v>
      </c>
      <c r="V123" s="1">
        <v>1233353</v>
      </c>
      <c r="W123" s="1">
        <v>934360</v>
      </c>
      <c r="X123" s="1">
        <v>693785</v>
      </c>
      <c r="Y123" s="1">
        <v>542810</v>
      </c>
      <c r="Z123" s="1">
        <v>377308</v>
      </c>
      <c r="AA123" s="1"/>
      <c r="AB123" s="1">
        <v>676399</v>
      </c>
      <c r="AC123" s="1">
        <v>5649</v>
      </c>
      <c r="AD123" s="1">
        <v>74501</v>
      </c>
      <c r="AE123" s="1">
        <v>10289</v>
      </c>
      <c r="AF123" s="1">
        <v>349153</v>
      </c>
      <c r="AG123" s="1">
        <v>346265</v>
      </c>
      <c r="AH123" s="1">
        <v>322074</v>
      </c>
      <c r="AI123" s="1">
        <v>517433</v>
      </c>
      <c r="AJ123" s="1">
        <v>52331</v>
      </c>
      <c r="AK123" s="1">
        <v>290131</v>
      </c>
      <c r="AL123" s="1">
        <v>426146</v>
      </c>
      <c r="AM123" s="1">
        <v>445951</v>
      </c>
      <c r="AN123" s="1">
        <v>334476</v>
      </c>
      <c r="AO123" s="1">
        <v>281372</v>
      </c>
      <c r="AP123" s="1">
        <v>548651</v>
      </c>
      <c r="AQ123" s="1">
        <v>627168</v>
      </c>
      <c r="AR123" s="1">
        <v>424883</v>
      </c>
      <c r="AS123" s="1">
        <v>538162</v>
      </c>
      <c r="AT123" s="1">
        <v>330916</v>
      </c>
      <c r="AU123" s="1">
        <v>358661</v>
      </c>
      <c r="AV123" s="1">
        <v>709980</v>
      </c>
      <c r="AW123" s="1">
        <v>438186</v>
      </c>
      <c r="AX123" s="1">
        <v>458714</v>
      </c>
      <c r="AY123" s="1">
        <v>377794</v>
      </c>
      <c r="AZ123" s="1">
        <v>309319</v>
      </c>
    </row>
    <row r="124" spans="1:54">
      <c r="B124" s="1">
        <v>1633712</v>
      </c>
      <c r="C124" s="1">
        <v>55424</v>
      </c>
      <c r="D124" s="1">
        <v>131114</v>
      </c>
      <c r="E124" s="1">
        <v>212036</v>
      </c>
      <c r="F124" s="1">
        <v>413018</v>
      </c>
      <c r="G124" s="1">
        <v>1208567</v>
      </c>
      <c r="H124" s="1">
        <v>1282786</v>
      </c>
      <c r="I124" s="1">
        <v>1075234</v>
      </c>
      <c r="J124" s="1">
        <v>160354</v>
      </c>
      <c r="K124" s="1">
        <v>1226797</v>
      </c>
      <c r="L124" s="1">
        <v>1085641</v>
      </c>
      <c r="M124" s="1">
        <v>1038533</v>
      </c>
      <c r="N124" s="1">
        <v>1173357</v>
      </c>
      <c r="O124" s="1">
        <v>1311019</v>
      </c>
      <c r="P124" s="1">
        <v>935322</v>
      </c>
      <c r="Q124" s="1">
        <v>1416579</v>
      </c>
      <c r="R124" s="1">
        <v>1122564</v>
      </c>
      <c r="S124" s="1">
        <v>585320</v>
      </c>
      <c r="T124" s="1">
        <v>1004485</v>
      </c>
      <c r="U124" s="1">
        <v>1468504</v>
      </c>
      <c r="V124" s="1">
        <v>1272752</v>
      </c>
      <c r="W124" s="1">
        <v>1117902</v>
      </c>
      <c r="X124" s="1">
        <v>712381</v>
      </c>
      <c r="Y124" s="1">
        <v>658789</v>
      </c>
      <c r="Z124" s="1">
        <v>559083</v>
      </c>
      <c r="AA124" s="1"/>
      <c r="AB124" s="1">
        <v>534152</v>
      </c>
      <c r="AC124" s="1">
        <v>5281</v>
      </c>
      <c r="AD124" s="1">
        <v>71367</v>
      </c>
      <c r="AE124" s="1">
        <v>133735</v>
      </c>
      <c r="AF124" s="1">
        <v>426096</v>
      </c>
      <c r="AG124" s="1">
        <v>599273</v>
      </c>
      <c r="AH124" s="1">
        <v>715911</v>
      </c>
      <c r="AI124" s="1">
        <v>412443</v>
      </c>
      <c r="AJ124" s="1">
        <v>55807</v>
      </c>
      <c r="AK124" s="1">
        <v>657399</v>
      </c>
      <c r="AL124" s="1">
        <v>371332</v>
      </c>
      <c r="AM124" s="1">
        <v>487462</v>
      </c>
      <c r="AN124" s="1">
        <v>569292</v>
      </c>
      <c r="AO124" s="1">
        <v>606180</v>
      </c>
      <c r="AP124" s="1">
        <v>563187</v>
      </c>
      <c r="AQ124" s="1">
        <v>494592</v>
      </c>
      <c r="AR124" s="1">
        <v>422375</v>
      </c>
      <c r="AS124" s="1">
        <v>610574</v>
      </c>
      <c r="AT124" s="1">
        <v>453214</v>
      </c>
      <c r="AU124" s="1">
        <v>644361</v>
      </c>
      <c r="AV124" s="1">
        <v>541540</v>
      </c>
      <c r="AW124" s="1">
        <v>704092</v>
      </c>
      <c r="AX124" s="1">
        <v>390952</v>
      </c>
      <c r="AY124" s="1">
        <v>364124</v>
      </c>
      <c r="AZ124" s="1">
        <v>383659</v>
      </c>
    </row>
    <row r="125" spans="1:54">
      <c r="B125" s="1">
        <v>1297389</v>
      </c>
      <c r="C125" s="1">
        <v>70446</v>
      </c>
      <c r="D125" s="1">
        <v>145047</v>
      </c>
      <c r="E125" s="1">
        <v>142975</v>
      </c>
      <c r="F125" s="1">
        <v>464670</v>
      </c>
      <c r="G125" s="1">
        <v>969552</v>
      </c>
      <c r="H125" s="1">
        <v>917956</v>
      </c>
      <c r="I125" s="1">
        <v>1270150</v>
      </c>
      <c r="J125" s="1">
        <v>193391</v>
      </c>
      <c r="K125" s="1">
        <v>1302396</v>
      </c>
      <c r="L125" s="1">
        <v>1451975</v>
      </c>
      <c r="M125" s="1">
        <v>1238833</v>
      </c>
      <c r="N125" s="1">
        <v>1223658</v>
      </c>
      <c r="O125" s="1">
        <v>1360099</v>
      </c>
      <c r="P125" s="1">
        <v>1007546</v>
      </c>
      <c r="Q125" s="1">
        <v>1511122</v>
      </c>
      <c r="R125" s="1">
        <v>1220934</v>
      </c>
      <c r="S125" s="1">
        <v>709771</v>
      </c>
      <c r="T125" s="1">
        <v>1176165</v>
      </c>
      <c r="U125" s="1">
        <v>1638563</v>
      </c>
      <c r="V125" s="1">
        <v>1155513</v>
      </c>
      <c r="W125" s="1">
        <v>1303650</v>
      </c>
      <c r="X125" s="1">
        <v>668559</v>
      </c>
      <c r="Y125" s="1">
        <v>789680</v>
      </c>
      <c r="Z125" s="1">
        <v>520757</v>
      </c>
      <c r="AA125" s="1"/>
      <c r="AB125" s="1">
        <v>760485</v>
      </c>
      <c r="AC125" s="1">
        <v>4037</v>
      </c>
      <c r="AD125" s="1">
        <v>57290</v>
      </c>
      <c r="AE125" s="1">
        <v>48244</v>
      </c>
      <c r="AF125" s="1">
        <v>315185</v>
      </c>
      <c r="AG125" s="1">
        <v>310511</v>
      </c>
      <c r="AH125" s="1">
        <v>410318</v>
      </c>
      <c r="AI125" s="1">
        <v>539155</v>
      </c>
      <c r="AJ125" s="1">
        <v>56009</v>
      </c>
      <c r="AK125" s="1">
        <v>507312</v>
      </c>
      <c r="AL125" s="1">
        <v>607757</v>
      </c>
      <c r="AM125" s="1">
        <v>502051</v>
      </c>
      <c r="AN125" s="1">
        <v>688754</v>
      </c>
      <c r="AO125" s="1">
        <v>437675</v>
      </c>
      <c r="AP125" s="1">
        <v>704205</v>
      </c>
      <c r="AQ125" s="1">
        <v>660900</v>
      </c>
      <c r="AR125" s="1">
        <v>487699</v>
      </c>
      <c r="AS125" s="1">
        <v>511303</v>
      </c>
      <c r="AT125" s="1">
        <v>508744</v>
      </c>
      <c r="AU125" s="1">
        <v>617035</v>
      </c>
      <c r="AV125" s="1">
        <v>723141</v>
      </c>
      <c r="AW125" s="1">
        <v>667176</v>
      </c>
      <c r="AX125" s="1">
        <v>505207</v>
      </c>
      <c r="AY125" s="1">
        <v>522271</v>
      </c>
      <c r="AZ125" s="1">
        <v>389962</v>
      </c>
    </row>
    <row r="126" spans="1:54">
      <c r="B126" s="2">
        <v>1413939.5</v>
      </c>
      <c r="C126" s="2">
        <v>64419</v>
      </c>
      <c r="D126" s="2">
        <v>151297.5</v>
      </c>
      <c r="E126" s="2">
        <v>115454.5</v>
      </c>
      <c r="F126" s="2">
        <v>419324</v>
      </c>
      <c r="G126" s="2">
        <v>1001066.25</v>
      </c>
      <c r="H126" s="2">
        <v>1001604.75</v>
      </c>
      <c r="I126" s="2">
        <v>1177508.75</v>
      </c>
      <c r="J126" s="2">
        <v>142480.5</v>
      </c>
      <c r="K126" s="2">
        <v>1050346.5</v>
      </c>
      <c r="L126" s="2">
        <v>1175096</v>
      </c>
      <c r="M126" s="2">
        <v>1068917.75</v>
      </c>
      <c r="N126" s="2">
        <v>1120528.25</v>
      </c>
      <c r="O126" s="2">
        <v>1188042</v>
      </c>
      <c r="P126" s="2">
        <v>972717.75</v>
      </c>
      <c r="Q126" s="2">
        <v>1468066.75</v>
      </c>
      <c r="R126" s="2">
        <v>1103078.25</v>
      </c>
      <c r="S126" s="2">
        <v>722990</v>
      </c>
      <c r="T126" s="2">
        <v>999916</v>
      </c>
      <c r="U126" s="2">
        <v>1358034.75</v>
      </c>
      <c r="V126" s="2">
        <v>1174981.5</v>
      </c>
      <c r="W126" s="2">
        <v>1121775.5</v>
      </c>
      <c r="X126" s="2">
        <v>706194.25</v>
      </c>
      <c r="Y126" s="2">
        <v>639812.5</v>
      </c>
      <c r="Z126" s="2">
        <v>493673</v>
      </c>
      <c r="AA126" s="8"/>
      <c r="AB126" s="8">
        <v>665033.75</v>
      </c>
      <c r="AC126" s="8">
        <v>4902.25</v>
      </c>
      <c r="AD126" s="8">
        <v>66348.25</v>
      </c>
      <c r="AE126" s="8">
        <v>55084.25</v>
      </c>
      <c r="AF126" s="8">
        <v>373379.5</v>
      </c>
      <c r="AG126" s="8">
        <v>410660.75</v>
      </c>
      <c r="AH126" s="8">
        <v>456277.5</v>
      </c>
      <c r="AI126" s="8">
        <v>534960</v>
      </c>
      <c r="AJ126" s="8">
        <v>47458.75</v>
      </c>
      <c r="AK126" s="8">
        <v>453107.5</v>
      </c>
      <c r="AL126" s="8">
        <v>446991.75</v>
      </c>
      <c r="AM126" s="8">
        <v>475064.75</v>
      </c>
      <c r="AN126" s="8">
        <v>512080.5</v>
      </c>
      <c r="AO126" s="8">
        <v>416091.75</v>
      </c>
      <c r="AP126" s="8">
        <v>561511</v>
      </c>
      <c r="AQ126" s="8">
        <v>602840.5</v>
      </c>
      <c r="AR126" s="8">
        <v>408850</v>
      </c>
      <c r="AS126" s="8">
        <v>564465.75</v>
      </c>
      <c r="AT126" s="8">
        <v>448018.5</v>
      </c>
      <c r="AU126" s="8">
        <v>524752</v>
      </c>
      <c r="AV126" s="8">
        <v>618436.75</v>
      </c>
      <c r="AW126" s="8">
        <v>584597.25</v>
      </c>
      <c r="AX126" s="8">
        <v>449112.75</v>
      </c>
      <c r="AY126" s="8">
        <v>393280</v>
      </c>
      <c r="AZ126" s="8">
        <v>345386.25</v>
      </c>
    </row>
    <row r="127" spans="1:54" s="18" customFormat="1">
      <c r="B127" s="132">
        <v>1</v>
      </c>
      <c r="C127" s="132">
        <v>4.5559940860270189E-2</v>
      </c>
      <c r="D127" s="132">
        <v>0.10700422472107186</v>
      </c>
      <c r="E127" s="132">
        <v>8.1654483802171163E-2</v>
      </c>
      <c r="F127" s="132">
        <v>0.29656431551703594</v>
      </c>
      <c r="G127" s="132">
        <v>0.70799793767696562</v>
      </c>
      <c r="H127" s="132">
        <v>0.70837878848423141</v>
      </c>
      <c r="I127" s="132">
        <v>0.83278580872802555</v>
      </c>
      <c r="J127" s="132">
        <v>0.10076845579319342</v>
      </c>
      <c r="K127" s="132">
        <v>0.74285109087057821</v>
      </c>
      <c r="L127" s="132">
        <v>0.83107940615563825</v>
      </c>
      <c r="M127" s="132">
        <v>0.75598549301437579</v>
      </c>
      <c r="N127" s="132">
        <v>0.7924867011636636</v>
      </c>
      <c r="O127" s="132">
        <v>0.84023538489447391</v>
      </c>
      <c r="P127" s="132">
        <v>0.68794863570895359</v>
      </c>
      <c r="Q127" s="132">
        <v>1.0382811640809242</v>
      </c>
      <c r="R127" s="132">
        <v>0.78014529617427053</v>
      </c>
      <c r="S127" s="132">
        <v>0.51133022311067766</v>
      </c>
      <c r="T127" s="132">
        <v>0.70718443045123214</v>
      </c>
      <c r="U127" s="132">
        <v>0.96046170999537106</v>
      </c>
      <c r="V127" s="132">
        <v>0.83099842673608026</v>
      </c>
      <c r="W127" s="132">
        <v>0.7933688110417737</v>
      </c>
      <c r="X127" s="132">
        <v>0.49945153240290691</v>
      </c>
      <c r="Y127" s="132">
        <v>0.45250344869776959</v>
      </c>
      <c r="Z127" s="132">
        <v>0.34914718769791775</v>
      </c>
      <c r="AB127" s="18">
        <v>1</v>
      </c>
      <c r="AC127" s="18">
        <v>7.3714303973294593E-3</v>
      </c>
      <c r="AD127" s="18">
        <v>9.9766741161632769E-2</v>
      </c>
      <c r="AE127" s="18">
        <v>8.2829254906235966E-2</v>
      </c>
      <c r="AF127" s="18">
        <v>0.56144443797025334</v>
      </c>
      <c r="AG127" s="18">
        <v>0.61750362293642991</v>
      </c>
      <c r="AH127" s="18">
        <v>0.68609675824723182</v>
      </c>
      <c r="AI127" s="18">
        <v>0.80441030248464829</v>
      </c>
      <c r="AJ127" s="18">
        <v>7.1362919551075418E-2</v>
      </c>
      <c r="AK127" s="18">
        <v>0.68133008287173391</v>
      </c>
      <c r="AL127" s="18">
        <v>0.67213393305226987</v>
      </c>
      <c r="AM127" s="18">
        <v>0.71434682826247542</v>
      </c>
      <c r="AN127" s="18">
        <v>0.7700067853699154</v>
      </c>
      <c r="AO127" s="18">
        <v>0.62567012576429393</v>
      </c>
      <c r="AP127" s="18">
        <v>0.84433459204138139</v>
      </c>
      <c r="AQ127" s="18">
        <v>0.90648106205136203</v>
      </c>
      <c r="AR127" s="18">
        <v>0.61478082879252371</v>
      </c>
      <c r="AS127" s="18">
        <v>0.84877759963310129</v>
      </c>
      <c r="AT127" s="18">
        <v>0.67367783965851358</v>
      </c>
      <c r="AU127" s="18">
        <v>0.78906070556569496</v>
      </c>
      <c r="AV127" s="18">
        <v>0.92993287934634894</v>
      </c>
      <c r="AW127" s="18">
        <v>0.87904899563368022</v>
      </c>
      <c r="AX127" s="18">
        <v>0.67532324487291062</v>
      </c>
      <c r="AY127" s="18">
        <v>0.59136848317848534</v>
      </c>
      <c r="AZ127" s="18">
        <v>0.51935146148597722</v>
      </c>
    </row>
    <row r="129" spans="1:51" ht="22">
      <c r="A129" s="149" t="s">
        <v>563</v>
      </c>
      <c r="B129" s="149"/>
      <c r="C129" s="149"/>
      <c r="D129" s="149"/>
      <c r="E129" s="149"/>
      <c r="F129" s="149"/>
      <c r="G129" s="149"/>
      <c r="H129" s="149"/>
      <c r="I129" s="149"/>
      <c r="J129" s="149"/>
      <c r="K129" s="149"/>
      <c r="L129" s="149"/>
      <c r="M129" s="149"/>
      <c r="N129" s="149"/>
      <c r="O129" s="149"/>
      <c r="P129" s="149"/>
      <c r="Q129" s="149"/>
      <c r="R129" s="149"/>
      <c r="S129" s="149"/>
      <c r="T129" s="149"/>
      <c r="U129" s="149"/>
      <c r="V129" s="149"/>
      <c r="W129" s="149"/>
      <c r="X129" s="149"/>
      <c r="Y129" s="149"/>
      <c r="Z129" s="149"/>
      <c r="AA129" s="149"/>
      <c r="AB129" s="149"/>
      <c r="AC129" s="149"/>
      <c r="AD129" s="149"/>
      <c r="AE129" s="149"/>
      <c r="AF129" s="149"/>
      <c r="AG129" s="149"/>
      <c r="AH129" s="149"/>
      <c r="AI129" s="149"/>
      <c r="AJ129" s="149"/>
      <c r="AK129" s="149"/>
      <c r="AL129" s="149"/>
      <c r="AM129" s="149"/>
      <c r="AN129" s="149"/>
      <c r="AO129" s="149"/>
      <c r="AP129" s="149"/>
      <c r="AQ129" s="149"/>
      <c r="AR129" s="149"/>
      <c r="AS129" s="149"/>
      <c r="AT129" s="149"/>
      <c r="AU129" s="149"/>
      <c r="AV129" s="149"/>
      <c r="AW129" s="149"/>
      <c r="AX129" s="149"/>
      <c r="AY129" s="149"/>
    </row>
    <row r="130" spans="1:51" ht="22">
      <c r="A130" s="21" t="s">
        <v>533</v>
      </c>
      <c r="B130" s="21"/>
      <c r="C130" s="21"/>
      <c r="D130" s="21"/>
      <c r="E130" s="21"/>
      <c r="F130" s="21"/>
      <c r="G130" s="21"/>
      <c r="H130" s="21"/>
      <c r="I130" s="21"/>
      <c r="J130" s="21"/>
      <c r="K130" s="21"/>
      <c r="L130" s="21"/>
      <c r="M130" s="21"/>
      <c r="N130" s="21"/>
      <c r="O130" s="21"/>
      <c r="P130" s="21"/>
      <c r="Q130" s="21"/>
      <c r="R130" s="21"/>
      <c r="S130" s="21"/>
      <c r="T130" s="21"/>
      <c r="U130" s="21"/>
      <c r="V130" s="21"/>
      <c r="W130" s="21"/>
      <c r="X130" s="21"/>
      <c r="Y130" s="21"/>
      <c r="Z130" s="11"/>
      <c r="AA130" s="21" t="s">
        <v>538</v>
      </c>
      <c r="AC130" s="1"/>
    </row>
    <row r="131" spans="1:51" ht="22">
      <c r="A131" s="7" t="s">
        <v>1</v>
      </c>
      <c r="B131" s="21"/>
      <c r="C131" s="21"/>
      <c r="D131" s="21"/>
      <c r="E131" s="21"/>
      <c r="F131" s="21"/>
      <c r="G131" s="21"/>
      <c r="H131" s="21"/>
      <c r="I131" s="21"/>
      <c r="J131" s="21"/>
      <c r="K131" s="21"/>
      <c r="L131" s="21"/>
      <c r="M131" s="21"/>
      <c r="N131" s="21"/>
      <c r="O131" s="21"/>
      <c r="P131" s="21"/>
      <c r="Q131" s="21"/>
      <c r="R131" s="21"/>
      <c r="S131" s="21"/>
      <c r="T131" s="21"/>
      <c r="U131" s="21"/>
      <c r="V131" s="21"/>
      <c r="W131" s="21"/>
      <c r="X131" s="21"/>
      <c r="Y131" s="21"/>
      <c r="Z131" s="11"/>
      <c r="AA131" s="7" t="s">
        <v>1</v>
      </c>
      <c r="AC131" s="1"/>
    </row>
    <row r="132" spans="1:51">
      <c r="A132" t="s">
        <v>107</v>
      </c>
      <c r="B132" t="s">
        <v>2</v>
      </c>
      <c r="C132" t="s">
        <v>532</v>
      </c>
      <c r="D132" t="s">
        <v>514</v>
      </c>
      <c r="E132" t="s">
        <v>2</v>
      </c>
      <c r="F132" t="s">
        <v>532</v>
      </c>
      <c r="G132" t="s">
        <v>514</v>
      </c>
      <c r="H132" t="s">
        <v>2</v>
      </c>
      <c r="I132" t="s">
        <v>532</v>
      </c>
      <c r="J132" t="s">
        <v>514</v>
      </c>
      <c r="K132" t="s">
        <v>2</v>
      </c>
      <c r="L132" t="s">
        <v>532</v>
      </c>
      <c r="M132" t="s">
        <v>514</v>
      </c>
      <c r="N132" t="s">
        <v>2</v>
      </c>
      <c r="O132" t="s">
        <v>532</v>
      </c>
      <c r="P132" t="s">
        <v>514</v>
      </c>
      <c r="Q132" t="s">
        <v>2</v>
      </c>
      <c r="R132" t="s">
        <v>532</v>
      </c>
      <c r="S132" t="s">
        <v>514</v>
      </c>
      <c r="T132" t="s">
        <v>2</v>
      </c>
      <c r="U132" t="s">
        <v>532</v>
      </c>
      <c r="V132" t="s">
        <v>514</v>
      </c>
      <c r="W132" t="s">
        <v>2</v>
      </c>
      <c r="X132" t="s">
        <v>532</v>
      </c>
      <c r="Y132" t="s">
        <v>514</v>
      </c>
      <c r="AA132" t="s">
        <v>107</v>
      </c>
      <c r="AB132" t="s">
        <v>2</v>
      </c>
      <c r="AC132" t="s">
        <v>532</v>
      </c>
      <c r="AD132" t="s">
        <v>514</v>
      </c>
      <c r="AE132" t="s">
        <v>2</v>
      </c>
      <c r="AF132" t="s">
        <v>532</v>
      </c>
      <c r="AG132" t="s">
        <v>514</v>
      </c>
      <c r="AH132" t="s">
        <v>2</v>
      </c>
      <c r="AI132" t="s">
        <v>532</v>
      </c>
      <c r="AJ132" t="s">
        <v>514</v>
      </c>
      <c r="AK132" t="s">
        <v>2</v>
      </c>
      <c r="AL132" t="s">
        <v>532</v>
      </c>
      <c r="AM132" t="s">
        <v>514</v>
      </c>
      <c r="AN132" t="s">
        <v>2</v>
      </c>
      <c r="AO132" t="s">
        <v>532</v>
      </c>
      <c r="AP132" t="s">
        <v>514</v>
      </c>
      <c r="AQ132" t="s">
        <v>2</v>
      </c>
      <c r="AR132" t="s">
        <v>532</v>
      </c>
      <c r="AS132" t="s">
        <v>514</v>
      </c>
      <c r="AT132" t="s">
        <v>2</v>
      </c>
      <c r="AU132" t="s">
        <v>532</v>
      </c>
      <c r="AV132" t="s">
        <v>514</v>
      </c>
      <c r="AW132" t="s">
        <v>2</v>
      </c>
      <c r="AX132" t="s">
        <v>532</v>
      </c>
      <c r="AY132" t="s">
        <v>514</v>
      </c>
    </row>
    <row r="133" spans="1:51">
      <c r="A133" t="s">
        <v>536</v>
      </c>
      <c r="B133" s="158">
        <v>400</v>
      </c>
      <c r="C133" s="158"/>
      <c r="D133" s="158"/>
      <c r="E133" s="158">
        <v>200</v>
      </c>
      <c r="F133" s="158"/>
      <c r="G133" s="158"/>
      <c r="H133" s="158">
        <v>160</v>
      </c>
      <c r="I133" s="158"/>
      <c r="J133" s="158"/>
      <c r="K133" s="158">
        <v>80</v>
      </c>
      <c r="L133" s="158"/>
      <c r="M133" s="158"/>
      <c r="N133" s="158">
        <v>40</v>
      </c>
      <c r="O133" s="158"/>
      <c r="P133" s="158"/>
      <c r="Q133" s="158">
        <v>20</v>
      </c>
      <c r="R133" s="158"/>
      <c r="S133" s="158"/>
      <c r="T133" s="158">
        <v>10</v>
      </c>
      <c r="U133" s="158"/>
      <c r="V133" s="158"/>
      <c r="W133" s="158">
        <v>5</v>
      </c>
      <c r="X133" s="158"/>
      <c r="Y133" s="158"/>
      <c r="AA133" t="s">
        <v>537</v>
      </c>
      <c r="AB133" s="158">
        <v>400</v>
      </c>
      <c r="AC133" s="158"/>
      <c r="AD133" s="158"/>
      <c r="AE133" s="158">
        <v>200</v>
      </c>
      <c r="AF133" s="158"/>
      <c r="AG133" s="158"/>
      <c r="AH133" s="158">
        <v>160</v>
      </c>
      <c r="AI133" s="158"/>
      <c r="AJ133" s="158"/>
      <c r="AK133" s="158">
        <v>80</v>
      </c>
      <c r="AL133" s="158"/>
      <c r="AM133" s="158"/>
      <c r="AN133" s="158">
        <v>40</v>
      </c>
      <c r="AO133" s="158"/>
      <c r="AP133" s="158"/>
      <c r="AQ133" s="158">
        <v>20</v>
      </c>
      <c r="AR133" s="158"/>
      <c r="AS133" s="158"/>
      <c r="AT133" s="158">
        <v>10</v>
      </c>
      <c r="AU133" s="158"/>
      <c r="AV133" s="158"/>
      <c r="AW133" s="158">
        <v>5</v>
      </c>
      <c r="AX133" s="158"/>
      <c r="AY133" s="158"/>
    </row>
    <row r="134" spans="1:51">
      <c r="B134" s="1">
        <v>1238860</v>
      </c>
      <c r="C134" s="1">
        <v>1432</v>
      </c>
      <c r="D134" s="1">
        <v>99139</v>
      </c>
      <c r="E134" s="1">
        <v>1319107</v>
      </c>
      <c r="F134" s="1">
        <v>13540</v>
      </c>
      <c r="G134" s="1">
        <v>240119</v>
      </c>
      <c r="H134" s="1">
        <v>1373069</v>
      </c>
      <c r="I134" s="1">
        <v>23879</v>
      </c>
      <c r="J134" s="1">
        <v>400872</v>
      </c>
      <c r="K134" s="1">
        <v>1247047</v>
      </c>
      <c r="L134" s="1">
        <v>46117</v>
      </c>
      <c r="M134" s="1">
        <v>405511</v>
      </c>
      <c r="N134" s="1">
        <v>1147667</v>
      </c>
      <c r="O134" s="1">
        <v>100405</v>
      </c>
      <c r="P134" s="1">
        <v>707085</v>
      </c>
      <c r="Q134" s="1">
        <v>1263585</v>
      </c>
      <c r="R134" s="1">
        <v>190637</v>
      </c>
      <c r="S134" s="1">
        <v>755976</v>
      </c>
      <c r="T134" s="1">
        <v>1303534</v>
      </c>
      <c r="U134" s="1">
        <v>390852</v>
      </c>
      <c r="V134" s="1">
        <v>758372</v>
      </c>
      <c r="W134" s="1">
        <v>877271</v>
      </c>
      <c r="X134" s="1">
        <v>494882</v>
      </c>
      <c r="Y134" s="1">
        <v>591688</v>
      </c>
      <c r="AB134" s="1">
        <v>782245</v>
      </c>
      <c r="AC134" s="1">
        <v>78374</v>
      </c>
      <c r="AD134" s="1">
        <v>216079</v>
      </c>
      <c r="AE134" s="1">
        <v>1134576</v>
      </c>
      <c r="AF134" s="1">
        <v>64053</v>
      </c>
      <c r="AG134" s="1">
        <v>422998</v>
      </c>
      <c r="AH134" s="1">
        <v>1558508</v>
      </c>
      <c r="AI134" s="1">
        <v>13580</v>
      </c>
      <c r="AJ134" s="1">
        <v>551906</v>
      </c>
      <c r="AK134" s="1">
        <v>1427845</v>
      </c>
      <c r="AL134" s="1">
        <v>33016</v>
      </c>
      <c r="AM134" s="1">
        <v>409947</v>
      </c>
      <c r="AN134" s="1">
        <v>1573805</v>
      </c>
      <c r="AO134" s="1">
        <v>374852</v>
      </c>
      <c r="AP134" s="1">
        <v>626090</v>
      </c>
      <c r="AQ134" s="1">
        <v>1636331</v>
      </c>
      <c r="AR134" s="1">
        <v>491807</v>
      </c>
      <c r="AS134" s="1">
        <v>670755</v>
      </c>
      <c r="AT134" s="1">
        <v>1809966</v>
      </c>
      <c r="AU134" s="1">
        <v>306909</v>
      </c>
      <c r="AV134" s="1">
        <v>726930</v>
      </c>
      <c r="AW134" s="1">
        <v>1344959</v>
      </c>
      <c r="AX134" s="1">
        <v>601944</v>
      </c>
      <c r="AY134" s="1">
        <v>825246</v>
      </c>
    </row>
    <row r="135" spans="1:51">
      <c r="B135" s="1">
        <v>683618</v>
      </c>
      <c r="C135" s="1">
        <v>2629</v>
      </c>
      <c r="D135" s="1">
        <v>141884</v>
      </c>
      <c r="E135" s="1">
        <v>1191438</v>
      </c>
      <c r="F135" s="1">
        <v>9688</v>
      </c>
      <c r="G135" s="1">
        <v>235962</v>
      </c>
      <c r="H135" s="1">
        <v>958451</v>
      </c>
      <c r="I135" s="1">
        <v>22428</v>
      </c>
      <c r="J135" s="1">
        <v>312693</v>
      </c>
      <c r="K135" s="1">
        <v>1073209</v>
      </c>
      <c r="L135" s="1">
        <v>33823</v>
      </c>
      <c r="M135" s="1">
        <v>260154</v>
      </c>
      <c r="N135" s="1">
        <v>1109464</v>
      </c>
      <c r="O135" s="1">
        <v>72828</v>
      </c>
      <c r="P135" s="1">
        <v>580152</v>
      </c>
      <c r="Q135" s="1">
        <v>1074401</v>
      </c>
      <c r="R135" s="1">
        <v>253803</v>
      </c>
      <c r="S135" s="1">
        <v>226682</v>
      </c>
      <c r="T135" s="1">
        <v>1069352</v>
      </c>
      <c r="U135" s="1">
        <v>238548</v>
      </c>
      <c r="V135" s="1">
        <v>749356</v>
      </c>
      <c r="W135" s="1">
        <v>1060572</v>
      </c>
      <c r="X135" s="1">
        <v>503534</v>
      </c>
      <c r="Y135" s="1">
        <v>624345</v>
      </c>
      <c r="AB135" s="1">
        <v>733836</v>
      </c>
      <c r="AC135" s="1">
        <v>124650</v>
      </c>
      <c r="AD135" s="1">
        <v>240259</v>
      </c>
      <c r="AE135" s="1">
        <v>944458</v>
      </c>
      <c r="AF135" s="1">
        <v>78449</v>
      </c>
      <c r="AG135" s="1">
        <v>391783</v>
      </c>
      <c r="AH135" s="1">
        <v>1229012</v>
      </c>
      <c r="AI135" s="1">
        <v>18945</v>
      </c>
      <c r="AJ135" s="1">
        <v>499062</v>
      </c>
      <c r="AK135" s="1">
        <v>1499402</v>
      </c>
      <c r="AL135" s="1">
        <v>42569</v>
      </c>
      <c r="AM135" s="1">
        <v>483861</v>
      </c>
      <c r="AN135" s="1">
        <v>1474212</v>
      </c>
      <c r="AO135" s="1">
        <v>512051</v>
      </c>
      <c r="AP135" s="1">
        <v>642607</v>
      </c>
      <c r="AQ135" s="1">
        <v>1468228</v>
      </c>
      <c r="AR135" s="1">
        <v>548094</v>
      </c>
      <c r="AS135" s="1">
        <v>592132</v>
      </c>
      <c r="AT135" s="1">
        <v>1585905</v>
      </c>
      <c r="AU135" s="1">
        <v>338896</v>
      </c>
      <c r="AV135" s="1">
        <v>780454</v>
      </c>
      <c r="AW135" s="1">
        <v>1401622</v>
      </c>
      <c r="AX135" s="1">
        <v>574210</v>
      </c>
      <c r="AY135" s="1">
        <v>843836</v>
      </c>
    </row>
    <row r="136" spans="1:51">
      <c r="B136" s="1">
        <v>1029022</v>
      </c>
      <c r="C136" s="1">
        <v>6878</v>
      </c>
      <c r="D136" s="1">
        <v>64502</v>
      </c>
      <c r="E136" s="1">
        <v>1036877</v>
      </c>
      <c r="F136" s="1">
        <v>17945</v>
      </c>
      <c r="G136" s="1">
        <v>212438</v>
      </c>
      <c r="H136" s="1">
        <v>1238401</v>
      </c>
      <c r="I136" s="1">
        <v>15528</v>
      </c>
      <c r="J136" s="1">
        <v>352130</v>
      </c>
      <c r="K136" s="1">
        <v>1086618</v>
      </c>
      <c r="L136" s="1">
        <v>22250</v>
      </c>
      <c r="M136" s="1">
        <v>190794</v>
      </c>
      <c r="N136" s="1">
        <v>1044655</v>
      </c>
      <c r="O136" s="1">
        <v>107957</v>
      </c>
      <c r="P136" s="1">
        <v>595572</v>
      </c>
      <c r="Q136" s="1">
        <v>1134640</v>
      </c>
      <c r="R136" s="1">
        <v>156623</v>
      </c>
      <c r="S136" s="1">
        <v>744626</v>
      </c>
      <c r="T136" s="1">
        <v>1236659</v>
      </c>
      <c r="U136" s="1">
        <v>442395</v>
      </c>
      <c r="V136" s="1">
        <v>663455</v>
      </c>
      <c r="W136" s="1">
        <v>926292</v>
      </c>
      <c r="X136" s="1">
        <v>528498</v>
      </c>
      <c r="Y136" s="1">
        <v>674569</v>
      </c>
      <c r="AB136" s="1">
        <v>676545</v>
      </c>
      <c r="AC136" s="1">
        <v>103224</v>
      </c>
      <c r="AD136" s="1">
        <v>251772</v>
      </c>
      <c r="AE136" s="1">
        <v>862313</v>
      </c>
      <c r="AF136" s="1">
        <v>89008</v>
      </c>
      <c r="AG136" s="1">
        <v>310118</v>
      </c>
      <c r="AH136" s="1">
        <v>1359978</v>
      </c>
      <c r="AI136" s="1">
        <v>25787</v>
      </c>
      <c r="AJ136" s="1">
        <v>563709</v>
      </c>
      <c r="AK136" s="1">
        <v>1396940</v>
      </c>
      <c r="AL136" s="1">
        <v>62755</v>
      </c>
      <c r="AM136" s="1">
        <v>489750</v>
      </c>
      <c r="AN136" s="1">
        <v>1387591</v>
      </c>
      <c r="AO136" s="1">
        <v>471041</v>
      </c>
      <c r="AP136" s="1">
        <v>612355</v>
      </c>
      <c r="AQ136" s="1">
        <v>1554845</v>
      </c>
      <c r="AR136" s="1">
        <v>557826</v>
      </c>
      <c r="AS136" s="1">
        <v>588958</v>
      </c>
      <c r="AT136" s="1">
        <v>1427631</v>
      </c>
      <c r="AU136" s="1">
        <v>425171</v>
      </c>
      <c r="AV136" s="1">
        <v>763610</v>
      </c>
      <c r="AW136" s="1">
        <v>1378640</v>
      </c>
      <c r="AX136" s="1">
        <v>643364</v>
      </c>
      <c r="AY136" s="1">
        <v>707161</v>
      </c>
    </row>
    <row r="137" spans="1:51">
      <c r="B137" s="1">
        <v>1047452</v>
      </c>
      <c r="C137" s="1">
        <v>15621</v>
      </c>
      <c r="D137" s="1">
        <v>96696</v>
      </c>
      <c r="E137" s="1">
        <v>1120415</v>
      </c>
      <c r="F137" s="1">
        <v>16974</v>
      </c>
      <c r="G137" s="1">
        <v>271026</v>
      </c>
      <c r="H137" s="1">
        <v>1295040</v>
      </c>
      <c r="I137" s="1">
        <v>33015</v>
      </c>
      <c r="J137" s="1">
        <v>268889</v>
      </c>
      <c r="K137" s="1">
        <v>1070080</v>
      </c>
      <c r="L137" s="1">
        <v>55735</v>
      </c>
      <c r="M137" s="1">
        <v>424815</v>
      </c>
      <c r="N137" s="1">
        <v>1268825</v>
      </c>
      <c r="O137" s="1">
        <v>87024</v>
      </c>
      <c r="P137" s="1">
        <v>621114</v>
      </c>
      <c r="Q137" s="1">
        <v>1076832</v>
      </c>
      <c r="R137" s="1">
        <v>249453</v>
      </c>
      <c r="S137" s="1">
        <v>663344</v>
      </c>
      <c r="T137" s="1">
        <v>1250874</v>
      </c>
      <c r="U137" s="1">
        <v>377280</v>
      </c>
      <c r="V137" s="1">
        <v>662012</v>
      </c>
      <c r="W137" s="1">
        <v>1024496</v>
      </c>
      <c r="X137" s="1">
        <v>496423</v>
      </c>
      <c r="Y137" s="1">
        <v>572173</v>
      </c>
      <c r="AB137" s="1">
        <v>805520</v>
      </c>
      <c r="AC137" s="1">
        <v>94303</v>
      </c>
      <c r="AD137" s="1">
        <v>300930</v>
      </c>
      <c r="AE137" s="1">
        <v>1123909</v>
      </c>
      <c r="AF137" s="1">
        <v>128432</v>
      </c>
      <c r="AG137" s="1">
        <v>420225</v>
      </c>
      <c r="AH137" s="1">
        <v>1400081</v>
      </c>
      <c r="AI137" s="1">
        <v>23541</v>
      </c>
      <c r="AJ137" s="1">
        <v>545344</v>
      </c>
      <c r="AK137" s="1">
        <v>1259324</v>
      </c>
      <c r="AL137" s="1">
        <v>38269</v>
      </c>
      <c r="AM137" s="1">
        <v>538146</v>
      </c>
      <c r="AN137" s="1">
        <v>1584940</v>
      </c>
      <c r="AO137" s="1">
        <v>511605</v>
      </c>
      <c r="AP137" s="1">
        <v>597838</v>
      </c>
      <c r="AQ137" s="1">
        <v>1570309</v>
      </c>
      <c r="AR137" s="1">
        <v>529181</v>
      </c>
      <c r="AS137" s="1">
        <v>662402</v>
      </c>
      <c r="AT137" s="1">
        <v>1663323</v>
      </c>
      <c r="AU137" s="1">
        <v>303336</v>
      </c>
      <c r="AV137" s="1">
        <v>723569</v>
      </c>
      <c r="AW137" s="1">
        <v>1623630</v>
      </c>
      <c r="AX137" s="1">
        <v>422229</v>
      </c>
      <c r="AY137" s="1">
        <v>842543</v>
      </c>
    </row>
    <row r="138" spans="1:51" s="8" customFormat="1">
      <c r="B138" s="1">
        <v>954179</v>
      </c>
      <c r="C138" s="1">
        <v>1200</v>
      </c>
      <c r="D138" s="1">
        <v>45295</v>
      </c>
      <c r="E138" s="1">
        <v>1225956</v>
      </c>
      <c r="F138" s="1">
        <v>14130</v>
      </c>
      <c r="G138" s="1">
        <v>259652</v>
      </c>
      <c r="H138" s="1">
        <v>1274086</v>
      </c>
      <c r="I138" s="1">
        <v>11370</v>
      </c>
      <c r="J138" s="1">
        <v>311560</v>
      </c>
      <c r="K138" s="1">
        <v>1154562</v>
      </c>
      <c r="L138" s="1">
        <v>33771</v>
      </c>
      <c r="M138" s="1">
        <v>447235</v>
      </c>
      <c r="N138" s="1">
        <v>1218727</v>
      </c>
      <c r="O138" s="1">
        <v>60833</v>
      </c>
      <c r="P138" s="1">
        <v>635039</v>
      </c>
      <c r="Q138" s="1">
        <v>976081</v>
      </c>
      <c r="R138" s="1">
        <v>172066</v>
      </c>
      <c r="S138" s="1">
        <v>646403</v>
      </c>
      <c r="T138" s="1">
        <v>1172850</v>
      </c>
      <c r="U138" s="1">
        <v>362454</v>
      </c>
      <c r="V138" s="1">
        <v>648747</v>
      </c>
      <c r="W138" s="1">
        <v>1037321</v>
      </c>
      <c r="X138" s="1">
        <v>515327</v>
      </c>
      <c r="Y138" s="1">
        <v>577988</v>
      </c>
      <c r="AB138" s="1">
        <v>654447</v>
      </c>
      <c r="AC138" s="1">
        <v>56894</v>
      </c>
      <c r="AD138" s="1">
        <v>210834</v>
      </c>
      <c r="AE138" s="1">
        <v>1102652</v>
      </c>
      <c r="AF138" s="1">
        <v>55838</v>
      </c>
      <c r="AG138" s="1">
        <v>377579</v>
      </c>
      <c r="AH138" s="1">
        <v>1288165</v>
      </c>
      <c r="AI138" s="1">
        <v>13136</v>
      </c>
      <c r="AJ138" s="1">
        <v>471648</v>
      </c>
      <c r="AK138" s="1">
        <v>1617101</v>
      </c>
      <c r="AL138" s="1">
        <v>32352</v>
      </c>
      <c r="AM138" s="1">
        <v>549787</v>
      </c>
      <c r="AN138" s="1">
        <v>1279774</v>
      </c>
      <c r="AO138" s="1">
        <v>376025</v>
      </c>
      <c r="AP138" s="1">
        <v>574300</v>
      </c>
      <c r="AQ138" s="1">
        <v>1573666</v>
      </c>
      <c r="AR138" s="1">
        <v>514797</v>
      </c>
      <c r="AS138" s="1">
        <v>605245</v>
      </c>
      <c r="AT138" s="1">
        <v>1429384</v>
      </c>
      <c r="AU138" s="1">
        <v>388338</v>
      </c>
      <c r="AV138" s="1">
        <v>647686</v>
      </c>
      <c r="AW138" s="1">
        <v>1415592</v>
      </c>
      <c r="AX138" s="1">
        <v>604091</v>
      </c>
      <c r="AY138" s="1">
        <v>927635</v>
      </c>
    </row>
    <row r="139" spans="1:51" s="9" customFormat="1">
      <c r="B139" s="1">
        <v>696365</v>
      </c>
      <c r="C139" s="1">
        <v>7393</v>
      </c>
      <c r="D139" s="1">
        <v>133548</v>
      </c>
      <c r="E139" s="1">
        <v>1527574</v>
      </c>
      <c r="F139" s="1">
        <v>17894</v>
      </c>
      <c r="G139" s="1">
        <v>264903</v>
      </c>
      <c r="H139" s="1">
        <v>1064420</v>
      </c>
      <c r="I139" s="1">
        <v>26866</v>
      </c>
      <c r="J139" s="1">
        <v>421779</v>
      </c>
      <c r="K139" s="1">
        <v>1174591</v>
      </c>
      <c r="L139" s="1">
        <v>83068</v>
      </c>
      <c r="M139" s="1">
        <v>448733</v>
      </c>
      <c r="N139" s="1">
        <v>962070</v>
      </c>
      <c r="O139" s="1">
        <v>108208</v>
      </c>
      <c r="P139" s="1">
        <v>459977</v>
      </c>
      <c r="Q139" s="1">
        <v>1114716</v>
      </c>
      <c r="R139" s="1">
        <v>110565</v>
      </c>
      <c r="S139" s="1">
        <v>679819</v>
      </c>
      <c r="T139" s="1">
        <v>1001230</v>
      </c>
      <c r="U139" s="1">
        <v>354662</v>
      </c>
      <c r="V139" s="1">
        <v>758676</v>
      </c>
      <c r="W139" s="1">
        <v>978771</v>
      </c>
      <c r="X139" s="1">
        <v>273216</v>
      </c>
      <c r="Y139" s="1">
        <v>711165</v>
      </c>
      <c r="AB139" s="1">
        <v>684117</v>
      </c>
      <c r="AC139" s="1">
        <v>89582</v>
      </c>
      <c r="AD139" s="1">
        <v>257375</v>
      </c>
      <c r="AE139" s="1">
        <v>1320909</v>
      </c>
      <c r="AF139" s="1">
        <v>100766</v>
      </c>
      <c r="AG139" s="1">
        <v>334411</v>
      </c>
      <c r="AH139" s="1">
        <v>1270065</v>
      </c>
      <c r="AI139" s="1">
        <v>14650</v>
      </c>
      <c r="AJ139" s="1">
        <v>460050</v>
      </c>
      <c r="AK139" s="1">
        <v>1287002</v>
      </c>
      <c r="AL139" s="1">
        <v>57916</v>
      </c>
      <c r="AM139" s="1">
        <v>464075</v>
      </c>
      <c r="AN139" s="1">
        <v>1474187</v>
      </c>
      <c r="AO139" s="1">
        <v>407783</v>
      </c>
      <c r="AP139" s="1">
        <v>705867</v>
      </c>
      <c r="AQ139" s="1">
        <v>1617337</v>
      </c>
      <c r="AR139" s="1">
        <v>419450</v>
      </c>
      <c r="AS139" s="1">
        <v>665240</v>
      </c>
      <c r="AT139" s="1">
        <v>1634253</v>
      </c>
      <c r="AU139" s="1">
        <v>333629</v>
      </c>
      <c r="AV139" s="1">
        <v>571696</v>
      </c>
      <c r="AW139" s="1">
        <v>1471183</v>
      </c>
      <c r="AX139" s="1">
        <v>646649</v>
      </c>
      <c r="AY139" s="1">
        <v>831650</v>
      </c>
    </row>
    <row r="140" spans="1:51" s="9" customFormat="1">
      <c r="B140" s="136">
        <v>941582.66666666663</v>
      </c>
      <c r="C140" s="136">
        <v>5858.833333333333</v>
      </c>
      <c r="D140" s="136">
        <v>96844</v>
      </c>
      <c r="E140" s="136">
        <v>1236894.5</v>
      </c>
      <c r="F140" s="136">
        <v>15028.5</v>
      </c>
      <c r="G140" s="136">
        <v>247350</v>
      </c>
      <c r="H140" s="136">
        <v>1200577.8333333333</v>
      </c>
      <c r="I140" s="136">
        <v>22181</v>
      </c>
      <c r="J140" s="136">
        <v>344653.83333333331</v>
      </c>
      <c r="K140" s="136">
        <v>1134351.1666666667</v>
      </c>
      <c r="L140" s="136">
        <v>45794</v>
      </c>
      <c r="M140" s="136">
        <v>362873.66666666669</v>
      </c>
      <c r="N140" s="136">
        <v>1125234.6666666667</v>
      </c>
      <c r="O140" s="136">
        <v>89542.5</v>
      </c>
      <c r="P140" s="136">
        <v>599823.16666666663</v>
      </c>
      <c r="Q140" s="136">
        <v>1106709.1666666667</v>
      </c>
      <c r="R140" s="136">
        <v>188857.83333333334</v>
      </c>
      <c r="S140" s="136">
        <v>619475</v>
      </c>
      <c r="T140" s="136">
        <v>1172416.5</v>
      </c>
      <c r="U140" s="136">
        <v>361031.83333333331</v>
      </c>
      <c r="V140" s="136">
        <v>706769.66666666663</v>
      </c>
      <c r="W140" s="136">
        <v>984120.5</v>
      </c>
      <c r="X140" s="136">
        <v>468646.66666666669</v>
      </c>
      <c r="Y140" s="136">
        <v>625321.33333333337</v>
      </c>
      <c r="AB140" s="136">
        <v>722785</v>
      </c>
      <c r="AC140" s="136">
        <v>91171.166666666672</v>
      </c>
      <c r="AD140" s="136">
        <v>246208.16666666666</v>
      </c>
      <c r="AE140" s="136">
        <v>1081469.5</v>
      </c>
      <c r="AF140" s="136">
        <v>86091</v>
      </c>
      <c r="AG140" s="136">
        <v>376185.66666666669</v>
      </c>
      <c r="AH140" s="136">
        <v>1350968.1666666667</v>
      </c>
      <c r="AI140" s="136">
        <v>18273.166666666668</v>
      </c>
      <c r="AJ140" s="136">
        <v>515286.5</v>
      </c>
      <c r="AK140" s="136">
        <v>1414602.3333333333</v>
      </c>
      <c r="AL140" s="136">
        <v>44479.5</v>
      </c>
      <c r="AM140" s="136">
        <v>489261</v>
      </c>
      <c r="AN140" s="136">
        <v>1462418.1666666667</v>
      </c>
      <c r="AO140" s="136">
        <v>442226.16666666669</v>
      </c>
      <c r="AP140" s="136">
        <v>626509.5</v>
      </c>
      <c r="AQ140" s="136">
        <v>1570119.3333333333</v>
      </c>
      <c r="AR140" s="136">
        <v>510192.5</v>
      </c>
      <c r="AS140" s="136">
        <v>630788.66666666663</v>
      </c>
      <c r="AT140" s="136">
        <v>1591743.6666666667</v>
      </c>
      <c r="AU140" s="136">
        <v>349379.83333333331</v>
      </c>
      <c r="AV140" s="136">
        <v>702324.16666666663</v>
      </c>
      <c r="AW140" s="136">
        <v>1439271</v>
      </c>
      <c r="AX140" s="136">
        <v>582081.16666666663</v>
      </c>
      <c r="AY140" s="136">
        <v>829678.5</v>
      </c>
    </row>
    <row r="141" spans="1:51" s="9" customFormat="1">
      <c r="B141" s="132">
        <v>1</v>
      </c>
      <c r="C141" s="132">
        <v>6.2223249649172247E-3</v>
      </c>
      <c r="D141" s="132">
        <v>0.1028523606353558</v>
      </c>
      <c r="E141" s="18">
        <v>1</v>
      </c>
      <c r="F141" s="18">
        <v>1.215018742503908E-2</v>
      </c>
      <c r="G141" s="18">
        <v>0.19997663503233298</v>
      </c>
      <c r="H141" s="18">
        <v>1</v>
      </c>
      <c r="I141" s="18">
        <v>1.847527031081006E-2</v>
      </c>
      <c r="J141" s="18">
        <v>0.28707329401245263</v>
      </c>
      <c r="K141" s="18">
        <v>1</v>
      </c>
      <c r="L141" s="18">
        <v>4.0370214573470557E-2</v>
      </c>
      <c r="M141" s="18">
        <v>0.31989535280594322</v>
      </c>
      <c r="N141" s="18">
        <v>1</v>
      </c>
      <c r="O141" s="18">
        <v>7.957673421603316E-2</v>
      </c>
      <c r="P141" s="18">
        <v>0.53306495474721716</v>
      </c>
      <c r="Q141" s="18">
        <v>1</v>
      </c>
      <c r="R141" s="18">
        <v>0.17064811517027584</v>
      </c>
      <c r="S141" s="18">
        <v>0.559745070031196</v>
      </c>
      <c r="T141" s="18">
        <v>1</v>
      </c>
      <c r="U141" s="18">
        <v>0.30793820569169172</v>
      </c>
      <c r="V141" s="18">
        <v>0.60283155914870412</v>
      </c>
      <c r="W141" s="18">
        <v>1</v>
      </c>
      <c r="X141" s="18">
        <v>0.47620862147132054</v>
      </c>
      <c r="Y141" s="18">
        <v>0.63541134783121922</v>
      </c>
      <c r="AB141" s="132">
        <v>1</v>
      </c>
      <c r="AC141" s="132">
        <v>0.12613870883688327</v>
      </c>
      <c r="AD141" s="132">
        <v>0.34063817963386989</v>
      </c>
      <c r="AE141" s="132">
        <v>1</v>
      </c>
      <c r="AF141" s="132">
        <v>7.9605573712434791E-2</v>
      </c>
      <c r="AG141" s="132">
        <v>0.34784676467220454</v>
      </c>
      <c r="AH141" s="132">
        <v>1</v>
      </c>
      <c r="AI141" s="132">
        <v>1.3525978714771097E-2</v>
      </c>
      <c r="AJ141" s="132">
        <v>0.38142016423036862</v>
      </c>
      <c r="AK141" s="132">
        <v>1</v>
      </c>
      <c r="AL141" s="132">
        <v>3.1443112281025032E-2</v>
      </c>
      <c r="AM141" s="132">
        <v>0.34586469177321216</v>
      </c>
      <c r="AN141" s="146">
        <v>1</v>
      </c>
      <c r="AO141" s="146">
        <v>0.30239378636457037</v>
      </c>
      <c r="AP141" s="146">
        <v>0.42840653534004008</v>
      </c>
      <c r="AQ141" s="132">
        <v>1</v>
      </c>
      <c r="AR141" s="132">
        <v>0.32493867769710921</v>
      </c>
      <c r="AS141" s="132">
        <v>0.40174568472290217</v>
      </c>
      <c r="AT141" s="132">
        <v>1</v>
      </c>
      <c r="AU141" s="132">
        <v>0.21949503594695208</v>
      </c>
      <c r="AV141" s="132">
        <v>0.44122943999986591</v>
      </c>
      <c r="AW141" s="146">
        <v>1</v>
      </c>
      <c r="AX141" s="146">
        <v>0.40442777396797869</v>
      </c>
      <c r="AY141" s="146">
        <v>0.57645745658739733</v>
      </c>
    </row>
    <row r="142" spans="1:51">
      <c r="B142" s="6"/>
      <c r="C142" s="6"/>
      <c r="D142" s="6"/>
      <c r="E142" s="6"/>
      <c r="F142" s="6"/>
      <c r="G142" s="6"/>
      <c r="H142" s="6"/>
      <c r="I142" s="6"/>
      <c r="J142" s="6"/>
      <c r="K142" s="6"/>
      <c r="L142" s="6"/>
      <c r="M142" s="6"/>
      <c r="N142" s="6"/>
      <c r="O142" s="6"/>
      <c r="P142" s="6"/>
      <c r="Q142" s="6"/>
      <c r="R142" s="6"/>
      <c r="S142" s="6"/>
      <c r="T142" s="6"/>
      <c r="U142" s="6"/>
      <c r="V142" s="6"/>
      <c r="W142" s="6"/>
      <c r="X142" s="6"/>
      <c r="Y142" s="6"/>
    </row>
    <row r="143" spans="1:51">
      <c r="A143" s="15" t="s">
        <v>9</v>
      </c>
      <c r="B143" t="s">
        <v>2</v>
      </c>
      <c r="C143" t="s">
        <v>532</v>
      </c>
      <c r="D143" t="s">
        <v>514</v>
      </c>
      <c r="E143" t="s">
        <v>2</v>
      </c>
      <c r="F143" t="s">
        <v>532</v>
      </c>
      <c r="G143" t="s">
        <v>514</v>
      </c>
      <c r="H143" t="s">
        <v>2</v>
      </c>
      <c r="I143" t="s">
        <v>532</v>
      </c>
      <c r="J143" t="s">
        <v>514</v>
      </c>
      <c r="K143" t="s">
        <v>2</v>
      </c>
      <c r="L143" t="s">
        <v>532</v>
      </c>
      <c r="M143" t="s">
        <v>514</v>
      </c>
      <c r="N143" t="s">
        <v>2</v>
      </c>
      <c r="O143" t="s">
        <v>532</v>
      </c>
      <c r="P143" t="s">
        <v>514</v>
      </c>
      <c r="Q143" t="s">
        <v>2</v>
      </c>
      <c r="R143" t="s">
        <v>532</v>
      </c>
      <c r="S143" t="s">
        <v>514</v>
      </c>
      <c r="T143" t="s">
        <v>2</v>
      </c>
      <c r="U143" t="s">
        <v>532</v>
      </c>
      <c r="V143" t="s">
        <v>514</v>
      </c>
      <c r="W143" t="s">
        <v>2</v>
      </c>
      <c r="X143" t="s">
        <v>532</v>
      </c>
      <c r="Y143" t="s">
        <v>514</v>
      </c>
      <c r="AA143" s="15" t="s">
        <v>9</v>
      </c>
      <c r="AB143" t="s">
        <v>2</v>
      </c>
      <c r="AC143" t="s">
        <v>532</v>
      </c>
      <c r="AD143" t="s">
        <v>514</v>
      </c>
      <c r="AE143" t="s">
        <v>2</v>
      </c>
      <c r="AF143" t="s">
        <v>532</v>
      </c>
      <c r="AG143" t="s">
        <v>514</v>
      </c>
      <c r="AH143" t="s">
        <v>2</v>
      </c>
      <c r="AI143" t="s">
        <v>532</v>
      </c>
      <c r="AJ143" t="s">
        <v>514</v>
      </c>
      <c r="AK143" t="s">
        <v>2</v>
      </c>
      <c r="AL143" t="s">
        <v>532</v>
      </c>
      <c r="AM143" t="s">
        <v>514</v>
      </c>
      <c r="AN143" t="s">
        <v>2</v>
      </c>
      <c r="AO143" t="s">
        <v>532</v>
      </c>
      <c r="AP143" t="s">
        <v>514</v>
      </c>
      <c r="AQ143" t="s">
        <v>2</v>
      </c>
      <c r="AR143" t="s">
        <v>532</v>
      </c>
      <c r="AS143" t="s">
        <v>514</v>
      </c>
      <c r="AT143" t="s">
        <v>2</v>
      </c>
      <c r="AU143" t="s">
        <v>532</v>
      </c>
      <c r="AV143" t="s">
        <v>514</v>
      </c>
      <c r="AW143" t="s">
        <v>2</v>
      </c>
      <c r="AX143" t="s">
        <v>532</v>
      </c>
      <c r="AY143" t="s">
        <v>514</v>
      </c>
    </row>
    <row r="144" spans="1:51">
      <c r="A144" t="s">
        <v>536</v>
      </c>
      <c r="B144" s="158">
        <v>400</v>
      </c>
      <c r="C144" s="158"/>
      <c r="D144" s="158"/>
      <c r="E144" s="158">
        <v>200</v>
      </c>
      <c r="F144" s="158"/>
      <c r="G144" s="158"/>
      <c r="H144" s="158">
        <v>160</v>
      </c>
      <c r="I144" s="158"/>
      <c r="J144" s="158"/>
      <c r="K144" s="158">
        <v>80</v>
      </c>
      <c r="L144" s="158"/>
      <c r="M144" s="158"/>
      <c r="N144" s="158">
        <v>40</v>
      </c>
      <c r="O144" s="158"/>
      <c r="P144" s="158"/>
      <c r="Q144" s="158">
        <v>20</v>
      </c>
      <c r="R144" s="158"/>
      <c r="S144" s="158"/>
      <c r="T144" s="158">
        <v>10</v>
      </c>
      <c r="U144" s="158"/>
      <c r="V144" s="158"/>
      <c r="W144" s="158">
        <v>5</v>
      </c>
      <c r="X144" s="158"/>
      <c r="Y144" s="158"/>
      <c r="AA144" t="s">
        <v>536</v>
      </c>
      <c r="AB144" s="158">
        <v>400</v>
      </c>
      <c r="AC144" s="158"/>
      <c r="AD144" s="158"/>
      <c r="AE144" s="158">
        <v>200</v>
      </c>
      <c r="AF144" s="158"/>
      <c r="AG144" s="158"/>
      <c r="AH144" s="158">
        <v>160</v>
      </c>
      <c r="AI144" s="158"/>
      <c r="AJ144" s="158"/>
      <c r="AK144" s="158">
        <v>80</v>
      </c>
      <c r="AL144" s="158"/>
      <c r="AM144" s="158"/>
      <c r="AN144" s="158">
        <v>40</v>
      </c>
      <c r="AO144" s="158"/>
      <c r="AP144" s="158"/>
      <c r="AQ144" s="158">
        <v>20</v>
      </c>
      <c r="AR144" s="158"/>
      <c r="AS144" s="158"/>
      <c r="AT144" s="158">
        <v>10</v>
      </c>
      <c r="AU144" s="158"/>
      <c r="AV144" s="158"/>
      <c r="AW144" s="158">
        <v>5</v>
      </c>
      <c r="AX144" s="158"/>
      <c r="AY144" s="158"/>
    </row>
    <row r="145" spans="1:51">
      <c r="B145" s="1">
        <v>634823</v>
      </c>
      <c r="C145" s="1">
        <v>1988</v>
      </c>
      <c r="D145" s="1">
        <v>417961</v>
      </c>
      <c r="E145" s="1">
        <v>1063166</v>
      </c>
      <c r="F145" s="1">
        <v>28373</v>
      </c>
      <c r="G145" s="1">
        <v>435335</v>
      </c>
      <c r="H145" s="1">
        <v>837701</v>
      </c>
      <c r="I145" s="1">
        <v>65290</v>
      </c>
      <c r="J145" s="1">
        <v>600587</v>
      </c>
      <c r="K145" s="1">
        <v>760758</v>
      </c>
      <c r="L145" s="1">
        <v>135190</v>
      </c>
      <c r="M145" s="1">
        <v>522916</v>
      </c>
      <c r="N145" s="1">
        <v>767365</v>
      </c>
      <c r="O145" s="1">
        <v>102563</v>
      </c>
      <c r="P145" s="1">
        <v>656830</v>
      </c>
      <c r="Q145" s="1">
        <v>756417</v>
      </c>
      <c r="R145" s="1">
        <v>199867</v>
      </c>
      <c r="S145" s="1">
        <v>680172</v>
      </c>
      <c r="T145" s="1">
        <v>958445</v>
      </c>
      <c r="U145" s="1">
        <v>458046</v>
      </c>
      <c r="V145" s="1">
        <v>656134</v>
      </c>
      <c r="W145" s="1">
        <v>995016</v>
      </c>
      <c r="X145" s="1">
        <v>401816</v>
      </c>
      <c r="Y145" s="1">
        <v>495134</v>
      </c>
      <c r="AB145" s="1">
        <v>513959</v>
      </c>
      <c r="AC145" s="1">
        <v>38225</v>
      </c>
      <c r="AD145" s="1">
        <v>551990</v>
      </c>
      <c r="AE145" s="1">
        <v>670100</v>
      </c>
      <c r="AF145" s="1">
        <v>34778</v>
      </c>
      <c r="AG145" s="1">
        <v>962788</v>
      </c>
      <c r="AH145" s="1">
        <v>926838</v>
      </c>
      <c r="AI145" s="1">
        <v>15661</v>
      </c>
      <c r="AJ145" s="1">
        <v>907731</v>
      </c>
      <c r="AK145" s="1">
        <v>803502</v>
      </c>
      <c r="AL145" s="1">
        <v>39837</v>
      </c>
      <c r="AM145" s="1">
        <v>823011</v>
      </c>
      <c r="AN145" s="1">
        <v>1109747</v>
      </c>
      <c r="AO145" s="1">
        <v>273220</v>
      </c>
      <c r="AP145" s="1">
        <v>781335</v>
      </c>
      <c r="AQ145" s="1">
        <v>1263202</v>
      </c>
      <c r="AR145" s="1">
        <v>490782</v>
      </c>
      <c r="AS145" s="1">
        <v>776290</v>
      </c>
      <c r="AT145" s="1">
        <v>1156306</v>
      </c>
      <c r="AU145" s="1">
        <v>407657</v>
      </c>
      <c r="AV145" s="1">
        <v>734049</v>
      </c>
      <c r="AW145" s="1">
        <v>1093702</v>
      </c>
      <c r="AX145" s="1">
        <v>539840</v>
      </c>
      <c r="AY145" s="1">
        <v>942697</v>
      </c>
    </row>
    <row r="146" spans="1:51">
      <c r="B146" s="1">
        <v>678260</v>
      </c>
      <c r="C146" s="1">
        <v>81</v>
      </c>
      <c r="D146" s="1">
        <v>372202</v>
      </c>
      <c r="E146" s="1">
        <v>920185</v>
      </c>
      <c r="F146" s="1">
        <v>6309</v>
      </c>
      <c r="G146" s="1">
        <v>577379</v>
      </c>
      <c r="H146" s="1">
        <v>753353</v>
      </c>
      <c r="I146" s="1">
        <v>13439</v>
      </c>
      <c r="J146" s="1">
        <v>469597</v>
      </c>
      <c r="K146" s="1">
        <v>773053</v>
      </c>
      <c r="L146" s="1">
        <v>32604</v>
      </c>
      <c r="M146" s="1">
        <v>559631</v>
      </c>
      <c r="N146" s="1">
        <v>694234</v>
      </c>
      <c r="O146" s="1">
        <v>67341</v>
      </c>
      <c r="P146" s="1">
        <v>504624</v>
      </c>
      <c r="Q146" s="1">
        <v>746017</v>
      </c>
      <c r="R146" s="1">
        <v>128307</v>
      </c>
      <c r="S146" s="1">
        <v>717605</v>
      </c>
      <c r="T146" s="1">
        <v>950017</v>
      </c>
      <c r="U146" s="1">
        <v>272411</v>
      </c>
      <c r="V146" s="1">
        <v>624006</v>
      </c>
      <c r="W146" s="1">
        <v>769477</v>
      </c>
      <c r="X146" s="1">
        <v>330569</v>
      </c>
      <c r="Y146" s="1">
        <v>405925</v>
      </c>
      <c r="AB146" s="1">
        <v>503480</v>
      </c>
      <c r="AC146" s="1">
        <v>47786</v>
      </c>
      <c r="AD146" s="1">
        <v>338002</v>
      </c>
      <c r="AE146" s="1">
        <v>650317</v>
      </c>
      <c r="AF146" s="1">
        <v>59542</v>
      </c>
      <c r="AG146" s="1">
        <v>752413</v>
      </c>
      <c r="AH146" s="1">
        <v>960002</v>
      </c>
      <c r="AI146" s="1">
        <v>11733</v>
      </c>
      <c r="AJ146" s="1">
        <v>769851</v>
      </c>
      <c r="AK146" s="1">
        <v>1193530</v>
      </c>
      <c r="AL146" s="1">
        <v>20461</v>
      </c>
      <c r="AM146" s="1">
        <v>743630</v>
      </c>
      <c r="AN146" s="1">
        <v>1063557</v>
      </c>
      <c r="AO146" s="1">
        <v>279123</v>
      </c>
      <c r="AP146" s="1">
        <v>763379</v>
      </c>
      <c r="AQ146" s="1">
        <v>1153340</v>
      </c>
      <c r="AR146" s="1">
        <v>349892</v>
      </c>
      <c r="AS146" s="1">
        <v>739376</v>
      </c>
      <c r="AT146" s="1">
        <v>1156663</v>
      </c>
      <c r="AU146" s="1">
        <v>233829</v>
      </c>
      <c r="AV146" s="1">
        <v>681409</v>
      </c>
      <c r="AW146" s="1">
        <v>992734</v>
      </c>
      <c r="AX146" s="1">
        <v>466167</v>
      </c>
      <c r="AY146" s="1">
        <v>676267</v>
      </c>
    </row>
    <row r="147" spans="1:51">
      <c r="B147" s="1">
        <v>887712</v>
      </c>
      <c r="C147" s="1">
        <v>428</v>
      </c>
      <c r="D147" s="1">
        <v>365364</v>
      </c>
      <c r="E147" s="1">
        <v>1046280</v>
      </c>
      <c r="F147" s="1">
        <v>12281</v>
      </c>
      <c r="G147" s="1">
        <v>492715</v>
      </c>
      <c r="H147" s="1">
        <v>975353</v>
      </c>
      <c r="I147" s="1">
        <v>6437</v>
      </c>
      <c r="J147" s="1">
        <v>642235</v>
      </c>
      <c r="K147" s="1">
        <v>674206</v>
      </c>
      <c r="L147" s="1">
        <v>22759</v>
      </c>
      <c r="M147" s="1">
        <v>615609</v>
      </c>
      <c r="N147" s="1">
        <v>1068996</v>
      </c>
      <c r="O147" s="1">
        <v>48311</v>
      </c>
      <c r="P147" s="1">
        <v>615691</v>
      </c>
      <c r="Q147" s="1">
        <v>677712</v>
      </c>
      <c r="R147" s="1">
        <v>229997</v>
      </c>
      <c r="S147" s="1">
        <v>731194</v>
      </c>
      <c r="T147" s="1">
        <v>921182</v>
      </c>
      <c r="U147" s="1">
        <v>264331</v>
      </c>
      <c r="V147" s="1">
        <v>667585</v>
      </c>
      <c r="W147" s="1">
        <v>866789</v>
      </c>
      <c r="X147" s="1">
        <v>350938</v>
      </c>
      <c r="Y147" s="1">
        <v>613487</v>
      </c>
      <c r="AB147" s="1">
        <v>453900</v>
      </c>
      <c r="AC147" s="1">
        <v>87504</v>
      </c>
      <c r="AD147" s="1">
        <v>714060</v>
      </c>
      <c r="AE147" s="1">
        <v>1157421</v>
      </c>
      <c r="AF147" s="1">
        <v>78653</v>
      </c>
      <c r="AG147" s="1">
        <v>1280348</v>
      </c>
      <c r="AH147" s="1">
        <v>1151881</v>
      </c>
      <c r="AI147" s="1">
        <v>41967</v>
      </c>
      <c r="AJ147" s="1">
        <v>996543</v>
      </c>
      <c r="AK147" s="1">
        <v>1262280</v>
      </c>
      <c r="AL147" s="1">
        <v>99793</v>
      </c>
      <c r="AM147" s="1">
        <v>1058149</v>
      </c>
      <c r="AN147" s="1">
        <v>1135196</v>
      </c>
      <c r="AO147" s="1">
        <v>366162</v>
      </c>
      <c r="AP147" s="1">
        <v>1174414</v>
      </c>
      <c r="AQ147" s="1">
        <v>1279097</v>
      </c>
      <c r="AR147" s="1">
        <v>521774</v>
      </c>
      <c r="AS147" s="1">
        <v>1173794</v>
      </c>
      <c r="AT147" s="1">
        <v>1166879</v>
      </c>
      <c r="AU147" s="1">
        <v>428010</v>
      </c>
      <c r="AV147" s="1">
        <v>912871</v>
      </c>
      <c r="AW147" s="1">
        <v>1280736</v>
      </c>
      <c r="AX147" s="1">
        <v>835724</v>
      </c>
      <c r="AY147" s="1">
        <v>703260</v>
      </c>
    </row>
    <row r="148" spans="1:51">
      <c r="B148" s="1">
        <v>950641</v>
      </c>
      <c r="C148" s="1">
        <v>3627</v>
      </c>
      <c r="D148" s="1">
        <v>502876</v>
      </c>
      <c r="E148" s="1">
        <v>809128</v>
      </c>
      <c r="F148" s="1">
        <v>16455</v>
      </c>
      <c r="G148" s="1">
        <v>560892</v>
      </c>
      <c r="H148" s="1">
        <v>895496</v>
      </c>
      <c r="I148" s="1">
        <v>30857</v>
      </c>
      <c r="J148" s="1">
        <v>512681</v>
      </c>
      <c r="K148" s="1">
        <v>766441</v>
      </c>
      <c r="L148" s="1">
        <v>90353</v>
      </c>
      <c r="M148" s="1">
        <v>569357</v>
      </c>
      <c r="N148" s="1">
        <v>832502</v>
      </c>
      <c r="O148" s="1">
        <v>94499</v>
      </c>
      <c r="P148" s="1">
        <v>835690</v>
      </c>
      <c r="Q148" s="1">
        <v>743003</v>
      </c>
      <c r="R148" s="1">
        <v>89089</v>
      </c>
      <c r="S148" s="1">
        <v>668582</v>
      </c>
      <c r="T148" s="1">
        <v>766356</v>
      </c>
      <c r="U148" s="1">
        <v>309712</v>
      </c>
      <c r="V148" s="1">
        <v>733754</v>
      </c>
      <c r="W148" s="1">
        <v>956428</v>
      </c>
      <c r="X148" s="1">
        <v>441252</v>
      </c>
      <c r="Y148" s="1">
        <v>477597</v>
      </c>
      <c r="AB148" s="1">
        <v>518668</v>
      </c>
      <c r="AC148" s="1">
        <v>108515</v>
      </c>
      <c r="AD148" s="1">
        <v>514107</v>
      </c>
      <c r="AE148" s="1">
        <v>1106655</v>
      </c>
      <c r="AF148" s="1">
        <v>88988</v>
      </c>
      <c r="AG148" s="1">
        <v>915404</v>
      </c>
      <c r="AH148" s="1">
        <v>1172553</v>
      </c>
      <c r="AI148" s="1">
        <v>28025</v>
      </c>
      <c r="AJ148" s="1">
        <v>727453</v>
      </c>
      <c r="AK148" s="1">
        <v>1306397</v>
      </c>
      <c r="AL148" s="1">
        <v>85768</v>
      </c>
      <c r="AM148" s="1">
        <v>1084266</v>
      </c>
      <c r="AN148" s="1">
        <v>1102256</v>
      </c>
      <c r="AO148" s="1">
        <v>409264</v>
      </c>
      <c r="AP148" s="1">
        <v>834807</v>
      </c>
      <c r="AQ148" s="1">
        <v>1520204</v>
      </c>
      <c r="AR148" s="1">
        <v>416480</v>
      </c>
      <c r="AS148" s="1">
        <v>666583</v>
      </c>
      <c r="AT148" s="1">
        <v>1134512</v>
      </c>
      <c r="AU148" s="1">
        <v>380867</v>
      </c>
      <c r="AV148" s="1">
        <v>740921</v>
      </c>
      <c r="AW148" s="1">
        <v>1097018</v>
      </c>
      <c r="AX148" s="1">
        <v>653844</v>
      </c>
      <c r="AY148" s="1">
        <v>712303</v>
      </c>
    </row>
    <row r="149" spans="1:51">
      <c r="B149" s="1">
        <v>852049</v>
      </c>
      <c r="C149" s="1">
        <v>11989</v>
      </c>
      <c r="D149" s="1">
        <v>392449</v>
      </c>
      <c r="E149" s="1">
        <v>963883</v>
      </c>
      <c r="F149" s="1">
        <v>35403</v>
      </c>
      <c r="G149" s="1">
        <v>634719</v>
      </c>
      <c r="H149" s="1">
        <v>966985</v>
      </c>
      <c r="I149" s="1">
        <v>20776</v>
      </c>
      <c r="J149" s="1">
        <v>657732</v>
      </c>
      <c r="K149" s="1">
        <v>1049862</v>
      </c>
      <c r="L149" s="1">
        <v>54522</v>
      </c>
      <c r="M149" s="1">
        <v>548862</v>
      </c>
      <c r="N149" s="1">
        <v>998406</v>
      </c>
      <c r="O149" s="1">
        <v>64825</v>
      </c>
      <c r="P149" s="1">
        <v>655422</v>
      </c>
      <c r="Q149" s="1">
        <v>1045395</v>
      </c>
      <c r="R149" s="1">
        <v>185578</v>
      </c>
      <c r="S149" s="1">
        <v>803466</v>
      </c>
      <c r="T149" s="1">
        <v>997817</v>
      </c>
      <c r="U149" s="1">
        <v>275962</v>
      </c>
      <c r="V149" s="1">
        <v>783083</v>
      </c>
      <c r="W149" s="1">
        <v>615888</v>
      </c>
      <c r="X149" s="1">
        <v>413117</v>
      </c>
      <c r="Y149" s="1">
        <v>472979</v>
      </c>
      <c r="AB149" s="1">
        <v>444092</v>
      </c>
      <c r="AC149" s="1">
        <v>52479</v>
      </c>
      <c r="AD149" s="1">
        <v>440901</v>
      </c>
      <c r="AE149" s="1">
        <v>752637</v>
      </c>
      <c r="AF149" s="1">
        <v>90456</v>
      </c>
      <c r="AG149" s="1">
        <v>682483</v>
      </c>
      <c r="AH149" s="1">
        <v>1084425</v>
      </c>
      <c r="AI149" s="1">
        <v>23441</v>
      </c>
      <c r="AJ149" s="1">
        <v>646680</v>
      </c>
      <c r="AK149" s="1">
        <v>994431</v>
      </c>
      <c r="AL149" s="1">
        <v>31473</v>
      </c>
      <c r="AM149" s="1">
        <v>740742</v>
      </c>
      <c r="AN149" s="1">
        <v>1266388</v>
      </c>
      <c r="AO149" s="1">
        <v>371809</v>
      </c>
      <c r="AP149" s="1">
        <v>893828</v>
      </c>
      <c r="AQ149" s="1">
        <v>1228992</v>
      </c>
      <c r="AR149" s="1">
        <v>432292</v>
      </c>
      <c r="AS149" s="1">
        <v>799651</v>
      </c>
      <c r="AT149" s="1">
        <v>1505032</v>
      </c>
      <c r="AU149" s="1">
        <v>281717</v>
      </c>
      <c r="AV149" s="1">
        <v>616179</v>
      </c>
      <c r="AW149" s="1">
        <v>1030246</v>
      </c>
      <c r="AX149" s="1">
        <v>349661</v>
      </c>
      <c r="AY149" s="1">
        <v>745189</v>
      </c>
    </row>
    <row r="150" spans="1:51">
      <c r="B150" s="1">
        <v>824419</v>
      </c>
      <c r="C150" s="1">
        <v>4369</v>
      </c>
      <c r="D150" s="1">
        <v>386251</v>
      </c>
      <c r="E150" s="1">
        <v>831487</v>
      </c>
      <c r="F150" s="1">
        <v>22612</v>
      </c>
      <c r="G150" s="1">
        <v>567392</v>
      </c>
      <c r="H150" s="1">
        <v>986974</v>
      </c>
      <c r="I150" s="1">
        <v>16097</v>
      </c>
      <c r="J150" s="1">
        <v>657128</v>
      </c>
      <c r="K150" s="1">
        <v>727043</v>
      </c>
      <c r="L150" s="1">
        <v>65160</v>
      </c>
      <c r="M150" s="1">
        <v>532769</v>
      </c>
      <c r="N150" s="1">
        <v>938648</v>
      </c>
      <c r="O150" s="1">
        <v>82181</v>
      </c>
      <c r="P150" s="1">
        <v>676591</v>
      </c>
      <c r="Q150" s="1">
        <v>886567</v>
      </c>
      <c r="R150" s="1">
        <v>219108</v>
      </c>
      <c r="S150" s="1">
        <v>665120</v>
      </c>
      <c r="T150" s="1">
        <v>878240</v>
      </c>
      <c r="U150" s="1">
        <v>345779</v>
      </c>
      <c r="V150" s="1">
        <v>602304</v>
      </c>
      <c r="W150" s="1">
        <v>643159</v>
      </c>
      <c r="X150" s="1">
        <v>407681</v>
      </c>
      <c r="Y150" s="1">
        <v>583587</v>
      </c>
      <c r="AB150" s="1">
        <v>442797</v>
      </c>
      <c r="AC150" s="1">
        <v>71973</v>
      </c>
      <c r="AD150" s="1">
        <v>373081</v>
      </c>
      <c r="AE150" s="1">
        <v>977885</v>
      </c>
      <c r="AF150" s="1">
        <v>84617</v>
      </c>
      <c r="AG150" s="1">
        <v>603487</v>
      </c>
      <c r="AH150" s="1">
        <v>1080975</v>
      </c>
      <c r="AI150" s="1">
        <v>11808</v>
      </c>
      <c r="AJ150" s="1">
        <v>649240</v>
      </c>
      <c r="AK150" s="1">
        <v>1642868</v>
      </c>
      <c r="AL150" s="1">
        <v>45975</v>
      </c>
      <c r="AM150" s="1">
        <v>1039608</v>
      </c>
      <c r="AN150" s="1">
        <v>1287082</v>
      </c>
      <c r="AO150" s="1">
        <v>410370</v>
      </c>
      <c r="AP150" s="1">
        <v>988851</v>
      </c>
      <c r="AQ150" s="1">
        <v>1219232</v>
      </c>
      <c r="AR150" s="1">
        <v>379081</v>
      </c>
      <c r="AS150" s="1">
        <v>717146</v>
      </c>
      <c r="AT150" s="1">
        <v>1375658</v>
      </c>
      <c r="AU150" s="1">
        <v>308874</v>
      </c>
      <c r="AV150" s="1">
        <v>992536</v>
      </c>
      <c r="AW150" s="1">
        <v>1278588</v>
      </c>
      <c r="AX150" s="1">
        <v>600572</v>
      </c>
      <c r="AY150" s="1">
        <v>762062</v>
      </c>
    </row>
    <row r="151" spans="1:51">
      <c r="B151" s="2">
        <v>804650.66666666663</v>
      </c>
      <c r="C151" s="2">
        <v>3747</v>
      </c>
      <c r="D151" s="2">
        <v>406183.83333333331</v>
      </c>
      <c r="E151" s="2">
        <v>939021.5</v>
      </c>
      <c r="F151" s="2">
        <v>20238.833333333332</v>
      </c>
      <c r="G151" s="2">
        <v>544738.66666666663</v>
      </c>
      <c r="H151" s="2">
        <v>902643.66666666663</v>
      </c>
      <c r="I151" s="2">
        <v>25482.666666666668</v>
      </c>
      <c r="J151" s="2">
        <v>589993.33333333337</v>
      </c>
      <c r="K151" s="2">
        <v>791893.83333333337</v>
      </c>
      <c r="L151" s="2">
        <v>66764.666666666672</v>
      </c>
      <c r="M151" s="2">
        <v>558190.66666666663</v>
      </c>
      <c r="N151" s="2">
        <v>883358.5</v>
      </c>
      <c r="O151" s="2">
        <v>76620</v>
      </c>
      <c r="P151" s="2">
        <v>657474.66666666663</v>
      </c>
      <c r="Q151" s="2">
        <v>809185.16666666663</v>
      </c>
      <c r="R151" s="2">
        <v>175324.33333333334</v>
      </c>
      <c r="S151" s="2">
        <v>711023.16666666663</v>
      </c>
      <c r="T151" s="2">
        <v>912009.5</v>
      </c>
      <c r="U151" s="2">
        <v>321040.16666666669</v>
      </c>
      <c r="V151" s="2">
        <v>677811</v>
      </c>
      <c r="W151" s="2">
        <v>807792.83333333337</v>
      </c>
      <c r="X151" s="2">
        <v>390895.5</v>
      </c>
      <c r="Y151" s="2">
        <v>508118.16666666669</v>
      </c>
      <c r="AB151" s="140">
        <v>479482.66666666669</v>
      </c>
      <c r="AC151" s="140">
        <v>67747</v>
      </c>
      <c r="AD151" s="140">
        <v>488690.16666666669</v>
      </c>
      <c r="AE151" s="140">
        <v>885835.83333333337</v>
      </c>
      <c r="AF151" s="140">
        <v>72839</v>
      </c>
      <c r="AG151" s="140">
        <v>866153.83333333337</v>
      </c>
      <c r="AH151" s="140">
        <v>1062779</v>
      </c>
      <c r="AI151" s="140">
        <v>22105.833333333332</v>
      </c>
      <c r="AJ151" s="140">
        <v>782916.33333333337</v>
      </c>
      <c r="AK151" s="140">
        <v>1200501.3333333333</v>
      </c>
      <c r="AL151" s="140">
        <v>53884.5</v>
      </c>
      <c r="AM151" s="140">
        <v>914901</v>
      </c>
      <c r="AN151" s="140">
        <v>1160704.3333333333</v>
      </c>
      <c r="AO151" s="140">
        <v>351658</v>
      </c>
      <c r="AP151" s="140">
        <v>906102.33333333337</v>
      </c>
      <c r="AQ151" s="140">
        <v>1277344.5</v>
      </c>
      <c r="AR151" s="140">
        <v>431716.83333333331</v>
      </c>
      <c r="AS151" s="140">
        <v>812140</v>
      </c>
      <c r="AT151" s="140">
        <v>1249175</v>
      </c>
      <c r="AU151" s="140">
        <v>340159</v>
      </c>
      <c r="AV151" s="140">
        <v>779660.83333333337</v>
      </c>
      <c r="AW151" s="140">
        <v>1128837.3333333333</v>
      </c>
      <c r="AX151" s="140">
        <v>574301.33333333337</v>
      </c>
      <c r="AY151" s="140">
        <v>756963</v>
      </c>
    </row>
    <row r="152" spans="1:51" s="18" customFormat="1">
      <c r="B152" s="145">
        <v>1</v>
      </c>
      <c r="C152" s="145">
        <v>4.6566791717482375E-3</v>
      </c>
      <c r="D152" s="145">
        <v>0.50479524862134795</v>
      </c>
      <c r="E152" s="132">
        <v>1</v>
      </c>
      <c r="F152" s="132">
        <v>2.1553109628835262E-2</v>
      </c>
      <c r="G152" s="132">
        <v>0.5801130929022037</v>
      </c>
      <c r="H152" s="132">
        <v>1</v>
      </c>
      <c r="I152" s="132">
        <v>2.823114769172479E-2</v>
      </c>
      <c r="J152" s="132">
        <v>0.65362817590256184</v>
      </c>
      <c r="K152" s="145">
        <v>1</v>
      </c>
      <c r="L152" s="145">
        <v>8.4310123221484026E-2</v>
      </c>
      <c r="M152" s="145">
        <v>0.70488068371117918</v>
      </c>
      <c r="N152" s="145">
        <v>1</v>
      </c>
      <c r="O152" s="145">
        <v>8.6737151450968095E-2</v>
      </c>
      <c r="P152" s="145">
        <v>0.74428973816029009</v>
      </c>
      <c r="Q152" s="132">
        <v>1</v>
      </c>
      <c r="R152" s="132">
        <v>0.21666775486698453</v>
      </c>
      <c r="S152" s="132">
        <v>0.87869031212674642</v>
      </c>
      <c r="T152" s="145">
        <v>1</v>
      </c>
      <c r="U152" s="145">
        <v>0.35201405979506428</v>
      </c>
      <c r="V152" s="145">
        <v>0.74320607405953554</v>
      </c>
      <c r="W152" s="145">
        <v>1</v>
      </c>
      <c r="X152" s="145">
        <v>0.4839056300945147</v>
      </c>
      <c r="Y152" s="145">
        <v>0.62902039446169877</v>
      </c>
      <c r="AB152" s="146">
        <v>1</v>
      </c>
      <c r="AC152" s="146">
        <v>0.14129186456514242</v>
      </c>
      <c r="AD152" s="146">
        <v>1.0192029882206377</v>
      </c>
      <c r="AE152" s="146">
        <v>1</v>
      </c>
      <c r="AF152" s="146">
        <v>8.2226296633217399E-2</v>
      </c>
      <c r="AG152" s="146">
        <v>0.97778143617656765</v>
      </c>
      <c r="AH152" s="146">
        <v>1</v>
      </c>
      <c r="AI152" s="146">
        <v>2.0800028353339058E-2</v>
      </c>
      <c r="AJ152" s="146">
        <v>0.73666899076226888</v>
      </c>
      <c r="AK152" s="145">
        <v>1</v>
      </c>
      <c r="AL152" s="145">
        <v>4.4884998045261096E-2</v>
      </c>
      <c r="AM152" s="145">
        <v>0.76209911192657298</v>
      </c>
      <c r="AN152" s="146">
        <v>1</v>
      </c>
      <c r="AO152" s="146">
        <v>0.30296949007685853</v>
      </c>
      <c r="AP152" s="146">
        <v>0.78064870381862972</v>
      </c>
      <c r="AQ152" s="146">
        <v>1</v>
      </c>
      <c r="AR152" s="146">
        <v>0.33797995241951823</v>
      </c>
      <c r="AS152" s="146">
        <v>0.63580341873316082</v>
      </c>
      <c r="AT152" s="146">
        <v>1</v>
      </c>
      <c r="AU152" s="146">
        <v>0.27230692256889549</v>
      </c>
      <c r="AV152" s="146">
        <v>0.62414059946231182</v>
      </c>
      <c r="AW152" s="132">
        <v>1</v>
      </c>
      <c r="AX152" s="132">
        <v>0.50875473053100073</v>
      </c>
      <c r="AY152" s="132">
        <v>0.67056871494918668</v>
      </c>
    </row>
    <row r="153" spans="1:51">
      <c r="A153" s="7" t="s">
        <v>6</v>
      </c>
      <c r="AA153" t="s">
        <v>6</v>
      </c>
    </row>
    <row r="154" spans="1:51">
      <c r="A154" t="s">
        <v>107</v>
      </c>
      <c r="B154" t="s">
        <v>2</v>
      </c>
      <c r="C154" t="s">
        <v>532</v>
      </c>
      <c r="D154" t="s">
        <v>514</v>
      </c>
      <c r="E154" t="s">
        <v>2</v>
      </c>
      <c r="F154" t="s">
        <v>532</v>
      </c>
      <c r="G154" t="s">
        <v>514</v>
      </c>
      <c r="H154" t="s">
        <v>2</v>
      </c>
      <c r="I154" t="s">
        <v>532</v>
      </c>
      <c r="J154" t="s">
        <v>514</v>
      </c>
      <c r="K154" t="s">
        <v>2</v>
      </c>
      <c r="L154" t="s">
        <v>532</v>
      </c>
      <c r="M154" t="s">
        <v>514</v>
      </c>
      <c r="N154" t="s">
        <v>2</v>
      </c>
      <c r="O154" t="s">
        <v>532</v>
      </c>
      <c r="P154" t="s">
        <v>514</v>
      </c>
      <c r="Q154" t="s">
        <v>2</v>
      </c>
      <c r="R154" t="s">
        <v>532</v>
      </c>
      <c r="S154" t="s">
        <v>514</v>
      </c>
      <c r="T154" t="s">
        <v>2</v>
      </c>
      <c r="U154" t="s">
        <v>532</v>
      </c>
      <c r="V154" t="s">
        <v>514</v>
      </c>
      <c r="W154" t="s">
        <v>2</v>
      </c>
      <c r="X154" t="s">
        <v>532</v>
      </c>
      <c r="Y154" t="s">
        <v>514</v>
      </c>
      <c r="AA154" t="s">
        <v>107</v>
      </c>
      <c r="AB154" t="s">
        <v>2</v>
      </c>
      <c r="AC154" t="s">
        <v>532</v>
      </c>
      <c r="AD154" t="s">
        <v>514</v>
      </c>
      <c r="AE154" t="s">
        <v>2</v>
      </c>
      <c r="AF154" t="s">
        <v>532</v>
      </c>
      <c r="AG154" t="s">
        <v>514</v>
      </c>
      <c r="AH154" t="s">
        <v>2</v>
      </c>
      <c r="AI154" t="s">
        <v>532</v>
      </c>
      <c r="AJ154" t="s">
        <v>514</v>
      </c>
      <c r="AK154" t="s">
        <v>2</v>
      </c>
      <c r="AL154" t="s">
        <v>532</v>
      </c>
      <c r="AM154" t="s">
        <v>514</v>
      </c>
      <c r="AN154" t="s">
        <v>2</v>
      </c>
      <c r="AO154" t="s">
        <v>532</v>
      </c>
      <c r="AP154" t="s">
        <v>514</v>
      </c>
      <c r="AQ154" t="s">
        <v>2</v>
      </c>
      <c r="AR154" t="s">
        <v>532</v>
      </c>
      <c r="AS154" t="s">
        <v>514</v>
      </c>
      <c r="AT154" t="s">
        <v>2</v>
      </c>
      <c r="AU154" t="s">
        <v>532</v>
      </c>
      <c r="AV154" t="s">
        <v>514</v>
      </c>
      <c r="AW154" t="s">
        <v>2</v>
      </c>
      <c r="AX154" t="s">
        <v>532</v>
      </c>
      <c r="AY154" t="s">
        <v>514</v>
      </c>
    </row>
    <row r="155" spans="1:51">
      <c r="A155" t="s">
        <v>536</v>
      </c>
      <c r="B155" s="158">
        <v>400</v>
      </c>
      <c r="C155" s="158"/>
      <c r="D155" s="158"/>
      <c r="E155" s="158">
        <v>200</v>
      </c>
      <c r="F155" s="158"/>
      <c r="G155" s="158"/>
      <c r="H155" s="158">
        <v>160</v>
      </c>
      <c r="I155" s="158"/>
      <c r="J155" s="158"/>
      <c r="K155" s="158">
        <v>80</v>
      </c>
      <c r="L155" s="158"/>
      <c r="M155" s="158"/>
      <c r="N155" s="158">
        <v>40</v>
      </c>
      <c r="O155" s="158"/>
      <c r="P155" s="158"/>
      <c r="Q155" s="158">
        <v>20</v>
      </c>
      <c r="R155" s="158"/>
      <c r="S155" s="158"/>
      <c r="T155" s="158">
        <v>10</v>
      </c>
      <c r="U155" s="158"/>
      <c r="V155" s="158"/>
      <c r="W155" s="158">
        <v>5</v>
      </c>
      <c r="X155" s="158"/>
      <c r="Y155" s="158"/>
      <c r="AA155" t="s">
        <v>537</v>
      </c>
      <c r="AB155" s="158">
        <v>400</v>
      </c>
      <c r="AC155" s="158"/>
      <c r="AD155" s="158"/>
      <c r="AE155" s="158">
        <v>200</v>
      </c>
      <c r="AF155" s="158"/>
      <c r="AG155" s="158"/>
      <c r="AH155" s="158">
        <v>160</v>
      </c>
      <c r="AI155" s="158"/>
      <c r="AJ155" s="158"/>
      <c r="AK155" s="158">
        <v>80</v>
      </c>
      <c r="AL155" s="158"/>
      <c r="AM155" s="158"/>
      <c r="AN155" s="158">
        <v>40</v>
      </c>
      <c r="AO155" s="158"/>
      <c r="AP155" s="158"/>
      <c r="AQ155" s="158">
        <v>20</v>
      </c>
      <c r="AR155" s="158"/>
      <c r="AS155" s="158"/>
      <c r="AT155" s="158">
        <v>10</v>
      </c>
      <c r="AU155" s="158"/>
      <c r="AV155" s="158"/>
      <c r="AW155" s="158">
        <v>5</v>
      </c>
      <c r="AX155" s="158"/>
      <c r="AY155" s="158"/>
    </row>
    <row r="156" spans="1:51">
      <c r="B156" s="1">
        <v>1498358</v>
      </c>
      <c r="C156" s="1">
        <v>12283</v>
      </c>
      <c r="D156" s="1">
        <v>296596</v>
      </c>
      <c r="E156" s="1">
        <v>1609465</v>
      </c>
      <c r="F156" s="1">
        <v>136150</v>
      </c>
      <c r="G156" s="1">
        <v>530447</v>
      </c>
      <c r="H156" s="1">
        <v>2022546</v>
      </c>
      <c r="I156" s="1">
        <v>31642</v>
      </c>
      <c r="J156" s="1">
        <v>540571</v>
      </c>
      <c r="K156" s="1">
        <v>2204961</v>
      </c>
      <c r="L156" s="1">
        <v>88630</v>
      </c>
      <c r="M156" s="1">
        <v>771182</v>
      </c>
      <c r="N156" s="1">
        <v>1907117</v>
      </c>
      <c r="O156" s="1">
        <v>92747</v>
      </c>
      <c r="P156" s="1">
        <v>497149</v>
      </c>
      <c r="Q156" s="1">
        <v>1946399</v>
      </c>
      <c r="R156" s="1">
        <v>246083</v>
      </c>
      <c r="S156" s="1">
        <v>724707</v>
      </c>
      <c r="T156" s="1">
        <v>1953553</v>
      </c>
      <c r="U156" s="1">
        <v>513900</v>
      </c>
      <c r="V156" s="1">
        <v>1114864</v>
      </c>
      <c r="W156" s="1">
        <v>2057007</v>
      </c>
      <c r="X156" s="1">
        <v>776918</v>
      </c>
      <c r="Y156" s="1">
        <v>1325448</v>
      </c>
      <c r="AB156" s="1">
        <v>1097763</v>
      </c>
      <c r="AC156" s="1">
        <v>13608</v>
      </c>
      <c r="AD156" s="1">
        <v>60004</v>
      </c>
      <c r="AE156" s="1">
        <v>1188182</v>
      </c>
      <c r="AF156" s="1">
        <v>30975</v>
      </c>
      <c r="AG156" s="1">
        <v>310238</v>
      </c>
      <c r="AH156" s="1">
        <v>1034080</v>
      </c>
      <c r="AI156" s="1">
        <v>27971</v>
      </c>
      <c r="AJ156" s="1">
        <v>330791</v>
      </c>
      <c r="AK156" s="1">
        <v>1373001</v>
      </c>
      <c r="AL156" s="1">
        <v>51823</v>
      </c>
      <c r="AM156" s="1">
        <v>452190</v>
      </c>
      <c r="AN156" s="1">
        <v>1326823</v>
      </c>
      <c r="AO156" s="1">
        <v>99137</v>
      </c>
      <c r="AP156" s="1">
        <v>493519</v>
      </c>
      <c r="AQ156" s="1">
        <v>1331821</v>
      </c>
      <c r="AR156" s="1">
        <v>118398</v>
      </c>
      <c r="AS156" s="1">
        <v>502755</v>
      </c>
      <c r="AT156" s="1">
        <v>1316649</v>
      </c>
      <c r="AU156" s="1">
        <v>232985</v>
      </c>
      <c r="AV156" s="1">
        <v>580099</v>
      </c>
      <c r="AW156" s="1">
        <v>1168212</v>
      </c>
      <c r="AX156" s="1">
        <v>520773</v>
      </c>
      <c r="AY156" s="1">
        <v>521497</v>
      </c>
    </row>
    <row r="157" spans="1:51">
      <c r="B157" s="1">
        <v>1329585</v>
      </c>
      <c r="C157" s="1">
        <v>25489</v>
      </c>
      <c r="D157" s="1">
        <v>379441</v>
      </c>
      <c r="E157" s="1">
        <v>1952101</v>
      </c>
      <c r="F157" s="1">
        <v>33952</v>
      </c>
      <c r="G157" s="1">
        <v>563103</v>
      </c>
      <c r="H157" s="1">
        <v>1635557</v>
      </c>
      <c r="I157" s="1">
        <v>52844</v>
      </c>
      <c r="J157" s="1">
        <v>605421</v>
      </c>
      <c r="K157" s="1">
        <v>1994506</v>
      </c>
      <c r="L157" s="1">
        <v>172866</v>
      </c>
      <c r="M157" s="1">
        <v>1027068</v>
      </c>
      <c r="N157" s="1">
        <v>2064760</v>
      </c>
      <c r="O157" s="1">
        <v>75361</v>
      </c>
      <c r="P157" s="1">
        <v>751264</v>
      </c>
      <c r="Q157" s="1">
        <v>1912425</v>
      </c>
      <c r="R157" s="1">
        <v>265304</v>
      </c>
      <c r="S157" s="1">
        <v>1179059</v>
      </c>
      <c r="T157" s="1">
        <v>2200006</v>
      </c>
      <c r="U157" s="1">
        <v>488942</v>
      </c>
      <c r="V157" s="1">
        <v>1053526</v>
      </c>
      <c r="W157" s="1">
        <v>2221507</v>
      </c>
      <c r="X157" s="1">
        <v>927945</v>
      </c>
      <c r="Y157" s="1">
        <v>1283539</v>
      </c>
      <c r="AB157" s="1">
        <v>934190</v>
      </c>
      <c r="AC157" s="1">
        <v>2838</v>
      </c>
      <c r="AD157" s="1">
        <v>115056</v>
      </c>
      <c r="AE157" s="1">
        <v>1343730</v>
      </c>
      <c r="AF157" s="1">
        <v>16971</v>
      </c>
      <c r="AG157" s="1">
        <v>285067</v>
      </c>
      <c r="AH157" s="1">
        <v>1400014</v>
      </c>
      <c r="AI157" s="1">
        <v>28851</v>
      </c>
      <c r="AJ157" s="1">
        <v>303287</v>
      </c>
      <c r="AK157" s="1">
        <v>1382852</v>
      </c>
      <c r="AL157" s="1">
        <v>58056</v>
      </c>
      <c r="AM157" s="1">
        <v>386531</v>
      </c>
      <c r="AN157" s="1">
        <v>1262952</v>
      </c>
      <c r="AO157" s="1">
        <v>90367</v>
      </c>
      <c r="AP157" s="1">
        <v>491741</v>
      </c>
      <c r="AQ157" s="1">
        <v>1190484</v>
      </c>
      <c r="AR157" s="1">
        <v>260852</v>
      </c>
      <c r="AS157" s="1">
        <v>460709</v>
      </c>
      <c r="AT157" s="1">
        <v>1344580</v>
      </c>
      <c r="AU157" s="1">
        <v>285043</v>
      </c>
      <c r="AV157" s="1">
        <v>578496</v>
      </c>
      <c r="AW157" s="1">
        <v>1183272</v>
      </c>
      <c r="AX157" s="1">
        <v>447730</v>
      </c>
      <c r="AY157" s="1">
        <v>562559</v>
      </c>
    </row>
    <row r="158" spans="1:51">
      <c r="B158" s="1">
        <v>1479055</v>
      </c>
      <c r="C158" s="1">
        <v>10230</v>
      </c>
      <c r="D158" s="1">
        <v>272687</v>
      </c>
      <c r="E158" s="1">
        <v>1681583</v>
      </c>
      <c r="F158" s="1">
        <v>89062</v>
      </c>
      <c r="G158" s="1">
        <v>448553</v>
      </c>
      <c r="H158" s="1">
        <v>1930256</v>
      </c>
      <c r="I158" s="1">
        <v>73287</v>
      </c>
      <c r="J158" s="1">
        <v>497742</v>
      </c>
      <c r="K158" s="1">
        <v>2137940</v>
      </c>
      <c r="L158" s="1">
        <v>159148</v>
      </c>
      <c r="M158" s="1">
        <v>776457</v>
      </c>
      <c r="N158" s="1">
        <v>1804471</v>
      </c>
      <c r="O158" s="1">
        <v>99473</v>
      </c>
      <c r="P158" s="1">
        <v>671319</v>
      </c>
      <c r="Q158" s="1">
        <v>1850410</v>
      </c>
      <c r="R158" s="1">
        <v>256268</v>
      </c>
      <c r="S158" s="1">
        <v>997771</v>
      </c>
      <c r="T158" s="1">
        <v>2003944</v>
      </c>
      <c r="U158" s="1">
        <v>410816</v>
      </c>
      <c r="V158" s="1">
        <v>1222965</v>
      </c>
      <c r="W158" s="1">
        <v>1845089</v>
      </c>
      <c r="X158" s="1">
        <v>935118</v>
      </c>
      <c r="Y158" s="1">
        <v>1422420</v>
      </c>
      <c r="AB158" s="1">
        <v>776935</v>
      </c>
      <c r="AC158" s="1">
        <v>9509</v>
      </c>
      <c r="AD158" s="1">
        <v>90052</v>
      </c>
      <c r="AE158" s="1">
        <v>805494</v>
      </c>
      <c r="AF158" s="1">
        <v>18940</v>
      </c>
      <c r="AG158" s="1">
        <v>293051</v>
      </c>
      <c r="AH158" s="1">
        <v>742652</v>
      </c>
      <c r="AI158" s="1">
        <v>16896</v>
      </c>
      <c r="AJ158" s="1">
        <v>300762</v>
      </c>
      <c r="AK158" s="1">
        <v>1426221</v>
      </c>
      <c r="AL158" s="1">
        <v>52613</v>
      </c>
      <c r="AM158" s="1">
        <v>398682</v>
      </c>
      <c r="AN158" s="1">
        <v>1306031</v>
      </c>
      <c r="AO158" s="1">
        <v>121810</v>
      </c>
      <c r="AP158" s="1">
        <v>527508</v>
      </c>
      <c r="AQ158" s="1">
        <v>1363365</v>
      </c>
      <c r="AR158" s="1">
        <v>289794</v>
      </c>
      <c r="AS158" s="1">
        <v>528723</v>
      </c>
      <c r="AT158" s="1">
        <v>1323311</v>
      </c>
      <c r="AU158" s="1">
        <v>327432</v>
      </c>
      <c r="AV158" s="1">
        <v>442196</v>
      </c>
      <c r="AW158" s="1">
        <v>1200715</v>
      </c>
      <c r="AX158" s="1">
        <v>426883</v>
      </c>
      <c r="AY158" s="138"/>
    </row>
    <row r="159" spans="1:51">
      <c r="B159" s="1">
        <v>1632326</v>
      </c>
      <c r="C159" s="1">
        <v>5349</v>
      </c>
      <c r="D159" s="1">
        <v>345970</v>
      </c>
      <c r="E159" s="1">
        <v>1428059</v>
      </c>
      <c r="F159" s="1">
        <v>16364</v>
      </c>
      <c r="G159" s="1">
        <v>598891</v>
      </c>
      <c r="H159" s="1">
        <v>1997010</v>
      </c>
      <c r="I159" s="1">
        <v>37758</v>
      </c>
      <c r="J159" s="1">
        <v>839146</v>
      </c>
      <c r="K159" s="1">
        <v>2067860</v>
      </c>
      <c r="L159" s="1">
        <v>113131</v>
      </c>
      <c r="M159" s="1">
        <v>751309</v>
      </c>
      <c r="N159" s="1">
        <v>1994874</v>
      </c>
      <c r="O159" s="1">
        <v>114300</v>
      </c>
      <c r="P159" s="1">
        <v>675533</v>
      </c>
      <c r="Q159" s="1">
        <v>1949048</v>
      </c>
      <c r="R159" s="1">
        <v>221535</v>
      </c>
      <c r="S159" s="1">
        <v>913073</v>
      </c>
      <c r="T159" s="1">
        <v>2258983</v>
      </c>
      <c r="U159" s="1">
        <v>457106</v>
      </c>
      <c r="V159" s="1">
        <v>1148659</v>
      </c>
      <c r="W159" s="1">
        <v>2064473</v>
      </c>
      <c r="X159" s="1">
        <v>803743</v>
      </c>
      <c r="Y159" s="1">
        <v>1353402</v>
      </c>
      <c r="AB159" s="1">
        <v>804972</v>
      </c>
      <c r="AC159" s="1">
        <v>7430</v>
      </c>
      <c r="AD159" s="1">
        <v>81068</v>
      </c>
      <c r="AE159" s="1">
        <v>1608472</v>
      </c>
      <c r="AF159" s="1">
        <v>21172</v>
      </c>
      <c r="AG159" s="1">
        <v>276081</v>
      </c>
      <c r="AH159" s="1">
        <v>1429392</v>
      </c>
      <c r="AI159" s="1">
        <v>13370</v>
      </c>
      <c r="AJ159" s="1">
        <v>211687</v>
      </c>
      <c r="AK159" s="1">
        <v>1497119</v>
      </c>
      <c r="AL159" s="1">
        <v>52225</v>
      </c>
      <c r="AM159" s="1">
        <v>407487</v>
      </c>
      <c r="AN159" s="1">
        <v>1195321</v>
      </c>
      <c r="AO159" s="1">
        <v>138142</v>
      </c>
      <c r="AP159" s="1">
        <v>458833</v>
      </c>
      <c r="AQ159" s="1">
        <v>1395413</v>
      </c>
      <c r="AR159" s="1">
        <v>260990</v>
      </c>
      <c r="AS159" s="1">
        <v>514768</v>
      </c>
      <c r="AT159" s="1">
        <v>1462697</v>
      </c>
      <c r="AU159" s="1">
        <v>164117</v>
      </c>
      <c r="AV159" s="1">
        <v>574994</v>
      </c>
      <c r="AW159" s="1">
        <v>1239388</v>
      </c>
      <c r="AX159" s="1">
        <v>429878</v>
      </c>
      <c r="AY159" s="1">
        <v>603172</v>
      </c>
    </row>
    <row r="160" spans="1:51">
      <c r="A160" s="8"/>
      <c r="B160" s="136">
        <v>1484831</v>
      </c>
      <c r="C160" s="136">
        <v>13337.75</v>
      </c>
      <c r="D160" s="136">
        <v>323673.5</v>
      </c>
      <c r="E160" s="136">
        <v>1667802</v>
      </c>
      <c r="F160" s="136">
        <v>68882</v>
      </c>
      <c r="G160" s="136">
        <v>535248.5</v>
      </c>
      <c r="H160" s="136">
        <v>1896342.25</v>
      </c>
      <c r="I160" s="136">
        <v>48882.75</v>
      </c>
      <c r="J160" s="136">
        <v>620720</v>
      </c>
      <c r="K160" s="136">
        <v>2101316.75</v>
      </c>
      <c r="L160" s="136">
        <v>133443.75</v>
      </c>
      <c r="M160" s="136">
        <v>831504</v>
      </c>
      <c r="N160" s="136">
        <v>1942805.5</v>
      </c>
      <c r="O160" s="136">
        <v>95470.25</v>
      </c>
      <c r="P160" s="136">
        <v>648816.25</v>
      </c>
      <c r="Q160" s="136">
        <v>1914570.5</v>
      </c>
      <c r="R160" s="136">
        <v>247297.5</v>
      </c>
      <c r="S160" s="136">
        <v>953652.5</v>
      </c>
      <c r="T160" s="136">
        <v>2104121.5</v>
      </c>
      <c r="U160" s="136">
        <v>467691</v>
      </c>
      <c r="V160" s="136">
        <v>1135003.5</v>
      </c>
      <c r="W160" s="136">
        <v>2047019</v>
      </c>
      <c r="X160" s="136">
        <v>860931</v>
      </c>
      <c r="Y160" s="136">
        <v>1346202.25</v>
      </c>
      <c r="AB160" s="136">
        <v>903465</v>
      </c>
      <c r="AC160" s="136">
        <v>8346.25</v>
      </c>
      <c r="AD160" s="136">
        <v>86545</v>
      </c>
      <c r="AE160" s="136">
        <v>1236469.5</v>
      </c>
      <c r="AF160" s="136">
        <v>22014.5</v>
      </c>
      <c r="AG160" s="136">
        <v>291109.25</v>
      </c>
      <c r="AH160" s="136">
        <v>1151534.5</v>
      </c>
      <c r="AI160" s="136">
        <v>21772</v>
      </c>
      <c r="AJ160" s="136">
        <v>286631.75</v>
      </c>
      <c r="AK160" s="136">
        <v>1419798.25</v>
      </c>
      <c r="AL160" s="136">
        <v>53679.25</v>
      </c>
      <c r="AM160" s="136">
        <v>411222.5</v>
      </c>
      <c r="AN160" s="136">
        <v>1272781.75</v>
      </c>
      <c r="AO160" s="136">
        <v>112364</v>
      </c>
      <c r="AP160" s="136">
        <v>492900.25</v>
      </c>
      <c r="AQ160" s="136">
        <v>1320270.75</v>
      </c>
      <c r="AR160" s="136">
        <v>232508.5</v>
      </c>
      <c r="AS160" s="136">
        <v>501738.75</v>
      </c>
      <c r="AT160" s="136">
        <v>1361809.25</v>
      </c>
      <c r="AU160" s="136">
        <v>252394.25</v>
      </c>
      <c r="AV160" s="136">
        <v>543946.25</v>
      </c>
      <c r="AW160" s="136">
        <v>1197896.75</v>
      </c>
      <c r="AX160" s="136">
        <v>456316</v>
      </c>
      <c r="AY160" s="136">
        <v>562409.33333333337</v>
      </c>
    </row>
    <row r="161" spans="1:51" s="18" customFormat="1">
      <c r="A161" s="9"/>
      <c r="B161" s="132">
        <v>1</v>
      </c>
      <c r="C161" s="132">
        <v>8.9826721020776108E-3</v>
      </c>
      <c r="D161" s="132">
        <v>0.21798676078287699</v>
      </c>
      <c r="E161" s="18">
        <v>1</v>
      </c>
      <c r="F161" s="18">
        <v>4.1301065714035599E-2</v>
      </c>
      <c r="G161" s="18">
        <v>0.32093048215555564</v>
      </c>
      <c r="H161" s="18">
        <v>1</v>
      </c>
      <c r="I161" s="18">
        <v>2.5777388021597895E-2</v>
      </c>
      <c r="J161" s="18">
        <v>0.32732488030575707</v>
      </c>
      <c r="K161" s="18">
        <v>1</v>
      </c>
      <c r="L161" s="18">
        <v>6.3504823820587739E-2</v>
      </c>
      <c r="M161" s="18">
        <v>0.39570616852504509</v>
      </c>
      <c r="N161" s="18">
        <v>1</v>
      </c>
      <c r="O161" s="18">
        <v>4.914040546004219E-2</v>
      </c>
      <c r="P161" s="18">
        <v>0.33395841735057885</v>
      </c>
      <c r="Q161" s="18">
        <v>1</v>
      </c>
      <c r="R161" s="18">
        <v>0.129166045334972</v>
      </c>
      <c r="S161" s="18">
        <v>0.49810257705318245</v>
      </c>
      <c r="T161" s="18">
        <v>1</v>
      </c>
      <c r="U161" s="18">
        <v>0.22227376128232137</v>
      </c>
      <c r="V161" s="18">
        <v>0.53941918278008183</v>
      </c>
      <c r="W161" s="18">
        <v>1</v>
      </c>
      <c r="X161" s="18">
        <v>0.42057792331189892</v>
      </c>
      <c r="Y161" s="18">
        <v>0.65764032966963182</v>
      </c>
      <c r="AB161" s="132">
        <v>1</v>
      </c>
      <c r="AC161" s="132">
        <v>9.2380446392499992E-3</v>
      </c>
      <c r="AD161" s="132">
        <v>9.57923107148589E-2</v>
      </c>
      <c r="AE161" s="132">
        <v>1</v>
      </c>
      <c r="AF161" s="132">
        <v>1.7804321093241687E-2</v>
      </c>
      <c r="AG161" s="132">
        <v>0.23543585183459842</v>
      </c>
      <c r="AH161" s="132">
        <v>1</v>
      </c>
      <c r="AI161" s="132">
        <v>1.8906945471455695E-2</v>
      </c>
      <c r="AJ161" s="132">
        <v>0.24891286366148821</v>
      </c>
      <c r="AK161" s="132">
        <v>1</v>
      </c>
      <c r="AL161" s="132">
        <v>3.7807660348926332E-2</v>
      </c>
      <c r="AM161" s="132">
        <v>0.28963446038900242</v>
      </c>
      <c r="AN161" s="146">
        <v>1</v>
      </c>
      <c r="AO161" s="146">
        <v>8.828222120563875E-2</v>
      </c>
      <c r="AP161" s="146">
        <v>0.38726219165226089</v>
      </c>
      <c r="AQ161" s="132">
        <v>1</v>
      </c>
      <c r="AR161" s="132">
        <v>0.17610668114854472</v>
      </c>
      <c r="AS161" s="132">
        <v>0.38002716488265759</v>
      </c>
      <c r="AT161" s="132">
        <v>1</v>
      </c>
      <c r="AU161" s="132">
        <v>0.18533744722324363</v>
      </c>
      <c r="AV161" s="132">
        <v>0.39942910506739471</v>
      </c>
      <c r="AW161" s="146">
        <v>1</v>
      </c>
      <c r="AX161" s="146">
        <v>0.38093099426140026</v>
      </c>
      <c r="AY161" s="146">
        <v>0.46949733633832247</v>
      </c>
    </row>
    <row r="162" spans="1:51">
      <c r="AA162" s="8"/>
    </row>
    <row r="163" spans="1:51">
      <c r="A163" s="15" t="s">
        <v>9</v>
      </c>
      <c r="B163" t="s">
        <v>2</v>
      </c>
      <c r="C163" t="s">
        <v>532</v>
      </c>
      <c r="D163" t="s">
        <v>514</v>
      </c>
      <c r="E163" t="s">
        <v>2</v>
      </c>
      <c r="F163" t="s">
        <v>532</v>
      </c>
      <c r="G163" t="s">
        <v>514</v>
      </c>
      <c r="H163" t="s">
        <v>2</v>
      </c>
      <c r="I163" t="s">
        <v>532</v>
      </c>
      <c r="J163" t="s">
        <v>514</v>
      </c>
      <c r="K163" t="s">
        <v>2</v>
      </c>
      <c r="L163" t="s">
        <v>532</v>
      </c>
      <c r="M163" t="s">
        <v>514</v>
      </c>
      <c r="N163" t="s">
        <v>2</v>
      </c>
      <c r="O163" t="s">
        <v>532</v>
      </c>
      <c r="P163" t="s">
        <v>514</v>
      </c>
      <c r="Q163" t="s">
        <v>2</v>
      </c>
      <c r="R163" t="s">
        <v>532</v>
      </c>
      <c r="S163" t="s">
        <v>514</v>
      </c>
      <c r="T163" t="s">
        <v>2</v>
      </c>
      <c r="U163" t="s">
        <v>532</v>
      </c>
      <c r="V163" t="s">
        <v>514</v>
      </c>
      <c r="W163" t="s">
        <v>2</v>
      </c>
      <c r="X163" t="s">
        <v>532</v>
      </c>
      <c r="Y163" t="s">
        <v>514</v>
      </c>
      <c r="AA163" s="15" t="s">
        <v>9</v>
      </c>
      <c r="AB163" t="s">
        <v>2</v>
      </c>
      <c r="AC163" t="s">
        <v>532</v>
      </c>
      <c r="AD163" t="s">
        <v>514</v>
      </c>
      <c r="AE163" t="s">
        <v>2</v>
      </c>
      <c r="AF163" t="s">
        <v>532</v>
      </c>
      <c r="AG163" t="s">
        <v>514</v>
      </c>
      <c r="AH163" t="s">
        <v>2</v>
      </c>
      <c r="AI163" t="s">
        <v>532</v>
      </c>
      <c r="AJ163" t="s">
        <v>514</v>
      </c>
      <c r="AK163" t="s">
        <v>2</v>
      </c>
      <c r="AL163" t="s">
        <v>532</v>
      </c>
      <c r="AM163" t="s">
        <v>514</v>
      </c>
      <c r="AN163" t="s">
        <v>2</v>
      </c>
      <c r="AO163" t="s">
        <v>532</v>
      </c>
      <c r="AP163" t="s">
        <v>514</v>
      </c>
      <c r="AQ163" t="s">
        <v>2</v>
      </c>
      <c r="AR163" t="s">
        <v>532</v>
      </c>
      <c r="AS163" t="s">
        <v>514</v>
      </c>
      <c r="AT163" t="s">
        <v>2</v>
      </c>
      <c r="AU163" t="s">
        <v>532</v>
      </c>
      <c r="AV163" t="s">
        <v>514</v>
      </c>
      <c r="AW163" t="s">
        <v>2</v>
      </c>
      <c r="AX163" t="s">
        <v>532</v>
      </c>
      <c r="AY163" t="s">
        <v>514</v>
      </c>
    </row>
    <row r="164" spans="1:51">
      <c r="A164" t="s">
        <v>536</v>
      </c>
      <c r="B164" s="158">
        <v>400</v>
      </c>
      <c r="C164" s="158"/>
      <c r="D164" s="158"/>
      <c r="E164" s="158">
        <v>200</v>
      </c>
      <c r="F164" s="158"/>
      <c r="G164" s="158"/>
      <c r="H164" s="158">
        <v>160</v>
      </c>
      <c r="I164" s="158"/>
      <c r="J164" s="158"/>
      <c r="K164" s="158">
        <v>80</v>
      </c>
      <c r="L164" s="158"/>
      <c r="M164" s="158"/>
      <c r="N164" s="158">
        <v>40</v>
      </c>
      <c r="O164" s="158"/>
      <c r="P164" s="158"/>
      <c r="Q164" s="158">
        <v>20</v>
      </c>
      <c r="R164" s="158"/>
      <c r="S164" s="158"/>
      <c r="T164" s="158">
        <v>10</v>
      </c>
      <c r="U164" s="158"/>
      <c r="V164" s="158"/>
      <c r="W164" s="158">
        <v>5</v>
      </c>
      <c r="X164" s="158"/>
      <c r="Y164" s="158"/>
      <c r="AA164" t="s">
        <v>536</v>
      </c>
      <c r="AB164" s="158">
        <v>400</v>
      </c>
      <c r="AC164" s="158"/>
      <c r="AD164" s="158"/>
      <c r="AE164" s="158">
        <v>200</v>
      </c>
      <c r="AF164" s="158"/>
      <c r="AG164" s="158"/>
      <c r="AH164" s="158">
        <v>160</v>
      </c>
      <c r="AI164" s="158"/>
      <c r="AJ164" s="158"/>
      <c r="AK164" s="158">
        <v>80</v>
      </c>
      <c r="AL164" s="158"/>
      <c r="AM164" s="158"/>
      <c r="AN164" s="158">
        <v>40</v>
      </c>
      <c r="AO164" s="158"/>
      <c r="AP164" s="158"/>
      <c r="AQ164" s="158">
        <v>20</v>
      </c>
      <c r="AR164" s="158"/>
      <c r="AS164" s="158"/>
      <c r="AT164" s="158">
        <v>10</v>
      </c>
      <c r="AU164" s="158"/>
      <c r="AV164" s="158"/>
      <c r="AW164" s="158">
        <v>5</v>
      </c>
      <c r="AX164" s="158"/>
      <c r="AY164" s="158"/>
    </row>
    <row r="165" spans="1:51">
      <c r="B165" s="1">
        <v>441230</v>
      </c>
      <c r="C165" s="1">
        <v>7913</v>
      </c>
      <c r="D165" s="1">
        <v>448246</v>
      </c>
      <c r="E165" s="1">
        <v>1143117</v>
      </c>
      <c r="F165" s="1">
        <v>10437</v>
      </c>
      <c r="G165" s="1">
        <v>690451</v>
      </c>
      <c r="H165" s="1">
        <v>1403712</v>
      </c>
      <c r="I165" s="1">
        <v>17852</v>
      </c>
      <c r="J165" s="1">
        <v>1241449</v>
      </c>
      <c r="K165" s="1">
        <v>1792907</v>
      </c>
      <c r="L165" s="1">
        <v>64584</v>
      </c>
      <c r="M165" s="1">
        <v>1011263</v>
      </c>
      <c r="N165" s="1">
        <v>1065812</v>
      </c>
      <c r="O165" s="1">
        <v>34498</v>
      </c>
      <c r="P165" s="1">
        <v>1224841</v>
      </c>
      <c r="Q165" s="1">
        <v>1046343</v>
      </c>
      <c r="R165" s="1">
        <v>114652</v>
      </c>
      <c r="S165" s="1">
        <v>1115840</v>
      </c>
      <c r="T165" s="1">
        <v>1151567</v>
      </c>
      <c r="U165" s="1">
        <v>169832</v>
      </c>
      <c r="V165" s="1">
        <v>1082387</v>
      </c>
      <c r="W165" s="1">
        <v>1098034</v>
      </c>
      <c r="X165" s="1">
        <v>529250</v>
      </c>
      <c r="Y165" s="1">
        <v>1147448</v>
      </c>
      <c r="AA165" s="9"/>
      <c r="AB165" s="1">
        <v>229912</v>
      </c>
      <c r="AC165" s="1">
        <v>9741</v>
      </c>
      <c r="AD165" s="1">
        <v>448279</v>
      </c>
      <c r="AE165" s="1">
        <v>578202</v>
      </c>
      <c r="AF165" s="1">
        <v>29103</v>
      </c>
      <c r="AG165" s="1">
        <v>502938</v>
      </c>
      <c r="AH165" s="1">
        <v>534428</v>
      </c>
      <c r="AI165" s="1">
        <v>41625</v>
      </c>
      <c r="AJ165" s="1">
        <v>392012</v>
      </c>
      <c r="AK165" s="1">
        <v>1109781</v>
      </c>
      <c r="AL165" s="1">
        <v>69374</v>
      </c>
      <c r="AM165" s="1">
        <v>524653</v>
      </c>
      <c r="AN165" s="1">
        <v>1309441</v>
      </c>
      <c r="AO165" s="1">
        <v>104830</v>
      </c>
      <c r="AP165" s="1">
        <v>650750</v>
      </c>
      <c r="AQ165" s="1">
        <v>1209096</v>
      </c>
      <c r="AR165" s="1">
        <v>281269</v>
      </c>
      <c r="AS165" s="1">
        <v>565249</v>
      </c>
      <c r="AT165" s="1">
        <v>1097501</v>
      </c>
      <c r="AU165" s="1">
        <v>262966</v>
      </c>
      <c r="AV165" s="1">
        <v>497588</v>
      </c>
      <c r="AW165" s="1">
        <v>1018242</v>
      </c>
      <c r="AX165" s="1">
        <v>351286</v>
      </c>
      <c r="AY165" s="1">
        <v>717323</v>
      </c>
    </row>
    <row r="166" spans="1:51">
      <c r="B166" s="1">
        <v>1208309</v>
      </c>
      <c r="C166" s="1">
        <v>1489</v>
      </c>
      <c r="D166" s="1">
        <v>494211</v>
      </c>
      <c r="E166" s="1">
        <v>877287</v>
      </c>
      <c r="F166" s="1">
        <v>100184</v>
      </c>
      <c r="G166" s="1">
        <v>708198</v>
      </c>
      <c r="H166" s="1">
        <v>1011820</v>
      </c>
      <c r="I166" s="1">
        <v>10803</v>
      </c>
      <c r="J166" s="1">
        <v>669814</v>
      </c>
      <c r="K166" s="1">
        <v>1288929</v>
      </c>
      <c r="L166" s="1">
        <v>31839</v>
      </c>
      <c r="M166" s="1">
        <v>855931</v>
      </c>
      <c r="N166" s="1">
        <v>1177872</v>
      </c>
      <c r="O166" s="1">
        <v>28898</v>
      </c>
      <c r="P166" s="1">
        <v>900093</v>
      </c>
      <c r="Q166" s="1">
        <v>1019554</v>
      </c>
      <c r="R166" s="1">
        <v>86299</v>
      </c>
      <c r="S166" s="1">
        <v>1181770</v>
      </c>
      <c r="T166" s="1">
        <v>1287493</v>
      </c>
      <c r="U166" s="1">
        <v>243913</v>
      </c>
      <c r="V166" s="1">
        <v>986073</v>
      </c>
      <c r="W166" s="1">
        <v>1291006</v>
      </c>
      <c r="X166" s="1">
        <v>404102</v>
      </c>
      <c r="Y166" s="1">
        <v>1052840</v>
      </c>
      <c r="AB166" s="1">
        <v>777812</v>
      </c>
      <c r="AC166" s="1">
        <v>14670</v>
      </c>
      <c r="AD166" s="1">
        <v>239584</v>
      </c>
      <c r="AE166" s="1">
        <v>954729</v>
      </c>
      <c r="AF166" s="1">
        <v>27920</v>
      </c>
      <c r="AG166" s="1">
        <v>626350</v>
      </c>
      <c r="AH166" s="1">
        <v>721637</v>
      </c>
      <c r="AI166" s="1">
        <v>53479</v>
      </c>
      <c r="AJ166" s="1">
        <v>674444</v>
      </c>
      <c r="AK166" s="1">
        <v>1151367</v>
      </c>
      <c r="AL166" s="1">
        <v>65757</v>
      </c>
      <c r="AM166" s="1">
        <v>587408</v>
      </c>
      <c r="AN166" s="1">
        <v>1114865</v>
      </c>
      <c r="AO166" s="1">
        <v>161580</v>
      </c>
      <c r="AP166" s="1">
        <v>564422</v>
      </c>
      <c r="AQ166" s="1">
        <v>1307322</v>
      </c>
      <c r="AR166" s="1">
        <v>321215</v>
      </c>
      <c r="AS166" s="1">
        <v>386115</v>
      </c>
      <c r="AT166" s="1">
        <v>1231947</v>
      </c>
      <c r="AU166" s="1">
        <v>343634</v>
      </c>
      <c r="AV166" s="1">
        <v>663027</v>
      </c>
      <c r="AW166" s="1">
        <v>1132561</v>
      </c>
      <c r="AX166" s="1">
        <v>494219</v>
      </c>
      <c r="AY166" s="1">
        <v>814675</v>
      </c>
    </row>
    <row r="167" spans="1:51">
      <c r="B167" s="1">
        <v>722227</v>
      </c>
      <c r="C167" s="1">
        <v>2042</v>
      </c>
      <c r="D167" s="1">
        <v>390722</v>
      </c>
      <c r="E167" s="1">
        <v>811892</v>
      </c>
      <c r="F167" s="1">
        <v>6008</v>
      </c>
      <c r="G167" s="1">
        <v>963643</v>
      </c>
      <c r="H167" s="1">
        <v>1395069</v>
      </c>
      <c r="I167" s="1">
        <v>12983</v>
      </c>
      <c r="J167" s="1">
        <v>761119</v>
      </c>
      <c r="K167" s="1">
        <v>1385947</v>
      </c>
      <c r="L167" s="1">
        <v>47243</v>
      </c>
      <c r="M167" s="1">
        <v>1007991</v>
      </c>
      <c r="N167" s="1">
        <v>1162378</v>
      </c>
      <c r="O167" s="1">
        <v>26418</v>
      </c>
      <c r="P167" s="1">
        <v>758934</v>
      </c>
      <c r="Q167" s="1">
        <v>1003229</v>
      </c>
      <c r="R167" s="1">
        <v>86232</v>
      </c>
      <c r="S167" s="1">
        <v>1191583</v>
      </c>
      <c r="T167" s="1">
        <v>1013197</v>
      </c>
      <c r="U167" s="1">
        <v>240104</v>
      </c>
      <c r="V167" s="1">
        <v>1107923</v>
      </c>
      <c r="W167" s="1">
        <v>1591552</v>
      </c>
      <c r="X167" s="1">
        <v>433046</v>
      </c>
      <c r="Y167" s="1">
        <v>1007183</v>
      </c>
      <c r="AB167" s="1">
        <v>878727</v>
      </c>
      <c r="AC167" s="1">
        <v>6054</v>
      </c>
      <c r="AD167" s="1">
        <v>405726</v>
      </c>
      <c r="AE167" s="1">
        <v>1451569</v>
      </c>
      <c r="AF167" s="1">
        <v>17331</v>
      </c>
      <c r="AG167" s="1">
        <v>595292</v>
      </c>
      <c r="AH167" s="1">
        <v>1135954</v>
      </c>
      <c r="AI167" s="1">
        <v>41722</v>
      </c>
      <c r="AJ167" s="1">
        <v>592419</v>
      </c>
      <c r="AK167" s="1">
        <v>1401283</v>
      </c>
      <c r="AL167" s="1">
        <v>74674</v>
      </c>
      <c r="AM167" s="1">
        <v>581559</v>
      </c>
      <c r="AN167" s="1">
        <v>955424</v>
      </c>
      <c r="AO167" s="1">
        <v>131487</v>
      </c>
      <c r="AP167" s="1">
        <v>600553</v>
      </c>
      <c r="AQ167" s="1">
        <v>1205130</v>
      </c>
      <c r="AR167" s="1">
        <v>279870</v>
      </c>
      <c r="AS167" s="1">
        <v>476921</v>
      </c>
      <c r="AT167" s="1">
        <v>1337265</v>
      </c>
      <c r="AU167" s="1">
        <v>350398</v>
      </c>
      <c r="AV167" s="1">
        <v>502021</v>
      </c>
      <c r="AW167" s="1">
        <v>1087696</v>
      </c>
      <c r="AX167" s="1">
        <v>312034</v>
      </c>
      <c r="AY167" s="1">
        <v>836709</v>
      </c>
    </row>
    <row r="168" spans="1:51">
      <c r="B168" s="1">
        <v>1010280</v>
      </c>
      <c r="C168" s="1">
        <v>1855</v>
      </c>
      <c r="D168" s="1">
        <v>403608</v>
      </c>
      <c r="E168" s="1">
        <v>692054</v>
      </c>
      <c r="F168" s="1">
        <v>29021</v>
      </c>
      <c r="G168" s="1">
        <v>496836</v>
      </c>
      <c r="H168" s="1">
        <v>949472</v>
      </c>
      <c r="I168" s="1">
        <v>22735</v>
      </c>
      <c r="J168" s="1">
        <v>749473</v>
      </c>
      <c r="K168" s="1">
        <v>1384353</v>
      </c>
      <c r="L168" s="1">
        <v>61009</v>
      </c>
      <c r="M168" s="1">
        <v>1126129</v>
      </c>
      <c r="N168" s="1">
        <v>1147262</v>
      </c>
      <c r="O168" s="1">
        <v>36856</v>
      </c>
      <c r="P168" s="1">
        <v>1049099</v>
      </c>
      <c r="Q168" s="1">
        <v>1083953</v>
      </c>
      <c r="R168" s="1">
        <v>97944</v>
      </c>
      <c r="S168" s="1">
        <v>1143196</v>
      </c>
      <c r="T168" s="1">
        <v>1420491</v>
      </c>
      <c r="U168" s="1">
        <v>170164</v>
      </c>
      <c r="V168" s="1">
        <v>1114102</v>
      </c>
      <c r="W168" s="1">
        <v>1429171</v>
      </c>
      <c r="X168" s="1">
        <v>476057</v>
      </c>
      <c r="Y168" s="1">
        <v>862395</v>
      </c>
      <c r="AB168" s="1">
        <v>1026788</v>
      </c>
      <c r="AC168" s="1">
        <v>12715</v>
      </c>
      <c r="AD168" s="1">
        <v>364694</v>
      </c>
      <c r="AE168" s="1">
        <v>992507</v>
      </c>
      <c r="AF168" s="1">
        <v>21406</v>
      </c>
      <c r="AG168" s="1">
        <v>567245</v>
      </c>
      <c r="AH168" s="1">
        <v>1100447</v>
      </c>
      <c r="AI168" s="1">
        <v>12993</v>
      </c>
      <c r="AJ168" s="1">
        <v>506979</v>
      </c>
      <c r="AK168" s="1">
        <v>1095106</v>
      </c>
      <c r="AL168" s="1">
        <v>50227</v>
      </c>
      <c r="AM168" s="1">
        <v>563965</v>
      </c>
      <c r="AN168" s="1">
        <v>986889</v>
      </c>
      <c r="AO168" s="1">
        <v>133327</v>
      </c>
      <c r="AP168" s="1">
        <v>707980</v>
      </c>
      <c r="AQ168" s="1">
        <v>1201627</v>
      </c>
      <c r="AR168" s="1">
        <v>219396</v>
      </c>
      <c r="AS168" s="1">
        <v>645563</v>
      </c>
      <c r="AT168" s="1">
        <v>947828</v>
      </c>
      <c r="AU168" s="1">
        <v>257889</v>
      </c>
      <c r="AV168" s="1">
        <v>537822</v>
      </c>
      <c r="AW168" s="1">
        <v>1054101</v>
      </c>
      <c r="AX168" s="1">
        <v>375505</v>
      </c>
      <c r="AY168" s="1">
        <v>531982</v>
      </c>
    </row>
    <row r="169" spans="1:51">
      <c r="B169" s="2">
        <v>845511.5</v>
      </c>
      <c r="C169" s="2">
        <v>3324.75</v>
      </c>
      <c r="D169" s="2">
        <v>434196.75</v>
      </c>
      <c r="E169" s="2">
        <v>881087.5</v>
      </c>
      <c r="F169" s="2">
        <v>36412.5</v>
      </c>
      <c r="G169" s="2">
        <v>714782</v>
      </c>
      <c r="H169" s="2">
        <v>1190018.25</v>
      </c>
      <c r="I169" s="2">
        <v>16093.25</v>
      </c>
      <c r="J169" s="2">
        <v>855463.75</v>
      </c>
      <c r="K169" s="2">
        <v>1463034</v>
      </c>
      <c r="L169" s="2">
        <v>51168.75</v>
      </c>
      <c r="M169" s="2">
        <v>1000328.5</v>
      </c>
      <c r="N169" s="2">
        <v>1138331</v>
      </c>
      <c r="O169" s="2">
        <v>31667.5</v>
      </c>
      <c r="P169" s="2">
        <v>983241.75</v>
      </c>
      <c r="Q169" s="2">
        <v>1038269.75</v>
      </c>
      <c r="R169" s="2">
        <v>96281.75</v>
      </c>
      <c r="S169" s="2">
        <v>1158097.25</v>
      </c>
      <c r="T169" s="2">
        <v>1218187</v>
      </c>
      <c r="U169" s="2">
        <v>206003.25</v>
      </c>
      <c r="V169" s="2">
        <v>1072621.25</v>
      </c>
      <c r="W169" s="2">
        <v>1352440.75</v>
      </c>
      <c r="X169" s="2">
        <v>460613.75</v>
      </c>
      <c r="Y169" s="2">
        <v>1017466.5</v>
      </c>
      <c r="AB169" s="140">
        <v>728309.75</v>
      </c>
      <c r="AC169" s="140">
        <v>10795</v>
      </c>
      <c r="AD169" s="140">
        <v>364570.75</v>
      </c>
      <c r="AE169" s="140">
        <v>994251.75</v>
      </c>
      <c r="AF169" s="140">
        <v>23940</v>
      </c>
      <c r="AG169" s="140">
        <v>572956.25</v>
      </c>
      <c r="AH169" s="140">
        <v>873116.5</v>
      </c>
      <c r="AI169" s="140">
        <v>37454.75</v>
      </c>
      <c r="AJ169" s="140">
        <v>541463.5</v>
      </c>
      <c r="AK169" s="140">
        <v>1189384.25</v>
      </c>
      <c r="AL169" s="140">
        <v>65008</v>
      </c>
      <c r="AM169" s="140">
        <v>564396.25</v>
      </c>
      <c r="AN169" s="140">
        <v>1091654.75</v>
      </c>
      <c r="AO169" s="140">
        <v>132806</v>
      </c>
      <c r="AP169" s="140">
        <v>630926.25</v>
      </c>
      <c r="AQ169" s="140">
        <v>1230793.75</v>
      </c>
      <c r="AR169" s="140">
        <v>275437.5</v>
      </c>
      <c r="AS169" s="140">
        <v>518462</v>
      </c>
      <c r="AT169" s="140">
        <v>1153635.25</v>
      </c>
      <c r="AU169" s="140">
        <v>303721.75</v>
      </c>
      <c r="AV169" s="140">
        <v>550114.5</v>
      </c>
      <c r="AW169" s="140">
        <v>1073150</v>
      </c>
      <c r="AX169" s="140">
        <v>383261</v>
      </c>
      <c r="AY169" s="140">
        <v>725172.25</v>
      </c>
    </row>
    <row r="170" spans="1:51" s="18" customFormat="1">
      <c r="B170" s="145">
        <v>1</v>
      </c>
      <c r="C170" s="145">
        <v>3.9322351026567937E-3</v>
      </c>
      <c r="D170" s="145">
        <v>0.51353145403699418</v>
      </c>
      <c r="E170" s="132">
        <v>1</v>
      </c>
      <c r="F170" s="132">
        <v>4.1326769475222382E-2</v>
      </c>
      <c r="G170" s="132">
        <v>0.81124973399350231</v>
      </c>
      <c r="H170" s="132">
        <v>1</v>
      </c>
      <c r="I170" s="132">
        <v>1.3523532097091789E-2</v>
      </c>
      <c r="J170" s="132">
        <v>0.71886607621353704</v>
      </c>
      <c r="K170" s="145">
        <v>1</v>
      </c>
      <c r="L170" s="145">
        <v>3.497440934387034E-2</v>
      </c>
      <c r="M170" s="145">
        <v>0.68373564797537167</v>
      </c>
      <c r="N170" s="145">
        <v>1</v>
      </c>
      <c r="O170" s="145">
        <v>2.7819237111174167E-2</v>
      </c>
      <c r="P170" s="145">
        <v>0.86375733420244205</v>
      </c>
      <c r="Q170" s="132">
        <v>1</v>
      </c>
      <c r="R170" s="132">
        <v>9.2732885649418173E-2</v>
      </c>
      <c r="S170" s="132">
        <v>1.1154107591018616</v>
      </c>
      <c r="T170" s="145">
        <v>1</v>
      </c>
      <c r="U170" s="145">
        <v>0.16910642618908261</v>
      </c>
      <c r="V170" s="145">
        <v>0.88050623590630994</v>
      </c>
      <c r="W170" s="145">
        <v>1</v>
      </c>
      <c r="X170" s="145">
        <v>0.3405796150404371</v>
      </c>
      <c r="Y170" s="145">
        <v>0.75231872449865178</v>
      </c>
      <c r="AB170" s="146">
        <v>1</v>
      </c>
      <c r="AC170" s="146">
        <v>1.4821990231491477E-2</v>
      </c>
      <c r="AD170" s="146">
        <v>0.5005710139126931</v>
      </c>
      <c r="AE170" s="146">
        <v>1</v>
      </c>
      <c r="AF170" s="146">
        <v>2.4078408712883834E-2</v>
      </c>
      <c r="AG170" s="146">
        <v>0.57626878705519002</v>
      </c>
      <c r="AH170" s="146">
        <v>1</v>
      </c>
      <c r="AI170" s="146">
        <v>4.2897769083507183E-2</v>
      </c>
      <c r="AJ170" s="146">
        <v>0.62015034648869882</v>
      </c>
      <c r="AK170" s="145">
        <v>1</v>
      </c>
      <c r="AL170" s="145">
        <v>5.4656852905190227E-2</v>
      </c>
      <c r="AM170" s="145">
        <v>0.4745281014104567</v>
      </c>
      <c r="AN170" s="146">
        <v>1</v>
      </c>
      <c r="AO170" s="146">
        <v>0.12165567914214637</v>
      </c>
      <c r="AP170" s="146">
        <v>0.57795401888738174</v>
      </c>
      <c r="AQ170" s="146">
        <v>1</v>
      </c>
      <c r="AR170" s="146">
        <v>0.22378851046326811</v>
      </c>
      <c r="AS170" s="146">
        <v>0.42124198306986854</v>
      </c>
      <c r="AT170" s="146">
        <v>1</v>
      </c>
      <c r="AU170" s="146">
        <v>0.26327363869992704</v>
      </c>
      <c r="AV170" s="146">
        <v>0.47685306079196177</v>
      </c>
      <c r="AW170" s="132">
        <v>1</v>
      </c>
      <c r="AX170" s="132">
        <v>0.35713646740902949</v>
      </c>
      <c r="AY170" s="132">
        <v>0.67574174160182643</v>
      </c>
    </row>
    <row r="171" spans="1:51">
      <c r="A171" t="s">
        <v>7</v>
      </c>
      <c r="AA171" t="s">
        <v>7</v>
      </c>
    </row>
    <row r="172" spans="1:51">
      <c r="A172" t="s">
        <v>107</v>
      </c>
      <c r="B172" t="s">
        <v>2</v>
      </c>
      <c r="C172" t="s">
        <v>532</v>
      </c>
      <c r="D172" t="s">
        <v>514</v>
      </c>
      <c r="E172" t="s">
        <v>2</v>
      </c>
      <c r="F172" t="s">
        <v>532</v>
      </c>
      <c r="G172" t="s">
        <v>514</v>
      </c>
      <c r="H172" t="s">
        <v>2</v>
      </c>
      <c r="I172" t="s">
        <v>532</v>
      </c>
      <c r="J172" t="s">
        <v>514</v>
      </c>
      <c r="K172" t="s">
        <v>2</v>
      </c>
      <c r="L172" t="s">
        <v>532</v>
      </c>
      <c r="M172" t="s">
        <v>514</v>
      </c>
      <c r="N172" t="s">
        <v>2</v>
      </c>
      <c r="O172" t="s">
        <v>532</v>
      </c>
      <c r="P172" t="s">
        <v>514</v>
      </c>
      <c r="Q172" t="s">
        <v>2</v>
      </c>
      <c r="R172" t="s">
        <v>532</v>
      </c>
      <c r="S172" t="s">
        <v>514</v>
      </c>
      <c r="T172" t="s">
        <v>2</v>
      </c>
      <c r="U172" t="s">
        <v>532</v>
      </c>
      <c r="V172" t="s">
        <v>514</v>
      </c>
      <c r="W172" t="s">
        <v>2</v>
      </c>
      <c r="X172" t="s">
        <v>532</v>
      </c>
      <c r="Y172" t="s">
        <v>514</v>
      </c>
      <c r="AA172" t="s">
        <v>107</v>
      </c>
      <c r="AB172" t="s">
        <v>2</v>
      </c>
      <c r="AC172" t="s">
        <v>532</v>
      </c>
      <c r="AD172" t="s">
        <v>514</v>
      </c>
      <c r="AE172" t="s">
        <v>2</v>
      </c>
      <c r="AF172" t="s">
        <v>532</v>
      </c>
      <c r="AG172" t="s">
        <v>514</v>
      </c>
      <c r="AH172" t="s">
        <v>2</v>
      </c>
      <c r="AI172" t="s">
        <v>532</v>
      </c>
      <c r="AJ172" t="s">
        <v>514</v>
      </c>
      <c r="AK172" t="s">
        <v>2</v>
      </c>
      <c r="AL172" t="s">
        <v>532</v>
      </c>
      <c r="AM172" t="s">
        <v>514</v>
      </c>
      <c r="AN172" t="s">
        <v>2</v>
      </c>
      <c r="AO172" t="s">
        <v>532</v>
      </c>
      <c r="AP172" t="s">
        <v>514</v>
      </c>
      <c r="AQ172" t="s">
        <v>2</v>
      </c>
      <c r="AR172" t="s">
        <v>532</v>
      </c>
      <c r="AS172" t="s">
        <v>514</v>
      </c>
      <c r="AT172" t="s">
        <v>2</v>
      </c>
      <c r="AU172" t="s">
        <v>532</v>
      </c>
      <c r="AV172" t="s">
        <v>514</v>
      </c>
      <c r="AW172" t="s">
        <v>2</v>
      </c>
      <c r="AX172" t="s">
        <v>532</v>
      </c>
      <c r="AY172" t="s">
        <v>514</v>
      </c>
    </row>
    <row r="173" spans="1:51">
      <c r="A173" t="s">
        <v>536</v>
      </c>
      <c r="B173" s="158">
        <v>400</v>
      </c>
      <c r="C173" s="158"/>
      <c r="D173" s="158"/>
      <c r="E173" s="158">
        <v>200</v>
      </c>
      <c r="F173" s="158"/>
      <c r="G173" s="158"/>
      <c r="H173" s="158">
        <v>160</v>
      </c>
      <c r="I173" s="158"/>
      <c r="J173" s="158"/>
      <c r="K173" s="158">
        <v>80</v>
      </c>
      <c r="L173" s="158"/>
      <c r="M173" s="158"/>
      <c r="N173" s="158">
        <v>40</v>
      </c>
      <c r="O173" s="158"/>
      <c r="P173" s="158"/>
      <c r="Q173" s="158">
        <v>20</v>
      </c>
      <c r="R173" s="158"/>
      <c r="S173" s="158"/>
      <c r="T173" s="158">
        <v>10</v>
      </c>
      <c r="U173" s="158"/>
      <c r="V173" s="158"/>
      <c r="W173" s="158">
        <v>5</v>
      </c>
      <c r="X173" s="158"/>
      <c r="Y173" s="158"/>
      <c r="AA173" t="s">
        <v>537</v>
      </c>
      <c r="AB173" s="158">
        <v>400</v>
      </c>
      <c r="AC173" s="158"/>
      <c r="AD173" s="158"/>
      <c r="AE173" s="158">
        <v>200</v>
      </c>
      <c r="AF173" s="158"/>
      <c r="AG173" s="158"/>
      <c r="AH173" s="158">
        <v>160</v>
      </c>
      <c r="AI173" s="158"/>
      <c r="AJ173" s="158"/>
      <c r="AK173" s="158">
        <v>80</v>
      </c>
      <c r="AL173" s="158"/>
      <c r="AM173" s="158"/>
      <c r="AN173" s="158">
        <v>40</v>
      </c>
      <c r="AO173" s="158"/>
      <c r="AP173" s="158"/>
      <c r="AQ173" s="158">
        <v>20</v>
      </c>
      <c r="AR173" s="158"/>
      <c r="AS173" s="158"/>
      <c r="AT173" s="158">
        <v>10</v>
      </c>
      <c r="AU173" s="158"/>
      <c r="AV173" s="158"/>
      <c r="AW173" s="158">
        <v>5</v>
      </c>
      <c r="AX173" s="158"/>
      <c r="AY173" s="158"/>
    </row>
    <row r="174" spans="1:51">
      <c r="B174">
        <v>1377490</v>
      </c>
      <c r="C174">
        <v>87450</v>
      </c>
      <c r="D174">
        <v>228041</v>
      </c>
      <c r="E174">
        <v>1562354</v>
      </c>
      <c r="F174">
        <v>138702</v>
      </c>
      <c r="G174">
        <v>335541</v>
      </c>
      <c r="H174">
        <v>1737056</v>
      </c>
      <c r="I174">
        <v>155408</v>
      </c>
      <c r="J174">
        <v>310054</v>
      </c>
      <c r="K174">
        <v>1781991</v>
      </c>
      <c r="L174">
        <v>172831</v>
      </c>
      <c r="M174">
        <v>787688</v>
      </c>
      <c r="N174">
        <v>1769416</v>
      </c>
      <c r="O174">
        <v>260991</v>
      </c>
      <c r="P174">
        <v>906890</v>
      </c>
      <c r="Q174">
        <v>2007964</v>
      </c>
      <c r="R174">
        <v>373530</v>
      </c>
      <c r="S174">
        <v>1198968</v>
      </c>
      <c r="T174">
        <v>1976962</v>
      </c>
      <c r="U174">
        <v>437198</v>
      </c>
      <c r="V174">
        <v>1398507</v>
      </c>
      <c r="W174">
        <v>2170120</v>
      </c>
      <c r="X174">
        <v>725349</v>
      </c>
      <c r="Y174">
        <v>1002685</v>
      </c>
      <c r="AB174" s="1">
        <v>1251040</v>
      </c>
      <c r="AC174" s="1">
        <v>1370</v>
      </c>
      <c r="AD174" s="1">
        <v>106360</v>
      </c>
      <c r="AE174" s="1">
        <v>1200234</v>
      </c>
      <c r="AF174" s="1">
        <v>10887</v>
      </c>
      <c r="AG174" s="1">
        <v>206495</v>
      </c>
      <c r="AH174" s="1">
        <v>1164816</v>
      </c>
      <c r="AI174" s="1">
        <v>18579</v>
      </c>
      <c r="AJ174" s="1">
        <v>353411</v>
      </c>
      <c r="AK174" s="1">
        <v>1209089</v>
      </c>
      <c r="AL174" s="1">
        <v>40868</v>
      </c>
      <c r="AM174" s="1">
        <v>342462</v>
      </c>
      <c r="AN174" s="1">
        <v>1252651</v>
      </c>
      <c r="AO174" s="1">
        <v>118872</v>
      </c>
      <c r="AP174" s="1">
        <v>624259</v>
      </c>
      <c r="AQ174" s="1">
        <v>1319176</v>
      </c>
      <c r="AR174" s="1">
        <v>217203</v>
      </c>
      <c r="AS174" s="1">
        <v>558687</v>
      </c>
      <c r="AT174" s="1">
        <v>1073743</v>
      </c>
      <c r="AU174" s="1">
        <v>380446</v>
      </c>
      <c r="AV174" s="1">
        <v>659128</v>
      </c>
      <c r="AW174" s="1">
        <v>1155351</v>
      </c>
      <c r="AX174" s="1">
        <v>241683</v>
      </c>
      <c r="AY174" s="1">
        <v>1341574</v>
      </c>
    </row>
    <row r="175" spans="1:51">
      <c r="B175">
        <v>1356809</v>
      </c>
      <c r="C175">
        <v>32474</v>
      </c>
      <c r="D175">
        <v>428006</v>
      </c>
      <c r="E175">
        <v>1975258</v>
      </c>
      <c r="F175">
        <v>161295</v>
      </c>
      <c r="G175">
        <v>718026</v>
      </c>
      <c r="H175">
        <v>2190215</v>
      </c>
      <c r="I175">
        <v>143635</v>
      </c>
      <c r="J175">
        <v>363558</v>
      </c>
      <c r="K175">
        <v>2257351</v>
      </c>
      <c r="L175">
        <v>179406</v>
      </c>
      <c r="M175">
        <v>922530</v>
      </c>
      <c r="N175">
        <v>2157710</v>
      </c>
      <c r="O175">
        <v>311791</v>
      </c>
      <c r="P175">
        <v>790908</v>
      </c>
      <c r="Q175">
        <v>2321530</v>
      </c>
      <c r="R175">
        <v>614417</v>
      </c>
      <c r="S175">
        <v>1412847</v>
      </c>
      <c r="T175">
        <v>2176063</v>
      </c>
      <c r="U175">
        <v>539458</v>
      </c>
      <c r="V175">
        <v>1039215</v>
      </c>
      <c r="W175">
        <v>2259976</v>
      </c>
      <c r="X175">
        <v>582432</v>
      </c>
      <c r="Y175">
        <v>1279078</v>
      </c>
      <c r="AB175" s="1">
        <v>1116583</v>
      </c>
      <c r="AC175" s="1">
        <v>6558</v>
      </c>
      <c r="AD175" s="1">
        <v>122063</v>
      </c>
      <c r="AE175" s="1">
        <v>1315549</v>
      </c>
      <c r="AF175" s="1">
        <v>27333</v>
      </c>
      <c r="AG175" s="1">
        <v>291162</v>
      </c>
      <c r="AH175" s="1">
        <v>1283091</v>
      </c>
      <c r="AI175" s="1">
        <v>20320</v>
      </c>
      <c r="AJ175" s="1">
        <v>308383</v>
      </c>
      <c r="AK175" s="1">
        <v>1353215</v>
      </c>
      <c r="AL175" s="1">
        <v>58065</v>
      </c>
      <c r="AM175" s="1">
        <v>390957</v>
      </c>
      <c r="AN175" s="1">
        <v>1130905</v>
      </c>
      <c r="AO175" s="1">
        <v>142367</v>
      </c>
      <c r="AP175" s="1">
        <v>632883</v>
      </c>
      <c r="AQ175" s="1">
        <v>1027387</v>
      </c>
      <c r="AR175" s="1">
        <v>84966</v>
      </c>
      <c r="AS175" s="1">
        <v>539745</v>
      </c>
      <c r="AT175" s="1">
        <v>1094521</v>
      </c>
      <c r="AU175" s="1">
        <v>359721</v>
      </c>
      <c r="AV175" s="1">
        <v>608920</v>
      </c>
      <c r="AW175" s="1">
        <v>1042201</v>
      </c>
      <c r="AX175" s="1">
        <v>398572</v>
      </c>
      <c r="AY175" s="1">
        <v>1332008</v>
      </c>
    </row>
    <row r="176" spans="1:51">
      <c r="B176">
        <v>1682973</v>
      </c>
      <c r="C176">
        <v>96478</v>
      </c>
      <c r="D176">
        <v>239820</v>
      </c>
      <c r="E176">
        <v>1630916</v>
      </c>
      <c r="F176">
        <v>120955</v>
      </c>
      <c r="G176">
        <v>385881</v>
      </c>
      <c r="H176">
        <v>1776553</v>
      </c>
      <c r="I176">
        <v>185022</v>
      </c>
      <c r="J176">
        <v>170202</v>
      </c>
      <c r="K176">
        <v>1954556</v>
      </c>
      <c r="L176">
        <v>214194</v>
      </c>
      <c r="M176">
        <v>829355</v>
      </c>
      <c r="N176">
        <v>1786081</v>
      </c>
      <c r="O176">
        <v>408303</v>
      </c>
      <c r="P176">
        <v>741273</v>
      </c>
      <c r="Q176">
        <v>2167209</v>
      </c>
      <c r="R176">
        <v>236470</v>
      </c>
      <c r="S176">
        <v>1231213</v>
      </c>
      <c r="T176">
        <v>2181842</v>
      </c>
      <c r="U176">
        <v>436412</v>
      </c>
      <c r="V176">
        <v>1266624</v>
      </c>
      <c r="W176">
        <v>2148497</v>
      </c>
      <c r="X176">
        <v>959525</v>
      </c>
      <c r="Y176">
        <v>1227119</v>
      </c>
      <c r="AB176" s="1">
        <v>832536</v>
      </c>
      <c r="AC176" s="1">
        <v>4758</v>
      </c>
      <c r="AD176" s="1">
        <v>210665</v>
      </c>
      <c r="AE176" s="1">
        <v>1202976</v>
      </c>
      <c r="AF176" s="1">
        <v>14653</v>
      </c>
      <c r="AG176" s="1">
        <v>348817</v>
      </c>
      <c r="AH176" s="1">
        <v>1361535</v>
      </c>
      <c r="AI176" s="1">
        <v>13177</v>
      </c>
      <c r="AJ176" s="1">
        <v>321770</v>
      </c>
      <c r="AK176" s="1">
        <v>1323215</v>
      </c>
      <c r="AL176" s="1">
        <v>47745</v>
      </c>
      <c r="AM176" s="1">
        <v>482421</v>
      </c>
      <c r="AN176" s="1">
        <v>1161894</v>
      </c>
      <c r="AO176" s="1">
        <v>118017</v>
      </c>
      <c r="AP176" s="1">
        <v>563833</v>
      </c>
      <c r="AQ176" s="1">
        <v>1399019</v>
      </c>
      <c r="AR176" s="1">
        <v>132249</v>
      </c>
      <c r="AS176" s="1">
        <v>605669</v>
      </c>
      <c r="AT176" s="1">
        <v>1126706</v>
      </c>
      <c r="AU176" s="1">
        <v>416663</v>
      </c>
      <c r="AV176" s="1">
        <v>576077</v>
      </c>
      <c r="AW176" s="1">
        <v>1201111</v>
      </c>
      <c r="AX176" s="1">
        <v>379330</v>
      </c>
      <c r="AY176" s="1">
        <v>1158981</v>
      </c>
    </row>
    <row r="177" spans="1:52">
      <c r="B177">
        <v>1612715</v>
      </c>
      <c r="C177">
        <v>96397</v>
      </c>
      <c r="D177">
        <v>529901</v>
      </c>
      <c r="E177">
        <v>1786406</v>
      </c>
      <c r="F177">
        <v>62477</v>
      </c>
      <c r="G177">
        <v>486642</v>
      </c>
      <c r="H177">
        <v>1877982</v>
      </c>
      <c r="I177">
        <v>170202</v>
      </c>
      <c r="K177">
        <v>1832787</v>
      </c>
      <c r="L177">
        <v>273573</v>
      </c>
      <c r="M177">
        <v>707547</v>
      </c>
      <c r="N177">
        <v>1921228</v>
      </c>
      <c r="O177">
        <v>922530</v>
      </c>
      <c r="P177">
        <v>917990</v>
      </c>
      <c r="Q177">
        <v>2288300</v>
      </c>
      <c r="R177">
        <v>525180</v>
      </c>
      <c r="S177">
        <v>1235759</v>
      </c>
      <c r="T177">
        <v>2336691</v>
      </c>
      <c r="U177">
        <v>570927</v>
      </c>
      <c r="V177">
        <v>1360161</v>
      </c>
      <c r="W177">
        <v>2252326</v>
      </c>
      <c r="X177">
        <v>916174</v>
      </c>
      <c r="Y177">
        <v>1267334</v>
      </c>
      <c r="AB177" s="1">
        <v>1377716</v>
      </c>
      <c r="AC177" s="1">
        <v>2196</v>
      </c>
      <c r="AD177" s="1">
        <v>136501</v>
      </c>
      <c r="AE177" s="1">
        <v>1065011</v>
      </c>
      <c r="AF177" s="1">
        <v>9398</v>
      </c>
      <c r="AG177" s="1">
        <v>203156</v>
      </c>
      <c r="AH177" s="1">
        <v>1178249</v>
      </c>
      <c r="AI177" s="1">
        <v>17437</v>
      </c>
      <c r="AJ177" s="1">
        <v>250860</v>
      </c>
      <c r="AK177" s="1">
        <v>1394954</v>
      </c>
      <c r="AL177" s="1">
        <v>50062</v>
      </c>
      <c r="AM177" s="1">
        <v>352308</v>
      </c>
      <c r="AN177" s="1">
        <v>1170311</v>
      </c>
      <c r="AO177" s="1">
        <v>164796</v>
      </c>
      <c r="AP177" s="1">
        <v>678925</v>
      </c>
      <c r="AQ177" s="1">
        <v>1397694</v>
      </c>
      <c r="AR177" s="1">
        <v>100008</v>
      </c>
      <c r="AS177" s="1">
        <v>516847</v>
      </c>
      <c r="AT177" s="1">
        <v>1138551</v>
      </c>
      <c r="AU177" s="1">
        <v>410556</v>
      </c>
      <c r="AV177" s="1">
        <v>594230</v>
      </c>
      <c r="AW177" s="1">
        <v>1205647</v>
      </c>
      <c r="AX177" s="1">
        <v>292470</v>
      </c>
      <c r="AY177" s="1">
        <v>1306232</v>
      </c>
    </row>
    <row r="178" spans="1:52">
      <c r="A178" s="8"/>
      <c r="B178" s="8">
        <v>1507496.75</v>
      </c>
      <c r="C178" s="8">
        <v>78199.75</v>
      </c>
      <c r="D178" s="8">
        <v>356442</v>
      </c>
      <c r="E178" s="8">
        <v>1738733.5</v>
      </c>
      <c r="F178" s="8">
        <v>120857.25</v>
      </c>
      <c r="G178" s="8">
        <v>481522.5</v>
      </c>
      <c r="H178" s="8">
        <v>1895451.5</v>
      </c>
      <c r="I178" s="8">
        <v>163566.75</v>
      </c>
      <c r="J178" s="8">
        <v>281271.33333333331</v>
      </c>
      <c r="K178" s="8">
        <v>1956671.25</v>
      </c>
      <c r="L178" s="8">
        <v>210001</v>
      </c>
      <c r="M178" s="8">
        <v>811780</v>
      </c>
      <c r="N178" s="8">
        <v>1908608.75</v>
      </c>
      <c r="O178" s="8">
        <v>475903.75</v>
      </c>
      <c r="P178" s="8">
        <v>839265.25</v>
      </c>
      <c r="Q178" s="8">
        <v>2196250.75</v>
      </c>
      <c r="R178" s="8">
        <v>437399.25</v>
      </c>
      <c r="S178" s="8">
        <v>1269696.75</v>
      </c>
      <c r="T178" s="8">
        <v>2167889.5</v>
      </c>
      <c r="U178" s="8">
        <v>495998.75</v>
      </c>
      <c r="V178" s="8">
        <v>1266126.75</v>
      </c>
      <c r="W178" s="8">
        <v>2207729.75</v>
      </c>
      <c r="X178" s="8">
        <v>795870</v>
      </c>
      <c r="Y178" s="8">
        <v>1194054</v>
      </c>
      <c r="AB178" s="136">
        <v>1144468.75</v>
      </c>
      <c r="AC178" s="136">
        <v>3720.5</v>
      </c>
      <c r="AD178" s="136">
        <v>143897.25</v>
      </c>
      <c r="AE178" s="136">
        <v>1195942.5</v>
      </c>
      <c r="AF178" s="136">
        <v>15567.75</v>
      </c>
      <c r="AG178" s="136">
        <v>262407.5</v>
      </c>
      <c r="AH178" s="136">
        <v>1246922.75</v>
      </c>
      <c r="AI178" s="136">
        <v>17378.25</v>
      </c>
      <c r="AJ178" s="136">
        <v>308606</v>
      </c>
      <c r="AK178" s="136">
        <v>1320118.25</v>
      </c>
      <c r="AL178" s="136">
        <v>49185</v>
      </c>
      <c r="AM178" s="136">
        <v>392037</v>
      </c>
      <c r="AN178" s="136">
        <v>1178940.25</v>
      </c>
      <c r="AO178" s="136">
        <v>136013</v>
      </c>
      <c r="AP178" s="136">
        <v>624975</v>
      </c>
      <c r="AQ178" s="136">
        <v>1285819</v>
      </c>
      <c r="AR178" s="136">
        <v>133606.5</v>
      </c>
      <c r="AS178" s="136">
        <v>555237</v>
      </c>
      <c r="AT178" s="136">
        <v>1108380.25</v>
      </c>
      <c r="AU178" s="136">
        <v>391846.5</v>
      </c>
      <c r="AV178" s="136">
        <v>609588.75</v>
      </c>
      <c r="AW178" s="136">
        <v>1151077.5</v>
      </c>
      <c r="AX178" s="136">
        <v>328013.75</v>
      </c>
      <c r="AY178" s="136">
        <v>1284698.75</v>
      </c>
    </row>
    <row r="179" spans="1:52" s="18" customFormat="1">
      <c r="A179" s="9"/>
      <c r="B179" s="9">
        <v>1</v>
      </c>
      <c r="C179" s="9">
        <v>5.1873909512574402E-2</v>
      </c>
      <c r="D179" s="9">
        <v>0.23644628089579628</v>
      </c>
      <c r="E179" s="9">
        <v>1</v>
      </c>
      <c r="F179" s="9">
        <v>6.9508783260919513E-2</v>
      </c>
      <c r="G179" s="9">
        <v>0.27693864528405304</v>
      </c>
      <c r="H179" s="9">
        <v>1</v>
      </c>
      <c r="I179" s="9">
        <v>8.6294347283483647E-2</v>
      </c>
      <c r="J179" s="9">
        <v>0.14839278838489581</v>
      </c>
      <c r="K179" s="9">
        <v>1</v>
      </c>
      <c r="L179" s="9">
        <v>0.10732564297656032</v>
      </c>
      <c r="M179" s="9">
        <v>0.41487807417827599</v>
      </c>
      <c r="N179" s="9">
        <v>1</v>
      </c>
      <c r="O179" s="9">
        <v>0.24934589134624893</v>
      </c>
      <c r="P179" s="9">
        <v>0.43972618798902602</v>
      </c>
      <c r="Q179" s="9">
        <v>1</v>
      </c>
      <c r="R179" s="9">
        <v>0.19915724559228951</v>
      </c>
      <c r="S179" s="9">
        <v>0.57812012130217827</v>
      </c>
      <c r="T179" s="9">
        <v>1</v>
      </c>
      <c r="U179" s="9">
        <v>0.22879337254043622</v>
      </c>
      <c r="V179" s="9">
        <v>0.58403657105216844</v>
      </c>
      <c r="W179" s="9">
        <v>1</v>
      </c>
      <c r="X179" s="9">
        <v>0.36049249234422825</v>
      </c>
      <c r="Y179" s="9">
        <v>0.5408515240599534</v>
      </c>
      <c r="AB179" s="132">
        <v>1</v>
      </c>
      <c r="AC179" s="132">
        <v>3.2508532889168008E-3</v>
      </c>
      <c r="AD179" s="132">
        <v>0.12573279086912595</v>
      </c>
      <c r="AE179" s="132">
        <v>1</v>
      </c>
      <c r="AF179" s="132">
        <v>1.3017139201926514E-2</v>
      </c>
      <c r="AG179" s="132">
        <v>0.21941481300313351</v>
      </c>
      <c r="AH179" s="132">
        <v>1</v>
      </c>
      <c r="AI179" s="132">
        <v>1.3936909884754288E-2</v>
      </c>
      <c r="AJ179" s="132">
        <v>0.24749408092842962</v>
      </c>
      <c r="AK179" s="132">
        <v>1</v>
      </c>
      <c r="AL179" s="132">
        <v>3.7258025938206672E-2</v>
      </c>
      <c r="AM179" s="132">
        <v>0.29697112360957056</v>
      </c>
      <c r="AN179" s="146">
        <v>1</v>
      </c>
      <c r="AO179" s="146">
        <v>0.11536886623389099</v>
      </c>
      <c r="AP179" s="146">
        <v>0.53011592402583596</v>
      </c>
      <c r="AQ179" s="132">
        <v>1</v>
      </c>
      <c r="AR179" s="132">
        <v>0.10390770396144403</v>
      </c>
      <c r="AS179" s="132">
        <v>0.43181583099954191</v>
      </c>
      <c r="AT179" s="132">
        <v>1</v>
      </c>
      <c r="AU179" s="132">
        <v>0.35353074903671372</v>
      </c>
      <c r="AV179" s="132">
        <v>0.54998160604178936</v>
      </c>
      <c r="AW179" s="146">
        <v>1</v>
      </c>
      <c r="AX179" s="146">
        <v>0.28496235049334212</v>
      </c>
      <c r="AY179" s="146">
        <v>1.1160836259939058</v>
      </c>
    </row>
    <row r="180" spans="1:52">
      <c r="A180" s="9"/>
      <c r="B180" s="9"/>
      <c r="C180" s="9"/>
      <c r="D180" s="9"/>
      <c r="E180" s="9"/>
      <c r="F180" s="9"/>
      <c r="G180" s="9"/>
      <c r="H180" s="9"/>
      <c r="I180" s="9"/>
      <c r="J180" s="9"/>
      <c r="K180" s="9"/>
      <c r="L180" s="9"/>
      <c r="M180" s="9"/>
      <c r="N180" s="9"/>
      <c r="O180" s="9"/>
      <c r="P180" s="9"/>
      <c r="Q180" s="9"/>
      <c r="R180" s="9"/>
      <c r="S180" s="9"/>
      <c r="T180" s="9"/>
      <c r="U180" s="9"/>
      <c r="V180" s="9"/>
      <c r="W180" s="9"/>
      <c r="X180" s="9"/>
      <c r="Y180" s="9"/>
    </row>
    <row r="181" spans="1:52">
      <c r="A181" s="15" t="s">
        <v>9</v>
      </c>
      <c r="B181" t="s">
        <v>2</v>
      </c>
      <c r="C181" t="s">
        <v>532</v>
      </c>
      <c r="D181" t="s">
        <v>514</v>
      </c>
      <c r="E181" t="s">
        <v>2</v>
      </c>
      <c r="F181" t="s">
        <v>532</v>
      </c>
      <c r="G181" t="s">
        <v>514</v>
      </c>
      <c r="H181" t="s">
        <v>2</v>
      </c>
      <c r="I181" t="s">
        <v>532</v>
      </c>
      <c r="J181" t="s">
        <v>514</v>
      </c>
      <c r="K181" t="s">
        <v>2</v>
      </c>
      <c r="L181" t="s">
        <v>532</v>
      </c>
      <c r="M181" t="s">
        <v>514</v>
      </c>
      <c r="N181" t="s">
        <v>2</v>
      </c>
      <c r="O181" t="s">
        <v>532</v>
      </c>
      <c r="P181" t="s">
        <v>514</v>
      </c>
      <c r="Q181" t="s">
        <v>2</v>
      </c>
      <c r="R181" t="s">
        <v>532</v>
      </c>
      <c r="S181" t="s">
        <v>514</v>
      </c>
      <c r="T181" t="s">
        <v>2</v>
      </c>
      <c r="U181" t="s">
        <v>532</v>
      </c>
      <c r="V181" t="s">
        <v>514</v>
      </c>
      <c r="W181" t="s">
        <v>2</v>
      </c>
      <c r="X181" t="s">
        <v>532</v>
      </c>
      <c r="Y181" t="s">
        <v>514</v>
      </c>
      <c r="AA181" s="15" t="s">
        <v>9</v>
      </c>
      <c r="AB181" t="s">
        <v>2</v>
      </c>
      <c r="AC181" t="s">
        <v>532</v>
      </c>
      <c r="AD181" t="s">
        <v>514</v>
      </c>
      <c r="AE181" t="s">
        <v>2</v>
      </c>
      <c r="AF181" t="s">
        <v>532</v>
      </c>
      <c r="AG181" t="s">
        <v>514</v>
      </c>
      <c r="AH181" t="s">
        <v>2</v>
      </c>
      <c r="AI181" t="s">
        <v>532</v>
      </c>
      <c r="AJ181" t="s">
        <v>514</v>
      </c>
      <c r="AK181" t="s">
        <v>2</v>
      </c>
      <c r="AL181" t="s">
        <v>532</v>
      </c>
      <c r="AM181" t="s">
        <v>514</v>
      </c>
      <c r="AN181" t="s">
        <v>2</v>
      </c>
      <c r="AO181" t="s">
        <v>532</v>
      </c>
      <c r="AP181" t="s">
        <v>514</v>
      </c>
      <c r="AQ181" t="s">
        <v>2</v>
      </c>
      <c r="AR181" t="s">
        <v>532</v>
      </c>
      <c r="AS181" t="s">
        <v>514</v>
      </c>
      <c r="AT181" t="s">
        <v>2</v>
      </c>
      <c r="AU181" t="s">
        <v>532</v>
      </c>
      <c r="AV181" t="s">
        <v>514</v>
      </c>
      <c r="AW181" t="s">
        <v>2</v>
      </c>
      <c r="AX181" t="s">
        <v>532</v>
      </c>
      <c r="AY181" t="s">
        <v>514</v>
      </c>
    </row>
    <row r="182" spans="1:52">
      <c r="A182" t="s">
        <v>536</v>
      </c>
      <c r="B182" s="158">
        <v>400</v>
      </c>
      <c r="C182" s="158"/>
      <c r="D182" s="158"/>
      <c r="E182" s="158">
        <v>200</v>
      </c>
      <c r="F182" s="158"/>
      <c r="G182" s="158"/>
      <c r="H182" s="158">
        <v>160</v>
      </c>
      <c r="I182" s="158"/>
      <c r="J182" s="158"/>
      <c r="K182" s="158">
        <v>80</v>
      </c>
      <c r="L182" s="158"/>
      <c r="M182" s="158"/>
      <c r="N182" s="158">
        <v>40</v>
      </c>
      <c r="O182" s="158"/>
      <c r="P182" s="158"/>
      <c r="Q182" s="158">
        <v>20</v>
      </c>
      <c r="R182" s="158"/>
      <c r="S182" s="158"/>
      <c r="T182" s="158">
        <v>10</v>
      </c>
      <c r="U182" s="158"/>
      <c r="V182" s="158"/>
      <c r="W182" s="158">
        <v>5</v>
      </c>
      <c r="X182" s="158"/>
      <c r="Y182" s="158"/>
      <c r="AA182" t="s">
        <v>536</v>
      </c>
      <c r="AB182" s="158">
        <v>400</v>
      </c>
      <c r="AC182" s="158"/>
      <c r="AD182" s="158"/>
      <c r="AE182" s="158">
        <v>200</v>
      </c>
      <c r="AF182" s="158"/>
      <c r="AG182" s="158"/>
      <c r="AH182" s="158">
        <v>160</v>
      </c>
      <c r="AI182" s="158"/>
      <c r="AJ182" s="158"/>
      <c r="AK182" s="158">
        <v>80</v>
      </c>
      <c r="AL182" s="158"/>
      <c r="AM182" s="158"/>
      <c r="AN182" s="158">
        <v>40</v>
      </c>
      <c r="AO182" s="158"/>
      <c r="AP182" s="158"/>
      <c r="AQ182" s="158">
        <v>20</v>
      </c>
      <c r="AR182" s="158"/>
      <c r="AS182" s="158"/>
      <c r="AT182" s="158">
        <v>10</v>
      </c>
      <c r="AU182" s="158"/>
      <c r="AV182" s="158"/>
      <c r="AW182" s="158">
        <v>5</v>
      </c>
      <c r="AX182" s="158"/>
      <c r="AY182" s="158"/>
    </row>
    <row r="183" spans="1:52">
      <c r="B183">
        <v>887154</v>
      </c>
      <c r="C183">
        <v>32176</v>
      </c>
      <c r="D183">
        <v>476833</v>
      </c>
      <c r="E183">
        <v>952408</v>
      </c>
      <c r="F183">
        <v>55053</v>
      </c>
      <c r="G183">
        <v>1238007</v>
      </c>
      <c r="H183">
        <v>878306</v>
      </c>
      <c r="I183">
        <v>68895</v>
      </c>
      <c r="J183">
        <v>76280</v>
      </c>
      <c r="K183">
        <v>1238102</v>
      </c>
      <c r="L183">
        <v>135807</v>
      </c>
      <c r="M183">
        <v>939729</v>
      </c>
      <c r="N183">
        <v>1178406</v>
      </c>
      <c r="O183">
        <v>213659</v>
      </c>
      <c r="P183">
        <v>815398</v>
      </c>
      <c r="Q183">
        <v>1361196</v>
      </c>
      <c r="R183">
        <v>232214</v>
      </c>
      <c r="S183">
        <v>994510</v>
      </c>
      <c r="T183">
        <v>1289942</v>
      </c>
      <c r="U183">
        <v>422833</v>
      </c>
      <c r="V183">
        <v>1108595</v>
      </c>
      <c r="W183">
        <v>1396602</v>
      </c>
      <c r="X183">
        <v>516378</v>
      </c>
      <c r="Y183">
        <v>752676</v>
      </c>
      <c r="AB183" s="1">
        <v>655593</v>
      </c>
      <c r="AC183" s="1">
        <v>1476</v>
      </c>
      <c r="AD183" s="1">
        <v>608332</v>
      </c>
      <c r="AE183" s="1">
        <v>1142106</v>
      </c>
      <c r="AF183" s="1">
        <v>9440</v>
      </c>
      <c r="AG183" s="1">
        <v>463700</v>
      </c>
      <c r="AH183" s="1">
        <v>1320903</v>
      </c>
      <c r="AI183" s="1">
        <v>22971</v>
      </c>
      <c r="AJ183" s="1">
        <v>544435</v>
      </c>
      <c r="AK183" s="1">
        <v>1257948</v>
      </c>
      <c r="AL183" s="1">
        <v>44498</v>
      </c>
      <c r="AM183" s="1">
        <v>501051</v>
      </c>
      <c r="AN183" s="1">
        <v>1400297</v>
      </c>
      <c r="AO183" s="1">
        <v>150312</v>
      </c>
      <c r="AP183" s="1">
        <v>761138</v>
      </c>
      <c r="AQ183" s="1">
        <v>1225590</v>
      </c>
      <c r="AR183" s="1">
        <v>268173</v>
      </c>
      <c r="AS183" s="1">
        <v>631764</v>
      </c>
      <c r="AT183" s="1">
        <v>888555</v>
      </c>
      <c r="AU183" s="1">
        <v>292020</v>
      </c>
      <c r="AV183" s="1">
        <v>572357</v>
      </c>
      <c r="AW183" s="1">
        <v>805531</v>
      </c>
      <c r="AX183" s="1">
        <v>167352</v>
      </c>
      <c r="AY183" s="1">
        <v>950809</v>
      </c>
      <c r="AZ183" s="139"/>
    </row>
    <row r="184" spans="1:52">
      <c r="B184">
        <v>905560</v>
      </c>
      <c r="C184">
        <v>27323</v>
      </c>
      <c r="D184">
        <v>781077</v>
      </c>
      <c r="E184">
        <v>1166628</v>
      </c>
      <c r="F184">
        <v>78020</v>
      </c>
      <c r="G184">
        <v>789079</v>
      </c>
      <c r="H184">
        <v>1427151</v>
      </c>
      <c r="I184">
        <v>57013</v>
      </c>
      <c r="J184">
        <v>681482</v>
      </c>
      <c r="K184">
        <v>1439634</v>
      </c>
      <c r="L184">
        <v>138886</v>
      </c>
      <c r="M184">
        <v>1195099</v>
      </c>
      <c r="N184">
        <v>1577314</v>
      </c>
      <c r="O184">
        <v>149607</v>
      </c>
      <c r="P184">
        <v>1074144</v>
      </c>
      <c r="Q184">
        <v>1537216</v>
      </c>
      <c r="R184">
        <v>258562</v>
      </c>
      <c r="S184">
        <v>1194680</v>
      </c>
      <c r="T184">
        <v>1605922</v>
      </c>
      <c r="U184">
        <v>287548</v>
      </c>
      <c r="V184">
        <v>1032087</v>
      </c>
      <c r="W184">
        <v>1444049</v>
      </c>
      <c r="X184">
        <v>550021</v>
      </c>
      <c r="Y184">
        <v>895005</v>
      </c>
      <c r="AB184" s="1">
        <v>1258794</v>
      </c>
      <c r="AC184" s="1">
        <v>5116</v>
      </c>
      <c r="AD184" s="1">
        <v>408997</v>
      </c>
      <c r="AE184" s="1">
        <v>1167414</v>
      </c>
      <c r="AF184" s="1">
        <v>14879</v>
      </c>
      <c r="AG184" s="1">
        <v>601758</v>
      </c>
      <c r="AH184" s="1">
        <v>1474965</v>
      </c>
      <c r="AI184" s="1">
        <v>21397</v>
      </c>
      <c r="AJ184" s="1">
        <v>586209</v>
      </c>
      <c r="AK184" s="1">
        <v>994514</v>
      </c>
      <c r="AL184" s="1">
        <v>53974</v>
      </c>
      <c r="AM184" s="1">
        <v>423177</v>
      </c>
      <c r="AN184" s="1">
        <v>1057465</v>
      </c>
      <c r="AO184" s="1">
        <v>137673</v>
      </c>
      <c r="AP184" s="1">
        <v>769089</v>
      </c>
      <c r="AQ184" s="1">
        <v>1052359</v>
      </c>
      <c r="AR184" s="1">
        <v>221937</v>
      </c>
      <c r="AS184" s="1">
        <v>616367</v>
      </c>
      <c r="AT184" s="1">
        <v>994668</v>
      </c>
      <c r="AU184" s="1">
        <v>398738</v>
      </c>
      <c r="AV184" s="1">
        <v>618689</v>
      </c>
      <c r="AW184" s="1">
        <v>817829</v>
      </c>
      <c r="AX184" s="1">
        <v>249450</v>
      </c>
      <c r="AY184" s="1">
        <v>1072023</v>
      </c>
      <c r="AZ184" s="139"/>
    </row>
    <row r="185" spans="1:52">
      <c r="B185">
        <v>843761</v>
      </c>
      <c r="C185">
        <v>8166</v>
      </c>
      <c r="D185">
        <v>469903</v>
      </c>
      <c r="E185">
        <v>969781</v>
      </c>
      <c r="F185">
        <v>60112</v>
      </c>
      <c r="G185">
        <v>752073</v>
      </c>
      <c r="H185">
        <v>1277239</v>
      </c>
      <c r="I185">
        <v>61088</v>
      </c>
      <c r="J185">
        <v>799461</v>
      </c>
      <c r="K185">
        <v>1289586</v>
      </c>
      <c r="L185">
        <v>125513</v>
      </c>
      <c r="M185">
        <v>945287</v>
      </c>
      <c r="N185">
        <v>1161523</v>
      </c>
      <c r="O185">
        <v>1014434</v>
      </c>
      <c r="P185">
        <v>894850</v>
      </c>
      <c r="Q185">
        <v>1390662</v>
      </c>
      <c r="R185">
        <v>279004</v>
      </c>
      <c r="S185">
        <v>1047072</v>
      </c>
      <c r="T185">
        <v>1324573</v>
      </c>
      <c r="U185">
        <v>288309</v>
      </c>
      <c r="V185">
        <v>1008769</v>
      </c>
      <c r="W185">
        <v>1382288</v>
      </c>
      <c r="X185">
        <v>469640</v>
      </c>
      <c r="Y185">
        <v>858874</v>
      </c>
      <c r="AB185" s="1">
        <v>1211399</v>
      </c>
      <c r="AC185" s="1">
        <v>5385</v>
      </c>
      <c r="AD185" s="1">
        <v>453230</v>
      </c>
      <c r="AE185" s="1">
        <v>839280</v>
      </c>
      <c r="AF185" s="1">
        <v>23606</v>
      </c>
      <c r="AG185" s="1">
        <v>443538</v>
      </c>
      <c r="AH185" s="1">
        <v>1063031</v>
      </c>
      <c r="AI185" s="1">
        <v>25992</v>
      </c>
      <c r="AJ185" s="1">
        <v>668632</v>
      </c>
      <c r="AK185" s="1">
        <v>1291964</v>
      </c>
      <c r="AL185" s="1">
        <v>50064</v>
      </c>
      <c r="AM185" s="1">
        <v>660993</v>
      </c>
      <c r="AN185" s="1">
        <v>958975</v>
      </c>
      <c r="AO185" s="1">
        <v>125313</v>
      </c>
      <c r="AP185" s="1">
        <v>571198</v>
      </c>
      <c r="AQ185" s="1">
        <v>1232258</v>
      </c>
      <c r="AR185" s="1">
        <v>168255</v>
      </c>
      <c r="AS185" s="1">
        <v>649019</v>
      </c>
      <c r="AT185" s="1">
        <v>966527</v>
      </c>
      <c r="AU185" s="1">
        <v>344537</v>
      </c>
      <c r="AV185" s="1">
        <v>528783</v>
      </c>
      <c r="AW185" s="1">
        <v>738806</v>
      </c>
      <c r="AX185" s="1">
        <v>244243</v>
      </c>
      <c r="AY185" s="1">
        <v>1081805</v>
      </c>
      <c r="AZ185" s="139"/>
    </row>
    <row r="186" spans="1:52">
      <c r="B186">
        <v>1044639</v>
      </c>
      <c r="C186">
        <v>31656</v>
      </c>
      <c r="D186">
        <v>574858</v>
      </c>
      <c r="E186">
        <v>1140415</v>
      </c>
      <c r="F186">
        <v>42546</v>
      </c>
      <c r="G186">
        <v>678458</v>
      </c>
      <c r="H186">
        <v>1317388</v>
      </c>
      <c r="I186">
        <v>76280</v>
      </c>
      <c r="K186">
        <v>1249548</v>
      </c>
      <c r="L186">
        <v>94167</v>
      </c>
      <c r="M186">
        <v>1014434</v>
      </c>
      <c r="N186">
        <v>1250372</v>
      </c>
      <c r="O186">
        <v>179598</v>
      </c>
      <c r="P186">
        <v>828879</v>
      </c>
      <c r="Q186">
        <v>1461084</v>
      </c>
      <c r="R186">
        <v>288041</v>
      </c>
      <c r="S186">
        <v>1168376</v>
      </c>
      <c r="T186">
        <v>1703510</v>
      </c>
      <c r="U186">
        <v>336205</v>
      </c>
      <c r="V186">
        <v>1227855</v>
      </c>
      <c r="W186">
        <v>1607792</v>
      </c>
      <c r="X186">
        <v>505893</v>
      </c>
      <c r="Y186">
        <v>860170</v>
      </c>
      <c r="AB186" s="1">
        <v>1998589</v>
      </c>
      <c r="AC186" s="1">
        <v>11279</v>
      </c>
      <c r="AD186" s="1">
        <v>861595</v>
      </c>
      <c r="AE186" s="1">
        <v>1153669</v>
      </c>
      <c r="AF186" s="1">
        <v>25160</v>
      </c>
      <c r="AG186" s="1">
        <v>674833</v>
      </c>
      <c r="AH186" s="1">
        <v>942378</v>
      </c>
      <c r="AI186" s="1">
        <v>19981</v>
      </c>
      <c r="AJ186" s="1">
        <v>661581</v>
      </c>
      <c r="AK186" s="1">
        <v>1192311</v>
      </c>
      <c r="AL186" s="1">
        <v>47310</v>
      </c>
      <c r="AM186" s="1">
        <v>444300</v>
      </c>
      <c r="AN186" s="1">
        <v>981225</v>
      </c>
      <c r="AO186" s="1">
        <v>163648</v>
      </c>
      <c r="AP186" s="1">
        <v>718030</v>
      </c>
      <c r="AQ186" s="1">
        <v>1031456</v>
      </c>
      <c r="AR186" s="1">
        <v>85216</v>
      </c>
      <c r="AS186" s="1">
        <v>939622</v>
      </c>
      <c r="AT186" s="1">
        <v>1541231</v>
      </c>
      <c r="AU186" s="1">
        <v>408269</v>
      </c>
      <c r="AV186" s="1">
        <v>752207</v>
      </c>
      <c r="AW186" s="1">
        <v>732838</v>
      </c>
      <c r="AX186" s="1">
        <v>195512</v>
      </c>
      <c r="AY186" s="1">
        <v>1236283</v>
      </c>
      <c r="AZ186" s="139"/>
    </row>
    <row r="187" spans="1:52">
      <c r="B187" s="8">
        <v>920278.5</v>
      </c>
      <c r="C187" s="8">
        <v>24830.25</v>
      </c>
      <c r="D187" s="8">
        <v>575667.75</v>
      </c>
      <c r="E187" s="8">
        <v>1057308</v>
      </c>
      <c r="F187" s="8">
        <v>58932.75</v>
      </c>
      <c r="G187" s="8">
        <v>864404.25</v>
      </c>
      <c r="H187" s="8">
        <v>1225021</v>
      </c>
      <c r="I187" s="8">
        <v>65819</v>
      </c>
      <c r="J187" s="8">
        <v>519074.33333333331</v>
      </c>
      <c r="K187" s="8">
        <v>1304217.5</v>
      </c>
      <c r="L187" s="8">
        <v>123593.25</v>
      </c>
      <c r="M187" s="8">
        <v>1023637.25</v>
      </c>
      <c r="N187" s="8">
        <v>1291903.75</v>
      </c>
      <c r="O187" s="8">
        <v>389324.5</v>
      </c>
      <c r="P187" s="8">
        <v>903317.75</v>
      </c>
      <c r="Q187" s="8">
        <v>1437539.5</v>
      </c>
      <c r="R187" s="8">
        <v>264455.25</v>
      </c>
      <c r="S187" s="8">
        <v>1101159.5</v>
      </c>
      <c r="T187" s="8">
        <v>1480986.75</v>
      </c>
      <c r="U187" s="8">
        <v>333723.75</v>
      </c>
      <c r="V187" s="8">
        <v>1094326.5</v>
      </c>
      <c r="W187" s="8">
        <v>1457682.75</v>
      </c>
      <c r="X187" s="8">
        <v>510483</v>
      </c>
      <c r="Y187" s="8">
        <v>841681.25</v>
      </c>
      <c r="AB187" s="140">
        <v>1281093.75</v>
      </c>
      <c r="AC187" s="140">
        <v>5814</v>
      </c>
      <c r="AD187" s="140">
        <v>583038.5</v>
      </c>
      <c r="AE187" s="140">
        <v>1075617.25</v>
      </c>
      <c r="AF187" s="140">
        <v>18271.25</v>
      </c>
      <c r="AG187" s="140">
        <v>545957.25</v>
      </c>
      <c r="AH187" s="140">
        <v>1200319.25</v>
      </c>
      <c r="AI187" s="140">
        <v>22585.25</v>
      </c>
      <c r="AJ187" s="140">
        <v>615214.25</v>
      </c>
      <c r="AK187" s="140">
        <v>1184184.25</v>
      </c>
      <c r="AL187" s="140">
        <v>48961.5</v>
      </c>
      <c r="AM187" s="140">
        <v>507380.25</v>
      </c>
      <c r="AN187" s="140">
        <v>1099490.5</v>
      </c>
      <c r="AO187" s="140">
        <v>144236.5</v>
      </c>
      <c r="AP187" s="140">
        <v>704863.75</v>
      </c>
      <c r="AQ187" s="140">
        <v>1135415.75</v>
      </c>
      <c r="AR187" s="140">
        <v>185895.25</v>
      </c>
      <c r="AS187" s="140">
        <v>709193</v>
      </c>
      <c r="AT187" s="140">
        <v>1097745.25</v>
      </c>
      <c r="AU187" s="140">
        <v>360891</v>
      </c>
      <c r="AV187" s="140">
        <v>618009</v>
      </c>
      <c r="AW187" s="140">
        <v>773751</v>
      </c>
      <c r="AX187" s="140">
        <v>214139.25</v>
      </c>
      <c r="AY187" s="140">
        <v>1085230</v>
      </c>
      <c r="AZ187" s="140"/>
    </row>
    <row r="188" spans="1:52" s="18" customFormat="1">
      <c r="B188" s="9">
        <v>1</v>
      </c>
      <c r="C188" s="9">
        <v>2.6981234484995575E-2</v>
      </c>
      <c r="D188" s="9">
        <v>0.62553645445373329</v>
      </c>
      <c r="E188" s="9">
        <v>1</v>
      </c>
      <c r="F188" s="9">
        <v>5.5738488690145159E-2</v>
      </c>
      <c r="G188" s="9">
        <v>0.81755198106890326</v>
      </c>
      <c r="H188" s="9">
        <v>1</v>
      </c>
      <c r="I188" s="9">
        <v>5.3728874851941312E-2</v>
      </c>
      <c r="J188" s="9">
        <v>0.42372688577039358</v>
      </c>
      <c r="K188" s="9">
        <v>1</v>
      </c>
      <c r="L188" s="9">
        <v>9.4764293532328778E-2</v>
      </c>
      <c r="M188" s="9">
        <v>0.78486697962571428</v>
      </c>
      <c r="N188" s="9">
        <v>1</v>
      </c>
      <c r="O188" s="9">
        <v>0.3013572025005733</v>
      </c>
      <c r="P188" s="9">
        <v>0.69921443451185894</v>
      </c>
      <c r="Q188" s="9">
        <v>1</v>
      </c>
      <c r="R188" s="9">
        <v>0.18396381455953037</v>
      </c>
      <c r="S188" s="9">
        <v>0.7660029515710699</v>
      </c>
      <c r="T188" s="9">
        <v>1</v>
      </c>
      <c r="U188" s="9">
        <v>0.22533878172779062</v>
      </c>
      <c r="V188" s="9">
        <v>0.73891714426209421</v>
      </c>
      <c r="W188" s="9">
        <v>1</v>
      </c>
      <c r="X188" s="9">
        <v>0.35020171570254227</v>
      </c>
      <c r="Y188" s="9">
        <v>0.57741044819251652</v>
      </c>
      <c r="AB188" s="146">
        <v>1</v>
      </c>
      <c r="AC188" s="146">
        <v>4.5383095499451154E-3</v>
      </c>
      <c r="AD188" s="146">
        <v>0.45510994023661422</v>
      </c>
      <c r="AE188" s="146">
        <v>1</v>
      </c>
      <c r="AF188" s="146">
        <v>1.6986758068448606E-2</v>
      </c>
      <c r="AG188" s="146">
        <v>0.5075757663797229</v>
      </c>
      <c r="AH188" s="146">
        <v>1</v>
      </c>
      <c r="AI188" s="146">
        <v>1.8816035817137814E-2</v>
      </c>
      <c r="AJ188" s="146">
        <v>0.51254218408977448</v>
      </c>
      <c r="AK188" s="145">
        <v>1</v>
      </c>
      <c r="AL188" s="145">
        <v>4.1346184092551475E-2</v>
      </c>
      <c r="AM188" s="145">
        <v>0.42846394047210135</v>
      </c>
      <c r="AN188" s="146">
        <v>1</v>
      </c>
      <c r="AO188" s="146">
        <v>0.13118485334798255</v>
      </c>
      <c r="AP188" s="146">
        <v>0.64108216487545822</v>
      </c>
      <c r="AQ188" s="146">
        <v>1</v>
      </c>
      <c r="AR188" s="146">
        <v>0.1637243890618921</v>
      </c>
      <c r="AS188" s="146">
        <v>0.62461085289683538</v>
      </c>
      <c r="AT188" s="146">
        <v>1</v>
      </c>
      <c r="AU188" s="146">
        <v>0.32875660359268238</v>
      </c>
      <c r="AV188" s="146">
        <v>0.5629803453943435</v>
      </c>
      <c r="AW188" s="132">
        <v>1</v>
      </c>
      <c r="AX188" s="132">
        <v>0.27675473117320687</v>
      </c>
      <c r="AY188" s="132">
        <v>1.4025571533994787</v>
      </c>
      <c r="AZ188" s="146"/>
    </row>
    <row r="191" spans="1:52" ht="22">
      <c r="A191" s="149" t="s">
        <v>565</v>
      </c>
      <c r="B191" s="149"/>
      <c r="C191" s="149"/>
      <c r="D191" s="149"/>
      <c r="E191" s="149"/>
      <c r="F191" s="149"/>
      <c r="G191" s="149"/>
      <c r="H191" s="149"/>
      <c r="I191" s="149"/>
      <c r="J191" s="149"/>
      <c r="K191" s="149"/>
      <c r="L191" s="149"/>
      <c r="M191" s="149"/>
      <c r="N191" s="149"/>
      <c r="O191" s="149"/>
      <c r="P191" s="149"/>
      <c r="Q191" s="149"/>
      <c r="R191" s="149"/>
    </row>
    <row r="195" spans="18:31">
      <c r="R195" s="32"/>
    </row>
    <row r="196" spans="18:31">
      <c r="R196" s="32"/>
    </row>
    <row r="197" spans="18:31">
      <c r="R197" s="32"/>
    </row>
    <row r="198" spans="18:31">
      <c r="R198" s="32"/>
    </row>
    <row r="199" spans="18:31">
      <c r="R199" s="32"/>
    </row>
    <row r="200" spans="18:31">
      <c r="R200" s="32"/>
    </row>
    <row r="201" spans="18:31">
      <c r="R201" s="32"/>
      <c r="V201" s="18"/>
      <c r="X201" s="18"/>
      <c r="Y201" s="18"/>
      <c r="AB201" s="18"/>
      <c r="AD201" s="18"/>
      <c r="AE201" s="18"/>
    </row>
    <row r="202" spans="18:31">
      <c r="R202" s="32"/>
    </row>
    <row r="210" spans="1:17">
      <c r="A210" s="139" t="s">
        <v>1</v>
      </c>
      <c r="B210" s="139" t="s">
        <v>25</v>
      </c>
      <c r="C210" s="139" t="s">
        <v>26</v>
      </c>
      <c r="D210" s="139" t="s">
        <v>27</v>
      </c>
      <c r="E210" s="139" t="s">
        <v>564</v>
      </c>
      <c r="G210" s="139" t="s">
        <v>6</v>
      </c>
      <c r="H210" s="139" t="s">
        <v>25</v>
      </c>
      <c r="I210" s="139" t="s">
        <v>26</v>
      </c>
      <c r="J210" s="139" t="s">
        <v>27</v>
      </c>
      <c r="K210" s="139" t="s">
        <v>564</v>
      </c>
      <c r="M210" t="s">
        <v>7</v>
      </c>
      <c r="N210" t="s">
        <v>25</v>
      </c>
      <c r="O210" t="s">
        <v>26</v>
      </c>
      <c r="P210" s="139" t="s">
        <v>27</v>
      </c>
      <c r="Q210" s="139" t="s">
        <v>564</v>
      </c>
    </row>
    <row r="211" spans="1:17">
      <c r="A211" s="139" t="s">
        <v>2</v>
      </c>
      <c r="B211" s="141">
        <v>6490712.5199999996</v>
      </c>
      <c r="C211" s="139">
        <v>4862676</v>
      </c>
      <c r="D211" s="139">
        <v>1.334802590178741</v>
      </c>
      <c r="E211" s="144">
        <v>1</v>
      </c>
      <c r="G211" s="139" t="s">
        <v>2</v>
      </c>
      <c r="H211" s="139">
        <v>8955648.298246</v>
      </c>
      <c r="I211" s="139">
        <v>6442911.25</v>
      </c>
      <c r="J211" s="139">
        <v>1.3900002577632899</v>
      </c>
      <c r="K211" s="144">
        <v>1</v>
      </c>
      <c r="L211" s="9"/>
      <c r="M211" t="s">
        <v>2</v>
      </c>
      <c r="N211">
        <v>4400822.3333329996</v>
      </c>
      <c r="O211">
        <v>5833795.3333329996</v>
      </c>
      <c r="P211">
        <v>0.75436693985263537</v>
      </c>
      <c r="Q211" s="9">
        <v>1</v>
      </c>
    </row>
    <row r="212" spans="1:17">
      <c r="A212" s="139" t="s">
        <v>532</v>
      </c>
      <c r="B212" s="141">
        <v>2104157.52</v>
      </c>
      <c r="C212" s="139">
        <v>3443437.4117649999</v>
      </c>
      <c r="D212" s="139">
        <v>0.61106309434022033</v>
      </c>
      <c r="E212" s="144">
        <v>0.45779285928595176</v>
      </c>
      <c r="G212" s="139" t="s">
        <v>532</v>
      </c>
      <c r="H212" s="139">
        <v>1213260.9473679999</v>
      </c>
      <c r="I212" s="139">
        <v>2285757</v>
      </c>
      <c r="J212" s="139">
        <v>0.53079174530275963</v>
      </c>
      <c r="K212" s="144">
        <v>0.38186449415259804</v>
      </c>
      <c r="L212" s="9"/>
      <c r="M212" t="s">
        <v>532</v>
      </c>
      <c r="N212">
        <v>1269167.6666669999</v>
      </c>
      <c r="O212">
        <v>5320400</v>
      </c>
      <c r="P212">
        <v>0.23854741498139237</v>
      </c>
      <c r="Q212" s="9">
        <v>0.31622199009409441</v>
      </c>
    </row>
    <row r="213" spans="1:17">
      <c r="A213" s="139" t="s">
        <v>539</v>
      </c>
      <c r="B213" s="141">
        <v>3188536.32</v>
      </c>
      <c r="C213" s="139">
        <v>6613713.7647059998</v>
      </c>
      <c r="D213" s="139">
        <v>0.48210981506571748</v>
      </c>
      <c r="E213" s="144">
        <v>0.36118435685771261</v>
      </c>
      <c r="G213" s="139" t="s">
        <v>539</v>
      </c>
      <c r="H213" s="139">
        <v>3523507.719298</v>
      </c>
      <c r="I213" s="139">
        <v>4562945.375</v>
      </c>
      <c r="J213" s="139">
        <v>0.77220028506214589</v>
      </c>
      <c r="K213" s="144">
        <v>0.55553967040605234</v>
      </c>
      <c r="L213" s="9"/>
      <c r="M213" t="s">
        <v>539</v>
      </c>
      <c r="N213">
        <v>1942599</v>
      </c>
      <c r="O213">
        <v>4922118.3333329996</v>
      </c>
      <c r="P213">
        <v>0.39466726893674131</v>
      </c>
      <c r="Q213" s="9">
        <v>0.52317678318967564</v>
      </c>
    </row>
    <row r="214" spans="1:17">
      <c r="A214" s="139" t="s">
        <v>540</v>
      </c>
      <c r="B214" s="141">
        <v>5994762.5199999996</v>
      </c>
      <c r="C214" s="139">
        <v>7339569.3529409999</v>
      </c>
      <c r="D214" s="139">
        <v>0.81677306007032557</v>
      </c>
      <c r="E214" s="144">
        <v>0.61190551028294971</v>
      </c>
      <c r="G214" s="139" t="s">
        <v>540</v>
      </c>
      <c r="H214" s="139">
        <v>9206316.5438599996</v>
      </c>
      <c r="I214" s="139">
        <v>6392015.25</v>
      </c>
      <c r="J214" s="139">
        <v>1.4402838829053168</v>
      </c>
      <c r="K214" s="144">
        <v>1.0361752631779655</v>
      </c>
      <c r="L214" s="9"/>
      <c r="M214" t="s">
        <v>540</v>
      </c>
      <c r="N214">
        <v>4295847</v>
      </c>
      <c r="O214">
        <v>6569170</v>
      </c>
      <c r="P214">
        <v>0.65394060436858847</v>
      </c>
      <c r="Q214" s="9">
        <v>0.86687336072327736</v>
      </c>
    </row>
    <row r="215" spans="1:17">
      <c r="A215" s="139" t="s">
        <v>544</v>
      </c>
      <c r="B215" s="141">
        <v>1131311.52</v>
      </c>
      <c r="C215" s="139">
        <v>4512222.2941180002</v>
      </c>
      <c r="D215" s="139">
        <v>0.25072158379137133</v>
      </c>
      <c r="E215" s="144">
        <v>0.18783420532454739</v>
      </c>
      <c r="G215" s="139" t="s">
        <v>544</v>
      </c>
      <c r="H215" s="139">
        <v>3610531.7368419999</v>
      </c>
      <c r="I215" s="139">
        <v>5530806.5</v>
      </c>
      <c r="J215" s="139">
        <v>0.65280384277446701</v>
      </c>
      <c r="K215" s="144">
        <v>0.46964296526456922</v>
      </c>
      <c r="L215" s="9"/>
      <c r="M215" t="s">
        <v>544</v>
      </c>
      <c r="N215">
        <v>624049.66666700004</v>
      </c>
      <c r="O215">
        <v>2532809.6666669999</v>
      </c>
      <c r="P215">
        <v>0.24638632538393843</v>
      </c>
      <c r="Q215" s="9">
        <v>0.32661336594637841</v>
      </c>
    </row>
    <row r="216" spans="1:17">
      <c r="A216" s="139" t="s">
        <v>546</v>
      </c>
      <c r="B216" s="141">
        <v>5610123.2000000002</v>
      </c>
      <c r="C216" s="139">
        <v>5832565.3529409999</v>
      </c>
      <c r="D216" s="139">
        <v>0.96186203848897533</v>
      </c>
      <c r="E216" s="144">
        <v>0.72060246628692415</v>
      </c>
      <c r="G216" s="139" t="s">
        <v>546</v>
      </c>
      <c r="H216" s="139">
        <v>6491057.7894740002</v>
      </c>
      <c r="I216" s="139">
        <v>5323081.875</v>
      </c>
      <c r="J216" s="139">
        <v>1.2194172364621012</v>
      </c>
      <c r="K216" s="144">
        <v>0.87727842469922901</v>
      </c>
      <c r="L216" s="9"/>
      <c r="M216" t="s">
        <v>546</v>
      </c>
      <c r="N216">
        <v>4140843</v>
      </c>
      <c r="O216">
        <v>3991317.3333330001</v>
      </c>
      <c r="P216">
        <v>1.0374627357785497</v>
      </c>
      <c r="Q216" s="9">
        <v>1.3752759843654028</v>
      </c>
    </row>
    <row r="217" spans="1:17">
      <c r="A217" s="139" t="s">
        <v>560</v>
      </c>
      <c r="B217" s="141">
        <v>4376307.68</v>
      </c>
      <c r="C217" s="139">
        <v>6542437</v>
      </c>
      <c r="D217" s="139">
        <v>0.66891093945574098</v>
      </c>
      <c r="E217" s="144">
        <v>0.50113098699199277</v>
      </c>
      <c r="G217" s="139" t="s">
        <v>560</v>
      </c>
      <c r="H217" s="142">
        <v>4287928.5087719997</v>
      </c>
      <c r="I217" s="142">
        <v>5348182.625</v>
      </c>
      <c r="J217" s="143">
        <v>0.80175431720078927</v>
      </c>
      <c r="K217" s="144">
        <v>0.57680156008814498</v>
      </c>
      <c r="L217" s="9"/>
      <c r="M217" s="15" t="s">
        <v>560</v>
      </c>
      <c r="N217" s="15">
        <v>3957916.3333330001</v>
      </c>
      <c r="O217" s="15">
        <v>5267416.6666670004</v>
      </c>
      <c r="P217" s="15">
        <v>0.75139609865672596</v>
      </c>
      <c r="Q217" s="9">
        <v>0.99606180886388029</v>
      </c>
    </row>
    <row r="218" spans="1:17">
      <c r="A218" s="139" t="s">
        <v>561</v>
      </c>
      <c r="B218" s="141">
        <v>4108656.44</v>
      </c>
      <c r="C218" s="139">
        <v>5723934.0588239999</v>
      </c>
      <c r="D218" s="139">
        <v>0.71780289531220354</v>
      </c>
      <c r="E218" s="144">
        <v>0.53775959126366679</v>
      </c>
      <c r="G218" s="139" t="s">
        <v>561</v>
      </c>
      <c r="H218" s="139">
        <v>5209290.701754</v>
      </c>
      <c r="I218" s="139">
        <v>4855989.625</v>
      </c>
      <c r="J218" s="139">
        <v>1.0727557313827663</v>
      </c>
      <c r="K218" s="144">
        <v>0.77176657010768057</v>
      </c>
      <c r="L218" s="9"/>
      <c r="M218" t="s">
        <v>561</v>
      </c>
      <c r="N218">
        <v>3690978</v>
      </c>
      <c r="O218">
        <v>4439936.6666670004</v>
      </c>
      <c r="P218">
        <v>0.83131320942259446</v>
      </c>
      <c r="Q218" s="9">
        <v>1.1020011157766145</v>
      </c>
    </row>
    <row r="219" spans="1:17">
      <c r="E219" s="9"/>
      <c r="K219" s="9"/>
      <c r="L219" s="9"/>
    </row>
  </sheetData>
  <mergeCells count="205">
    <mergeCell ref="A191:R191"/>
    <mergeCell ref="AN173:AP173"/>
    <mergeCell ref="AQ173:AS173"/>
    <mergeCell ref="AT173:AV173"/>
    <mergeCell ref="AW173:AY173"/>
    <mergeCell ref="AB182:AD182"/>
    <mergeCell ref="AE182:AG182"/>
    <mergeCell ref="AH182:AJ182"/>
    <mergeCell ref="AK182:AM182"/>
    <mergeCell ref="AN182:AP182"/>
    <mergeCell ref="AQ182:AS182"/>
    <mergeCell ref="T182:V182"/>
    <mergeCell ref="W182:Y182"/>
    <mergeCell ref="AB173:AD173"/>
    <mergeCell ref="AE173:AG173"/>
    <mergeCell ref="AH173:AJ173"/>
    <mergeCell ref="AK173:AM173"/>
    <mergeCell ref="B182:D182"/>
    <mergeCell ref="E182:G182"/>
    <mergeCell ref="H182:J182"/>
    <mergeCell ref="K182:M182"/>
    <mergeCell ref="N182:P182"/>
    <mergeCell ref="AB164:AD164"/>
    <mergeCell ref="AE164:AG164"/>
    <mergeCell ref="AH164:AJ164"/>
    <mergeCell ref="AK164:AM164"/>
    <mergeCell ref="AN164:AP164"/>
    <mergeCell ref="AQ164:AS164"/>
    <mergeCell ref="AT164:AV164"/>
    <mergeCell ref="AW164:AY164"/>
    <mergeCell ref="AT182:AV182"/>
    <mergeCell ref="AW182:AY182"/>
    <mergeCell ref="AW144:AY144"/>
    <mergeCell ref="AB155:AD155"/>
    <mergeCell ref="AE155:AG155"/>
    <mergeCell ref="AH155:AJ155"/>
    <mergeCell ref="AK155:AM155"/>
    <mergeCell ref="AN155:AP155"/>
    <mergeCell ref="AQ155:AS155"/>
    <mergeCell ref="AB144:AD144"/>
    <mergeCell ref="AE144:AG144"/>
    <mergeCell ref="AH144:AJ144"/>
    <mergeCell ref="AK144:AM144"/>
    <mergeCell ref="AT155:AV155"/>
    <mergeCell ref="AW155:AY155"/>
    <mergeCell ref="Q182:S182"/>
    <mergeCell ref="T173:V173"/>
    <mergeCell ref="W173:Y173"/>
    <mergeCell ref="B173:D173"/>
    <mergeCell ref="E173:G173"/>
    <mergeCell ref="H173:J173"/>
    <mergeCell ref="K173:M173"/>
    <mergeCell ref="N173:P173"/>
    <mergeCell ref="Q173:S173"/>
    <mergeCell ref="T155:V155"/>
    <mergeCell ref="W155:Y155"/>
    <mergeCell ref="B164:D164"/>
    <mergeCell ref="E164:G164"/>
    <mergeCell ref="H164:J164"/>
    <mergeCell ref="K164:M164"/>
    <mergeCell ref="N164:P164"/>
    <mergeCell ref="Q164:S164"/>
    <mergeCell ref="T164:V164"/>
    <mergeCell ref="W164:Y164"/>
    <mergeCell ref="B155:D155"/>
    <mergeCell ref="E155:G155"/>
    <mergeCell ref="H155:J155"/>
    <mergeCell ref="K155:M155"/>
    <mergeCell ref="N155:P155"/>
    <mergeCell ref="Q155:S155"/>
    <mergeCell ref="AW133:AY133"/>
    <mergeCell ref="A129:AY129"/>
    <mergeCell ref="AB133:AD133"/>
    <mergeCell ref="AE133:AG133"/>
    <mergeCell ref="AH133:AJ133"/>
    <mergeCell ref="B144:D144"/>
    <mergeCell ref="E144:G144"/>
    <mergeCell ref="H144:J144"/>
    <mergeCell ref="K144:M144"/>
    <mergeCell ref="N144:P144"/>
    <mergeCell ref="Q144:S144"/>
    <mergeCell ref="T144:V144"/>
    <mergeCell ref="W144:Y144"/>
    <mergeCell ref="B133:D133"/>
    <mergeCell ref="E133:G133"/>
    <mergeCell ref="H133:J133"/>
    <mergeCell ref="K133:M133"/>
    <mergeCell ref="N133:P133"/>
    <mergeCell ref="Q133:S133"/>
    <mergeCell ref="T133:V133"/>
    <mergeCell ref="W133:Y133"/>
    <mergeCell ref="AN144:AP144"/>
    <mergeCell ref="AQ144:AS144"/>
    <mergeCell ref="AT144:AV144"/>
    <mergeCell ref="AE81:AG81"/>
    <mergeCell ref="AH81:AJ81"/>
    <mergeCell ref="AK81:AM81"/>
    <mergeCell ref="AN81:AP81"/>
    <mergeCell ref="AQ81:AS81"/>
    <mergeCell ref="AK133:AM133"/>
    <mergeCell ref="AN133:AP133"/>
    <mergeCell ref="AQ133:AS133"/>
    <mergeCell ref="AT133:AV133"/>
    <mergeCell ref="AB70:AD70"/>
    <mergeCell ref="AE70:AG70"/>
    <mergeCell ref="AH70:AJ70"/>
    <mergeCell ref="AK70:AM70"/>
    <mergeCell ref="AN70:AP70"/>
    <mergeCell ref="AQ70:AS70"/>
    <mergeCell ref="B111:Z111"/>
    <mergeCell ref="AB111:AZ111"/>
    <mergeCell ref="B120:Z120"/>
    <mergeCell ref="AB120:AZ120"/>
    <mergeCell ref="A101:AZ101"/>
    <mergeCell ref="AT92:AV92"/>
    <mergeCell ref="AW92:AY92"/>
    <mergeCell ref="B102:Z102"/>
    <mergeCell ref="AB102:AZ102"/>
    <mergeCell ref="AB92:AD92"/>
    <mergeCell ref="AE92:AG92"/>
    <mergeCell ref="AH92:AJ92"/>
    <mergeCell ref="AK92:AM92"/>
    <mergeCell ref="AN92:AP92"/>
    <mergeCell ref="AQ92:AS92"/>
    <mergeCell ref="AT70:AV70"/>
    <mergeCell ref="AW70:AY70"/>
    <mergeCell ref="AB81:AD81"/>
    <mergeCell ref="AN50:AP50"/>
    <mergeCell ref="AQ50:AS50"/>
    <mergeCell ref="AT50:AV50"/>
    <mergeCell ref="AW50:AY50"/>
    <mergeCell ref="AN41:AP41"/>
    <mergeCell ref="AQ41:AS41"/>
    <mergeCell ref="AT41:AV41"/>
    <mergeCell ref="AW41:AY41"/>
    <mergeCell ref="AT81:AV81"/>
    <mergeCell ref="AW81:AY81"/>
    <mergeCell ref="AN59:AP59"/>
    <mergeCell ref="AQ59:AS59"/>
    <mergeCell ref="AT59:AV59"/>
    <mergeCell ref="AW59:AY59"/>
    <mergeCell ref="AB59:AD59"/>
    <mergeCell ref="AE59:AG59"/>
    <mergeCell ref="AH59:AJ59"/>
    <mergeCell ref="AK59:AM59"/>
    <mergeCell ref="T50:V50"/>
    <mergeCell ref="W50:Y50"/>
    <mergeCell ref="AB50:AD50"/>
    <mergeCell ref="AE50:AG50"/>
    <mergeCell ref="AH50:AJ50"/>
    <mergeCell ref="AK50:AM50"/>
    <mergeCell ref="B86:D86"/>
    <mergeCell ref="E86:G86"/>
    <mergeCell ref="H86:J86"/>
    <mergeCell ref="K86:M86"/>
    <mergeCell ref="N86:P86"/>
    <mergeCell ref="Q86:S86"/>
    <mergeCell ref="T68:V68"/>
    <mergeCell ref="W68:Y68"/>
    <mergeCell ref="B77:D77"/>
    <mergeCell ref="E77:G77"/>
    <mergeCell ref="H77:J77"/>
    <mergeCell ref="K77:M77"/>
    <mergeCell ref="N77:P77"/>
    <mergeCell ref="Q77:S77"/>
    <mergeCell ref="T77:V77"/>
    <mergeCell ref="W77:Y77"/>
    <mergeCell ref="B68:D68"/>
    <mergeCell ref="E68:G68"/>
    <mergeCell ref="H68:J68"/>
    <mergeCell ref="K68:M68"/>
    <mergeCell ref="N68:P68"/>
    <mergeCell ref="Q68:S68"/>
    <mergeCell ref="T86:V86"/>
    <mergeCell ref="W86:Y86"/>
    <mergeCell ref="B59:D59"/>
    <mergeCell ref="E59:G59"/>
    <mergeCell ref="H59:J59"/>
    <mergeCell ref="K59:M59"/>
    <mergeCell ref="N59:P59"/>
    <mergeCell ref="Q59:S59"/>
    <mergeCell ref="T59:V59"/>
    <mergeCell ref="W59:Y59"/>
    <mergeCell ref="B50:D50"/>
    <mergeCell ref="E50:G50"/>
    <mergeCell ref="H50:J50"/>
    <mergeCell ref="K50:M50"/>
    <mergeCell ref="N50:P50"/>
    <mergeCell ref="Q50:S50"/>
    <mergeCell ref="B41:D41"/>
    <mergeCell ref="E41:G41"/>
    <mergeCell ref="H41:J41"/>
    <mergeCell ref="K41:M41"/>
    <mergeCell ref="N41:P41"/>
    <mergeCell ref="Q41:S41"/>
    <mergeCell ref="T41:V41"/>
    <mergeCell ref="W41:Y41"/>
    <mergeCell ref="A1:AZ1"/>
    <mergeCell ref="AB2:AZ2"/>
    <mergeCell ref="B2:Z2"/>
    <mergeCell ref="AB41:AD41"/>
    <mergeCell ref="AE41:AG41"/>
    <mergeCell ref="AH41:AJ41"/>
    <mergeCell ref="AK41:AM41"/>
    <mergeCell ref="A37:AY37"/>
  </mergeCells>
  <phoneticPr fontId="23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18619E-C6BE-0E4D-B40E-55A8D01782AD}">
  <dimension ref="A1:Z59"/>
  <sheetViews>
    <sheetView topLeftCell="E1" workbookViewId="0">
      <selection activeCell="W15" sqref="W15"/>
    </sheetView>
  </sheetViews>
  <sheetFormatPr baseColWidth="10" defaultRowHeight="16"/>
  <sheetData>
    <row r="1" spans="1:26" ht="22">
      <c r="A1" s="149" t="s">
        <v>568</v>
      </c>
      <c r="B1" s="149"/>
      <c r="C1" s="149"/>
      <c r="D1" s="149"/>
      <c r="E1" s="149"/>
      <c r="F1" s="149"/>
      <c r="G1" s="149"/>
      <c r="H1" s="149"/>
      <c r="I1" s="9"/>
      <c r="J1" s="149" t="s">
        <v>569</v>
      </c>
      <c r="K1" s="149"/>
      <c r="L1" s="149"/>
      <c r="M1" s="149"/>
      <c r="N1" s="149"/>
      <c r="O1" s="149"/>
      <c r="P1" s="149"/>
      <c r="Q1" s="149"/>
      <c r="R1" s="9"/>
      <c r="S1" s="149" t="s">
        <v>570</v>
      </c>
      <c r="T1" s="149"/>
      <c r="U1" s="149"/>
      <c r="V1" s="149"/>
      <c r="W1" s="149"/>
      <c r="X1" s="149"/>
      <c r="Y1" s="149"/>
      <c r="Z1" s="149"/>
    </row>
    <row r="2" spans="1:26">
      <c r="B2" s="152" t="s">
        <v>10</v>
      </c>
      <c r="C2" s="152"/>
      <c r="D2" s="152"/>
      <c r="E2" s="6"/>
      <c r="F2" s="153" t="s">
        <v>11</v>
      </c>
      <c r="G2" s="153"/>
      <c r="H2" s="153"/>
      <c r="K2" s="152" t="s">
        <v>10</v>
      </c>
      <c r="L2" s="152"/>
      <c r="M2" s="152"/>
      <c r="N2" s="6"/>
      <c r="O2" s="153" t="s">
        <v>11</v>
      </c>
      <c r="P2" s="153"/>
      <c r="Q2" s="153"/>
      <c r="T2" s="152" t="s">
        <v>10</v>
      </c>
      <c r="U2" s="152"/>
      <c r="V2" s="152"/>
      <c r="W2" s="6"/>
      <c r="X2" s="153" t="s">
        <v>11</v>
      </c>
      <c r="Y2" s="153"/>
      <c r="Z2" s="153"/>
    </row>
    <row r="3" spans="1:26">
      <c r="A3" t="s">
        <v>1</v>
      </c>
      <c r="B3" t="s">
        <v>2</v>
      </c>
      <c r="C3" t="s">
        <v>4</v>
      </c>
      <c r="D3" t="s">
        <v>5</v>
      </c>
      <c r="F3" t="s">
        <v>2</v>
      </c>
      <c r="G3" t="s">
        <v>4</v>
      </c>
      <c r="H3" t="s">
        <v>5</v>
      </c>
      <c r="J3" t="s">
        <v>1</v>
      </c>
      <c r="K3" t="s">
        <v>2</v>
      </c>
      <c r="L3" t="s">
        <v>4</v>
      </c>
      <c r="M3" t="s">
        <v>5</v>
      </c>
      <c r="O3" t="s">
        <v>2</v>
      </c>
      <c r="P3" t="s">
        <v>4</v>
      </c>
      <c r="Q3" t="s">
        <v>5</v>
      </c>
      <c r="S3" t="s">
        <v>1</v>
      </c>
      <c r="T3" t="s">
        <v>2</v>
      </c>
      <c r="U3" t="s">
        <v>4</v>
      </c>
      <c r="V3" t="s">
        <v>5</v>
      </c>
      <c r="X3" t="s">
        <v>2</v>
      </c>
      <c r="Y3" t="s">
        <v>4</v>
      </c>
      <c r="Z3" t="s">
        <v>5</v>
      </c>
    </row>
    <row r="4" spans="1:26">
      <c r="B4" s="3">
        <v>677909</v>
      </c>
      <c r="C4" s="3">
        <v>325626</v>
      </c>
      <c r="D4" s="3">
        <v>216499</v>
      </c>
      <c r="E4" s="3"/>
      <c r="F4" s="3">
        <v>730821</v>
      </c>
      <c r="G4" s="3">
        <v>1057735</v>
      </c>
      <c r="H4" s="3">
        <v>594532</v>
      </c>
      <c r="K4" s="1">
        <v>845856</v>
      </c>
      <c r="L4" s="1">
        <v>283840</v>
      </c>
      <c r="M4" s="1">
        <v>199148</v>
      </c>
      <c r="N4" s="10"/>
      <c r="O4" s="1">
        <v>972088</v>
      </c>
      <c r="P4" s="1">
        <v>958441</v>
      </c>
      <c r="Q4" s="1">
        <v>874977</v>
      </c>
      <c r="T4" s="1">
        <v>1147841</v>
      </c>
      <c r="U4" s="1">
        <v>19680</v>
      </c>
      <c r="V4" s="1">
        <v>46692</v>
      </c>
      <c r="W4" s="3"/>
      <c r="X4" s="1">
        <v>982883</v>
      </c>
      <c r="Y4" s="1">
        <v>14305</v>
      </c>
      <c r="Z4" s="1">
        <v>70442</v>
      </c>
    </row>
    <row r="5" spans="1:26">
      <c r="B5" s="3">
        <v>467019</v>
      </c>
      <c r="C5" s="3">
        <v>335240</v>
      </c>
      <c r="D5" s="3">
        <v>305857</v>
      </c>
      <c r="E5" s="3"/>
      <c r="F5" s="3">
        <v>689840</v>
      </c>
      <c r="G5" s="3">
        <v>1150190</v>
      </c>
      <c r="H5" s="3">
        <v>627815</v>
      </c>
      <c r="K5" s="1">
        <v>971484</v>
      </c>
      <c r="L5" s="1">
        <v>129184</v>
      </c>
      <c r="M5" s="1">
        <v>304877</v>
      </c>
      <c r="N5" s="10"/>
      <c r="O5" s="1">
        <v>1146603</v>
      </c>
      <c r="P5" s="1">
        <v>934157</v>
      </c>
      <c r="Q5" s="1">
        <v>1417221</v>
      </c>
      <c r="T5" s="1">
        <v>1164755</v>
      </c>
      <c r="U5" s="1">
        <v>17742</v>
      </c>
      <c r="V5" s="1">
        <v>119336</v>
      </c>
      <c r="W5" s="3"/>
      <c r="X5" s="1">
        <v>1014760</v>
      </c>
      <c r="Y5" s="1">
        <v>20547</v>
      </c>
      <c r="Z5" s="1">
        <v>83447</v>
      </c>
    </row>
    <row r="6" spans="1:26">
      <c r="B6" s="3">
        <v>370794</v>
      </c>
      <c r="C6" s="3">
        <v>310675</v>
      </c>
      <c r="D6" s="3">
        <v>251755</v>
      </c>
      <c r="E6" s="3"/>
      <c r="F6" s="3">
        <v>738373</v>
      </c>
      <c r="G6" s="3">
        <v>1077091</v>
      </c>
      <c r="H6" s="3">
        <v>647087</v>
      </c>
      <c r="K6" s="1">
        <v>1097999</v>
      </c>
      <c r="L6" s="1">
        <v>252672</v>
      </c>
      <c r="M6" s="1">
        <v>167709</v>
      </c>
      <c r="N6" s="10"/>
      <c r="O6" s="1">
        <v>1408115</v>
      </c>
      <c r="P6" s="1">
        <v>1261149</v>
      </c>
      <c r="Q6" s="1">
        <v>674423</v>
      </c>
      <c r="T6" s="1">
        <v>873593</v>
      </c>
      <c r="U6" s="1">
        <v>11273</v>
      </c>
      <c r="V6" s="1">
        <v>112618</v>
      </c>
      <c r="W6" s="3"/>
      <c r="X6" s="1">
        <v>971048</v>
      </c>
      <c r="Y6" s="1">
        <v>34186</v>
      </c>
      <c r="Z6" s="1">
        <v>65420</v>
      </c>
    </row>
    <row r="7" spans="1:26">
      <c r="B7" s="3">
        <v>531746</v>
      </c>
      <c r="C7" s="3">
        <v>450949</v>
      </c>
      <c r="D7" s="3">
        <v>407629</v>
      </c>
      <c r="E7" s="3"/>
      <c r="F7" s="3">
        <v>836598</v>
      </c>
      <c r="G7" s="3">
        <v>1189874</v>
      </c>
      <c r="H7" s="3">
        <v>786376</v>
      </c>
      <c r="K7" s="1">
        <v>965797</v>
      </c>
      <c r="L7" s="1">
        <v>290622</v>
      </c>
      <c r="M7" s="1">
        <v>261122</v>
      </c>
      <c r="N7" s="10"/>
      <c r="O7" s="1">
        <v>1591688</v>
      </c>
      <c r="P7" s="1">
        <v>845293</v>
      </c>
      <c r="Q7" s="1">
        <v>982538</v>
      </c>
      <c r="T7" s="1">
        <v>882738</v>
      </c>
      <c r="U7" s="1">
        <v>10104</v>
      </c>
      <c r="V7" s="1">
        <v>96376</v>
      </c>
      <c r="W7" s="3"/>
      <c r="X7" s="1">
        <v>885509</v>
      </c>
      <c r="Y7" s="1">
        <v>18604</v>
      </c>
      <c r="Z7" s="1">
        <v>81129</v>
      </c>
    </row>
    <row r="8" spans="1:26">
      <c r="B8" s="3">
        <v>717759</v>
      </c>
      <c r="C8" s="3">
        <v>429250</v>
      </c>
      <c r="D8" s="3">
        <v>461872</v>
      </c>
      <c r="E8" s="3"/>
      <c r="F8" s="3">
        <v>889423</v>
      </c>
      <c r="G8" s="3">
        <v>1303282</v>
      </c>
      <c r="H8" s="3">
        <v>750490</v>
      </c>
      <c r="K8" s="2">
        <v>970284</v>
      </c>
      <c r="L8" s="2">
        <v>239079.5</v>
      </c>
      <c r="M8" s="2">
        <v>233214</v>
      </c>
      <c r="N8" s="2"/>
      <c r="O8" s="2">
        <v>1279623.5</v>
      </c>
      <c r="P8" s="2">
        <v>999760</v>
      </c>
      <c r="Q8" s="2">
        <v>987289.75</v>
      </c>
      <c r="T8" s="1">
        <v>1370239</v>
      </c>
      <c r="U8" s="1">
        <v>23172</v>
      </c>
      <c r="V8" s="1">
        <v>72484</v>
      </c>
      <c r="W8" s="3"/>
      <c r="X8" s="1">
        <v>916539</v>
      </c>
      <c r="Y8" s="1">
        <v>30833</v>
      </c>
      <c r="Z8" s="1">
        <v>77670</v>
      </c>
    </row>
    <row r="9" spans="1:26">
      <c r="B9" s="3">
        <v>940851</v>
      </c>
      <c r="C9" s="3">
        <v>364898</v>
      </c>
      <c r="D9" s="3">
        <v>422385</v>
      </c>
      <c r="E9" s="3"/>
      <c r="F9" s="3">
        <v>1083956</v>
      </c>
      <c r="G9" s="3">
        <v>1005335</v>
      </c>
      <c r="H9" s="3">
        <v>672587</v>
      </c>
      <c r="K9" s="5">
        <v>1</v>
      </c>
      <c r="L9" s="5">
        <v>0.2464015690251514</v>
      </c>
      <c r="M9" s="5">
        <v>0.2403564317251444</v>
      </c>
      <c r="N9" s="5"/>
      <c r="O9" s="5">
        <v>1</v>
      </c>
      <c r="P9" s="5">
        <v>0.78129230980831477</v>
      </c>
      <c r="Q9" s="5">
        <v>0.77154706052209887</v>
      </c>
      <c r="T9" s="1">
        <v>1264768</v>
      </c>
      <c r="U9" s="1">
        <v>16753</v>
      </c>
      <c r="V9" s="1">
        <v>39951</v>
      </c>
      <c r="W9" s="3"/>
      <c r="X9" s="1">
        <v>937239</v>
      </c>
      <c r="Y9" s="1">
        <v>23718</v>
      </c>
      <c r="Z9" s="1">
        <v>86184</v>
      </c>
    </row>
    <row r="10" spans="1:26">
      <c r="B10" s="2">
        <v>617679.66666666663</v>
      </c>
      <c r="C10" s="2">
        <v>369439.66666666669</v>
      </c>
      <c r="D10" s="2">
        <v>344332.83333333331</v>
      </c>
      <c r="E10" s="2"/>
      <c r="F10" s="2">
        <v>828168.5</v>
      </c>
      <c r="G10" s="2">
        <v>1130584.5</v>
      </c>
      <c r="H10" s="2">
        <v>679814.5</v>
      </c>
      <c r="K10" s="1"/>
      <c r="T10" s="2">
        <v>1117322.3333333333</v>
      </c>
      <c r="U10" s="2">
        <v>16454</v>
      </c>
      <c r="V10" s="2">
        <v>81242.833333333328</v>
      </c>
      <c r="W10" s="2"/>
      <c r="X10" s="2">
        <v>951329.66666666663</v>
      </c>
      <c r="Y10" s="2">
        <v>23698.833333333332</v>
      </c>
      <c r="Z10" s="2">
        <v>77382</v>
      </c>
    </row>
    <row r="11" spans="1:26">
      <c r="B11" s="5">
        <v>1</v>
      </c>
      <c r="C11" s="5">
        <v>0.59810883634936995</v>
      </c>
      <c r="D11" s="5">
        <v>0.55746182352341211</v>
      </c>
      <c r="E11" s="5"/>
      <c r="F11" s="5">
        <v>1</v>
      </c>
      <c r="G11" s="5">
        <v>1.3651624035446892</v>
      </c>
      <c r="H11" s="5">
        <v>0.8208649568294375</v>
      </c>
      <c r="J11" t="s">
        <v>6</v>
      </c>
      <c r="K11" t="s">
        <v>2</v>
      </c>
      <c r="L11" t="s">
        <v>4</v>
      </c>
      <c r="M11" t="s">
        <v>5</v>
      </c>
      <c r="O11" t="s">
        <v>2</v>
      </c>
      <c r="P11" t="s">
        <v>4</v>
      </c>
      <c r="Q11" t="s">
        <v>5</v>
      </c>
      <c r="T11" s="5">
        <v>1</v>
      </c>
      <c r="U11" s="5">
        <v>1.472627862983138E-2</v>
      </c>
      <c r="V11" s="5">
        <v>7.2712082189353294E-2</v>
      </c>
      <c r="W11" s="5"/>
      <c r="X11" s="5">
        <v>1</v>
      </c>
      <c r="Y11" s="5">
        <v>2.4911273309042185E-2</v>
      </c>
      <c r="Z11" s="5">
        <v>8.1340888139372652E-2</v>
      </c>
    </row>
    <row r="12" spans="1:26">
      <c r="K12" s="1">
        <v>1181966</v>
      </c>
      <c r="L12" s="1">
        <v>334008</v>
      </c>
      <c r="M12" s="1">
        <v>305281</v>
      </c>
      <c r="N12" s="10"/>
      <c r="O12" s="1">
        <v>507748</v>
      </c>
      <c r="P12" s="1">
        <v>460473</v>
      </c>
      <c r="Q12" s="1">
        <v>393698</v>
      </c>
    </row>
    <row r="13" spans="1:26">
      <c r="A13" t="s">
        <v>6</v>
      </c>
      <c r="B13" t="s">
        <v>2</v>
      </c>
      <c r="C13" t="s">
        <v>4</v>
      </c>
      <c r="D13" t="s">
        <v>5</v>
      </c>
      <c r="F13" t="s">
        <v>2</v>
      </c>
      <c r="G13" t="s">
        <v>4</v>
      </c>
      <c r="H13" t="s">
        <v>5</v>
      </c>
      <c r="K13" s="1">
        <v>1103151</v>
      </c>
      <c r="L13" s="1">
        <v>289240</v>
      </c>
      <c r="M13" s="1">
        <v>322629</v>
      </c>
      <c r="N13" s="10"/>
      <c r="O13" s="1">
        <v>605534</v>
      </c>
      <c r="P13" s="1">
        <v>478238</v>
      </c>
      <c r="Q13" s="1">
        <v>361607</v>
      </c>
      <c r="S13" t="s">
        <v>6</v>
      </c>
      <c r="T13" t="s">
        <v>2</v>
      </c>
      <c r="U13" t="s">
        <v>4</v>
      </c>
      <c r="V13" t="s">
        <v>5</v>
      </c>
      <c r="X13" t="s">
        <v>2</v>
      </c>
      <c r="Y13" t="s">
        <v>4</v>
      </c>
      <c r="Z13" t="s">
        <v>5</v>
      </c>
    </row>
    <row r="14" spans="1:26">
      <c r="B14" s="3">
        <v>406791</v>
      </c>
      <c r="C14" s="3">
        <v>220923</v>
      </c>
      <c r="D14" s="3">
        <v>150983</v>
      </c>
      <c r="E14" s="3"/>
      <c r="F14" s="3">
        <v>782364</v>
      </c>
      <c r="G14" s="3">
        <v>1171028</v>
      </c>
      <c r="H14" s="3">
        <v>340885</v>
      </c>
      <c r="K14" s="1">
        <v>1111962</v>
      </c>
      <c r="L14" s="1">
        <v>221816</v>
      </c>
      <c r="M14" s="1">
        <v>173506</v>
      </c>
      <c r="N14" s="10"/>
      <c r="O14" s="1">
        <v>540872</v>
      </c>
      <c r="P14" s="1">
        <v>324602</v>
      </c>
      <c r="Q14" s="1">
        <v>283441</v>
      </c>
      <c r="T14" s="1">
        <v>971896</v>
      </c>
      <c r="U14" s="1">
        <v>32902</v>
      </c>
      <c r="V14" s="1">
        <v>65139</v>
      </c>
      <c r="W14" s="3"/>
      <c r="X14" s="1">
        <v>854615</v>
      </c>
      <c r="Y14" s="1">
        <v>18296</v>
      </c>
      <c r="Z14" s="1">
        <v>90353</v>
      </c>
    </row>
    <row r="15" spans="1:26">
      <c r="B15" s="3">
        <v>583562</v>
      </c>
      <c r="C15" s="3">
        <v>181868</v>
      </c>
      <c r="D15" s="3">
        <v>239868</v>
      </c>
      <c r="E15" s="3"/>
      <c r="F15" s="3">
        <v>902822</v>
      </c>
      <c r="G15" s="3">
        <v>1304936</v>
      </c>
      <c r="H15" s="3">
        <v>405265</v>
      </c>
      <c r="K15" s="1">
        <v>1294649</v>
      </c>
      <c r="L15" s="1">
        <v>280009</v>
      </c>
      <c r="M15" s="1">
        <v>239842</v>
      </c>
      <c r="N15" s="10"/>
      <c r="O15" s="1">
        <v>676781</v>
      </c>
      <c r="P15" s="1">
        <v>443215</v>
      </c>
      <c r="Q15" s="1">
        <v>337814</v>
      </c>
      <c r="T15" s="1">
        <v>919193</v>
      </c>
      <c r="U15" s="1">
        <v>34435</v>
      </c>
      <c r="V15" s="1">
        <v>89124</v>
      </c>
      <c r="W15" s="3"/>
      <c r="X15" s="1">
        <v>795118</v>
      </c>
      <c r="Y15" s="1">
        <v>30230</v>
      </c>
      <c r="Z15" s="1">
        <v>100435</v>
      </c>
    </row>
    <row r="16" spans="1:26">
      <c r="B16" s="3">
        <v>611371</v>
      </c>
      <c r="C16" s="3">
        <v>195809</v>
      </c>
      <c r="D16" s="3">
        <v>271067</v>
      </c>
      <c r="E16" s="3"/>
      <c r="F16" s="3">
        <v>1036977</v>
      </c>
      <c r="G16" s="3">
        <v>1245859</v>
      </c>
      <c r="H16" s="3">
        <v>462728</v>
      </c>
      <c r="K16" s="2">
        <v>1172932</v>
      </c>
      <c r="L16" s="2">
        <v>281268.25</v>
      </c>
      <c r="M16" s="2">
        <v>260314.5</v>
      </c>
      <c r="N16" s="2"/>
      <c r="O16" s="2">
        <v>582733.75</v>
      </c>
      <c r="P16" s="2">
        <v>426632</v>
      </c>
      <c r="Q16" s="2">
        <v>344140</v>
      </c>
      <c r="T16" s="1">
        <v>890696</v>
      </c>
      <c r="U16" s="1">
        <v>32335</v>
      </c>
      <c r="V16" s="1">
        <v>94524</v>
      </c>
      <c r="W16" s="3"/>
      <c r="X16" s="1">
        <v>833335</v>
      </c>
      <c r="Y16" s="1">
        <v>30746</v>
      </c>
      <c r="Z16" s="1">
        <v>100397</v>
      </c>
    </row>
    <row r="17" spans="1:26">
      <c r="B17" s="3">
        <v>785963</v>
      </c>
      <c r="C17" s="3">
        <v>271271</v>
      </c>
      <c r="D17" s="3">
        <v>359121</v>
      </c>
      <c r="E17" s="3"/>
      <c r="F17" s="3">
        <v>983614</v>
      </c>
      <c r="G17" s="3">
        <v>1173079</v>
      </c>
      <c r="H17" s="3">
        <v>463292</v>
      </c>
      <c r="K17" s="4">
        <v>1</v>
      </c>
      <c r="L17" s="4">
        <v>0.23979928077672022</v>
      </c>
      <c r="M17" s="4">
        <v>0.22193486067393506</v>
      </c>
      <c r="N17" s="4"/>
      <c r="O17" s="4">
        <v>1</v>
      </c>
      <c r="P17" s="4">
        <v>0.73212165933412987</v>
      </c>
      <c r="Q17" s="4">
        <v>0.59056129836310323</v>
      </c>
      <c r="T17" s="1">
        <v>915298</v>
      </c>
      <c r="U17" s="1">
        <v>75061</v>
      </c>
      <c r="V17" s="1">
        <v>142695</v>
      </c>
      <c r="W17" s="3"/>
      <c r="X17" s="1">
        <v>851529</v>
      </c>
      <c r="Y17" s="1">
        <v>42062</v>
      </c>
      <c r="Z17" s="1">
        <v>103184</v>
      </c>
    </row>
    <row r="18" spans="1:26">
      <c r="B18" s="3">
        <v>724091</v>
      </c>
      <c r="C18" s="3">
        <v>305972</v>
      </c>
      <c r="D18" s="3">
        <v>345943</v>
      </c>
      <c r="E18" s="3"/>
      <c r="F18" s="3">
        <v>955146</v>
      </c>
      <c r="G18" s="3">
        <v>1276331</v>
      </c>
      <c r="H18" s="3">
        <v>499979</v>
      </c>
      <c r="K18" s="1"/>
      <c r="L18" s="1"/>
      <c r="M18" s="1"/>
      <c r="O18" s="1"/>
      <c r="P18" s="1"/>
      <c r="Q18" s="1"/>
      <c r="T18" s="1">
        <v>914133</v>
      </c>
      <c r="U18" s="1">
        <v>65504</v>
      </c>
      <c r="V18" s="1">
        <v>210515</v>
      </c>
      <c r="W18" s="3"/>
      <c r="X18" s="1">
        <v>897610</v>
      </c>
      <c r="Y18" s="1">
        <v>36753</v>
      </c>
      <c r="Z18" s="1">
        <v>132812</v>
      </c>
    </row>
    <row r="19" spans="1:26">
      <c r="B19" s="3">
        <v>775991</v>
      </c>
      <c r="C19" s="3">
        <v>299540</v>
      </c>
      <c r="D19" s="3">
        <v>211019</v>
      </c>
      <c r="E19" s="3"/>
      <c r="F19" s="3">
        <v>969034</v>
      </c>
      <c r="G19" s="3">
        <v>1104478</v>
      </c>
      <c r="H19" s="3">
        <v>335691</v>
      </c>
      <c r="J19" t="s">
        <v>7</v>
      </c>
      <c r="K19" t="s">
        <v>2</v>
      </c>
      <c r="L19" t="s">
        <v>4</v>
      </c>
      <c r="M19" t="s">
        <v>5</v>
      </c>
      <c r="O19" t="s">
        <v>2</v>
      </c>
      <c r="P19" t="s">
        <v>4</v>
      </c>
      <c r="Q19" t="s">
        <v>5</v>
      </c>
      <c r="T19" s="1">
        <v>881147</v>
      </c>
      <c r="U19" s="1">
        <v>12997</v>
      </c>
      <c r="V19" s="1">
        <v>67277</v>
      </c>
      <c r="W19" s="3"/>
      <c r="X19" s="1">
        <v>906813</v>
      </c>
      <c r="Y19" s="1">
        <v>26455</v>
      </c>
      <c r="Z19" s="1">
        <v>83218</v>
      </c>
    </row>
    <row r="20" spans="1:26">
      <c r="B20" s="2">
        <v>647961.5</v>
      </c>
      <c r="C20" s="2">
        <v>245897.16666666666</v>
      </c>
      <c r="D20" s="2">
        <v>263000.16666666669</v>
      </c>
      <c r="E20" s="2"/>
      <c r="F20" s="2">
        <v>938326.16666666663</v>
      </c>
      <c r="G20" s="2">
        <v>1212618.5</v>
      </c>
      <c r="H20" s="2">
        <v>417973.33333333331</v>
      </c>
      <c r="K20" s="1">
        <v>1192024</v>
      </c>
      <c r="L20" s="1">
        <v>294515</v>
      </c>
      <c r="M20" s="1">
        <v>258522</v>
      </c>
      <c r="N20" s="10"/>
      <c r="O20" s="1">
        <v>629759</v>
      </c>
      <c r="P20" s="1">
        <v>550328</v>
      </c>
      <c r="Q20" s="1">
        <v>501513</v>
      </c>
      <c r="T20" s="2">
        <v>915393.83333333337</v>
      </c>
      <c r="U20" s="2">
        <v>42205.666666666664</v>
      </c>
      <c r="V20" s="2">
        <v>111545.66666666667</v>
      </c>
      <c r="W20" s="2"/>
      <c r="X20" s="2">
        <v>856503.33333333337</v>
      </c>
      <c r="Y20" s="2">
        <v>30757</v>
      </c>
      <c r="Z20" s="2">
        <v>101733.16666666667</v>
      </c>
    </row>
    <row r="21" spans="1:26">
      <c r="B21" s="5">
        <v>1</v>
      </c>
      <c r="C21" s="5">
        <v>0.3794934832805138</v>
      </c>
      <c r="D21" s="5">
        <v>0.40588857002563683</v>
      </c>
      <c r="E21" s="5"/>
      <c r="F21" s="5">
        <v>1</v>
      </c>
      <c r="G21" s="5">
        <v>1.2923208827349837</v>
      </c>
      <c r="H21" s="5">
        <v>0.44544567569521404</v>
      </c>
      <c r="K21" s="1">
        <v>992424</v>
      </c>
      <c r="L21" s="1">
        <v>303823</v>
      </c>
      <c r="M21" s="1">
        <v>204281</v>
      </c>
      <c r="N21" s="10"/>
      <c r="O21" s="1">
        <v>723569</v>
      </c>
      <c r="P21" s="1">
        <v>448109</v>
      </c>
      <c r="Q21" s="1">
        <v>388348</v>
      </c>
      <c r="T21" s="5">
        <v>1</v>
      </c>
      <c r="U21" s="5">
        <v>4.6106566517908593E-2</v>
      </c>
      <c r="V21" s="5">
        <v>0.12185538355713196</v>
      </c>
      <c r="W21" s="5"/>
      <c r="X21" s="5">
        <v>1</v>
      </c>
      <c r="Y21" s="5">
        <v>3.5909959486439047E-2</v>
      </c>
      <c r="Z21" s="5">
        <v>0.11877731551930135</v>
      </c>
    </row>
    <row r="22" spans="1:26">
      <c r="K22" s="1">
        <v>1263233</v>
      </c>
      <c r="L22" s="1">
        <v>391225</v>
      </c>
      <c r="M22" s="1">
        <v>245291</v>
      </c>
      <c r="N22" s="10"/>
      <c r="O22" s="1">
        <v>839245</v>
      </c>
      <c r="P22" s="1">
        <v>440009</v>
      </c>
      <c r="Q22" s="1">
        <v>406369</v>
      </c>
    </row>
    <row r="23" spans="1:26">
      <c r="A23" s="7" t="s">
        <v>7</v>
      </c>
      <c r="B23" s="7" t="s">
        <v>2</v>
      </c>
      <c r="C23" s="7" t="s">
        <v>4</v>
      </c>
      <c r="D23" s="7" t="s">
        <v>5</v>
      </c>
      <c r="E23" s="7"/>
      <c r="F23" s="7" t="s">
        <v>2</v>
      </c>
      <c r="G23" s="7" t="s">
        <v>4</v>
      </c>
      <c r="H23" s="7" t="s">
        <v>5</v>
      </c>
      <c r="K23" s="1">
        <v>1128306</v>
      </c>
      <c r="L23" s="1">
        <v>196395</v>
      </c>
      <c r="M23" s="1">
        <v>239667</v>
      </c>
      <c r="N23" s="10"/>
      <c r="O23" s="1">
        <v>687141</v>
      </c>
      <c r="P23" s="1">
        <v>387108</v>
      </c>
      <c r="Q23" s="1">
        <v>454502</v>
      </c>
      <c r="S23" t="s">
        <v>7</v>
      </c>
      <c r="T23" t="s">
        <v>2</v>
      </c>
      <c r="U23" t="s">
        <v>4</v>
      </c>
      <c r="V23" t="s">
        <v>5</v>
      </c>
      <c r="X23" t="s">
        <v>2</v>
      </c>
      <c r="Y23" t="s">
        <v>4</v>
      </c>
      <c r="Z23" t="s">
        <v>5</v>
      </c>
    </row>
    <row r="24" spans="1:26">
      <c r="A24" s="7"/>
      <c r="B24" s="3">
        <v>420012</v>
      </c>
      <c r="C24" s="3">
        <v>205729</v>
      </c>
      <c r="D24" s="3">
        <v>218508</v>
      </c>
      <c r="E24" s="3"/>
      <c r="F24" s="3">
        <v>672726</v>
      </c>
      <c r="G24" s="3">
        <v>1180441</v>
      </c>
      <c r="H24" s="3">
        <v>705860</v>
      </c>
      <c r="K24" s="2">
        <v>1143996.75</v>
      </c>
      <c r="L24" s="2">
        <v>296489.5</v>
      </c>
      <c r="M24" s="2">
        <v>236940.25</v>
      </c>
      <c r="N24" s="2"/>
      <c r="O24" s="2">
        <v>719928.5</v>
      </c>
      <c r="P24" s="2">
        <v>456388.5</v>
      </c>
      <c r="Q24" s="2">
        <v>437683</v>
      </c>
      <c r="T24" s="1">
        <v>846587</v>
      </c>
      <c r="U24" s="1">
        <v>29319</v>
      </c>
      <c r="V24" s="1">
        <v>104509</v>
      </c>
      <c r="W24" s="3"/>
      <c r="X24" s="1">
        <v>727608</v>
      </c>
      <c r="Y24" s="1">
        <v>35569</v>
      </c>
      <c r="Z24" s="1">
        <v>107496</v>
      </c>
    </row>
    <row r="25" spans="1:26">
      <c r="B25" s="3">
        <v>447700</v>
      </c>
      <c r="C25" s="3">
        <v>292656</v>
      </c>
      <c r="D25" s="3">
        <v>271424</v>
      </c>
      <c r="E25" s="3"/>
      <c r="F25" s="3">
        <v>666595</v>
      </c>
      <c r="G25" s="3">
        <v>1180438</v>
      </c>
      <c r="H25" s="3">
        <v>796361</v>
      </c>
      <c r="K25" s="4">
        <v>1</v>
      </c>
      <c r="L25" s="4">
        <v>0.2591698796347105</v>
      </c>
      <c r="M25" s="4">
        <v>0.20711619154512459</v>
      </c>
      <c r="N25" s="5"/>
      <c r="O25" s="4">
        <v>1</v>
      </c>
      <c r="P25" s="4">
        <v>0.63393587002042562</v>
      </c>
      <c r="Q25" s="4">
        <v>0.60795342870854541</v>
      </c>
      <c r="T25" s="1">
        <v>964984</v>
      </c>
      <c r="U25" s="1">
        <v>38938</v>
      </c>
      <c r="V25" s="1">
        <v>96222</v>
      </c>
      <c r="W25" s="3"/>
      <c r="X25" s="1">
        <v>854471</v>
      </c>
      <c r="Y25" s="1">
        <v>47353</v>
      </c>
      <c r="Z25" s="1">
        <v>101267</v>
      </c>
    </row>
    <row r="26" spans="1:26">
      <c r="B26" s="3">
        <v>470288</v>
      </c>
      <c r="C26" s="3">
        <v>321358</v>
      </c>
      <c r="D26" s="3">
        <v>248056</v>
      </c>
      <c r="E26" s="3"/>
      <c r="F26" s="3">
        <v>705193</v>
      </c>
      <c r="G26" s="3">
        <v>1225845</v>
      </c>
      <c r="H26" s="3">
        <v>756017</v>
      </c>
      <c r="T26" s="1">
        <v>992377</v>
      </c>
      <c r="U26" s="1">
        <v>36535</v>
      </c>
      <c r="V26" s="1">
        <v>114310</v>
      </c>
      <c r="W26" s="3"/>
      <c r="X26" s="1">
        <v>888480</v>
      </c>
      <c r="Y26" s="1">
        <v>42621</v>
      </c>
      <c r="Z26" s="1">
        <v>146041</v>
      </c>
    </row>
    <row r="27" spans="1:26">
      <c r="B27" s="3">
        <v>968641</v>
      </c>
      <c r="C27" s="3">
        <v>412117</v>
      </c>
      <c r="D27" s="3">
        <v>442298</v>
      </c>
      <c r="E27" s="3"/>
      <c r="F27" s="3">
        <v>735991</v>
      </c>
      <c r="G27" s="3">
        <v>1318383</v>
      </c>
      <c r="H27" s="3">
        <v>857703</v>
      </c>
      <c r="T27" s="1">
        <v>874283</v>
      </c>
      <c r="U27" s="1">
        <v>48053</v>
      </c>
      <c r="V27" s="1">
        <v>107120</v>
      </c>
      <c r="W27" s="3"/>
      <c r="X27" s="1">
        <v>859710</v>
      </c>
      <c r="Y27" s="1">
        <v>59772</v>
      </c>
      <c r="Z27" s="1">
        <v>150753</v>
      </c>
    </row>
    <row r="28" spans="1:26">
      <c r="B28" s="3">
        <v>772405</v>
      </c>
      <c r="C28" s="3">
        <v>332149</v>
      </c>
      <c r="D28" s="3">
        <v>466364</v>
      </c>
      <c r="E28" s="3"/>
      <c r="F28" s="3">
        <v>736679</v>
      </c>
      <c r="G28" s="3">
        <v>1472000</v>
      </c>
      <c r="H28" s="3">
        <v>931193</v>
      </c>
      <c r="T28" s="1">
        <v>845482</v>
      </c>
      <c r="U28" s="1">
        <v>44555</v>
      </c>
      <c r="V28" s="1">
        <v>124967</v>
      </c>
      <c r="W28" s="3"/>
      <c r="X28" s="1">
        <v>810738</v>
      </c>
      <c r="Y28" s="1">
        <v>55578</v>
      </c>
      <c r="Z28" s="1">
        <v>138301</v>
      </c>
    </row>
    <row r="29" spans="1:26">
      <c r="B29" s="3">
        <v>801369</v>
      </c>
      <c r="C29" s="3">
        <v>255612</v>
      </c>
      <c r="D29" s="3">
        <v>370473</v>
      </c>
      <c r="E29" s="3"/>
      <c r="F29" s="3">
        <v>878827</v>
      </c>
      <c r="G29" s="3">
        <v>1209614</v>
      </c>
      <c r="H29" s="3">
        <v>822169</v>
      </c>
      <c r="T29" s="1">
        <v>846731</v>
      </c>
      <c r="U29" s="1">
        <v>30803</v>
      </c>
      <c r="V29" s="1">
        <v>128104</v>
      </c>
      <c r="W29" s="3"/>
      <c r="X29" s="1">
        <v>874558</v>
      </c>
      <c r="Y29" s="1">
        <v>43598</v>
      </c>
      <c r="Z29" s="1">
        <v>136775</v>
      </c>
    </row>
    <row r="30" spans="1:26">
      <c r="B30" s="2">
        <v>646735.83333333337</v>
      </c>
      <c r="C30" s="2">
        <v>303270.16666666669</v>
      </c>
      <c r="D30" s="2">
        <v>336187.16666666669</v>
      </c>
      <c r="E30" s="2"/>
      <c r="F30" s="2">
        <v>732668.5</v>
      </c>
      <c r="G30" s="2">
        <v>1264453.5</v>
      </c>
      <c r="H30" s="2">
        <v>811550.5</v>
      </c>
      <c r="T30" s="2">
        <v>895074</v>
      </c>
      <c r="U30" s="2">
        <v>38033.833333333336</v>
      </c>
      <c r="V30" s="2">
        <v>112538.66666666667</v>
      </c>
      <c r="W30" s="2"/>
      <c r="X30" s="2">
        <v>835927.5</v>
      </c>
      <c r="Y30" s="2">
        <v>47415.166666666664</v>
      </c>
      <c r="Z30" s="2">
        <v>130105.5</v>
      </c>
    </row>
    <row r="31" spans="1:26">
      <c r="B31" s="5">
        <v>1</v>
      </c>
      <c r="C31" s="5">
        <v>0.46892432896996844</v>
      </c>
      <c r="D31" s="5">
        <v>0.51982146239513038</v>
      </c>
      <c r="E31" s="5"/>
      <c r="F31" s="5">
        <v>1</v>
      </c>
      <c r="G31" s="5">
        <v>1.7258193848923491</v>
      </c>
      <c r="H31" s="5">
        <v>1.1076639708135398</v>
      </c>
      <c r="T31" s="5">
        <v>1</v>
      </c>
      <c r="U31" s="5">
        <v>4.2492389828476008E-2</v>
      </c>
      <c r="V31" s="5">
        <v>0.12573113135524736</v>
      </c>
      <c r="W31" s="5"/>
      <c r="X31" s="5">
        <v>1</v>
      </c>
      <c r="Y31" s="5">
        <v>5.6721625579570792E-2</v>
      </c>
      <c r="Z31" s="5">
        <v>0.15564208618570391</v>
      </c>
    </row>
    <row r="35" spans="1:3" ht="22">
      <c r="A35" s="149" t="s">
        <v>567</v>
      </c>
      <c r="B35" s="149"/>
      <c r="C35" s="149"/>
    </row>
    <row r="36" spans="1:3" ht="17" customHeight="1">
      <c r="A36" s="12"/>
      <c r="B36" s="162" t="s">
        <v>11</v>
      </c>
      <c r="C36" s="163"/>
    </row>
    <row r="37" spans="1:3">
      <c r="B37" t="s">
        <v>2</v>
      </c>
      <c r="C37" t="s">
        <v>4</v>
      </c>
    </row>
    <row r="38" spans="1:3">
      <c r="A38" t="s">
        <v>1</v>
      </c>
      <c r="B38" s="3">
        <v>737562</v>
      </c>
      <c r="C38" s="3">
        <v>1086940</v>
      </c>
    </row>
    <row r="39" spans="1:3">
      <c r="B39" s="3">
        <v>888379</v>
      </c>
      <c r="C39" s="3">
        <v>1077247</v>
      </c>
    </row>
    <row r="40" spans="1:3">
      <c r="B40" s="3">
        <v>916325</v>
      </c>
      <c r="C40" s="3">
        <v>1186004</v>
      </c>
    </row>
    <row r="41" spans="1:3">
      <c r="B41" s="3"/>
      <c r="C41" s="3">
        <v>1189763</v>
      </c>
    </row>
    <row r="42" spans="1:3">
      <c r="B42" s="2">
        <v>847422</v>
      </c>
      <c r="C42" s="2">
        <v>1134988.5</v>
      </c>
    </row>
    <row r="43" spans="1:3">
      <c r="B43" s="5">
        <v>1</v>
      </c>
      <c r="C43" s="5">
        <v>1.3393427359686201</v>
      </c>
    </row>
    <row r="45" spans="1:3">
      <c r="A45" t="s">
        <v>6</v>
      </c>
      <c r="B45" t="s">
        <v>2</v>
      </c>
      <c r="C45" t="s">
        <v>30</v>
      </c>
    </row>
    <row r="46" spans="1:3">
      <c r="B46" s="3">
        <v>1008422</v>
      </c>
      <c r="C46" s="3">
        <v>935784</v>
      </c>
    </row>
    <row r="47" spans="1:3">
      <c r="B47" s="3">
        <v>1163312</v>
      </c>
      <c r="C47" s="3">
        <v>1012839</v>
      </c>
    </row>
    <row r="48" spans="1:3">
      <c r="B48" s="3">
        <v>1107405</v>
      </c>
      <c r="C48" s="3">
        <v>1120593</v>
      </c>
    </row>
    <row r="49" spans="1:3">
      <c r="B49" s="3">
        <v>1016159</v>
      </c>
      <c r="C49" s="3">
        <v>895675</v>
      </c>
    </row>
    <row r="50" spans="1:3">
      <c r="B50" s="2">
        <v>1073824.5</v>
      </c>
      <c r="C50" s="2">
        <v>991222.75</v>
      </c>
    </row>
    <row r="51" spans="1:3">
      <c r="B51" s="5">
        <v>1</v>
      </c>
      <c r="C51" s="5">
        <v>0.92307704843761718</v>
      </c>
    </row>
    <row r="53" spans="1:3">
      <c r="A53" t="s">
        <v>7</v>
      </c>
      <c r="B53" t="s">
        <v>2</v>
      </c>
      <c r="C53" t="s">
        <v>30</v>
      </c>
    </row>
    <row r="54" spans="1:3">
      <c r="B54" s="3">
        <v>1036572</v>
      </c>
      <c r="C54" s="3">
        <v>1127241</v>
      </c>
    </row>
    <row r="55" spans="1:3">
      <c r="B55" s="3">
        <v>1061164</v>
      </c>
      <c r="C55" s="3">
        <v>1184497</v>
      </c>
    </row>
    <row r="56" spans="1:3">
      <c r="B56" s="3">
        <v>1228860</v>
      </c>
      <c r="C56" s="3">
        <v>1218531</v>
      </c>
    </row>
    <row r="57" spans="1:3">
      <c r="B57" s="3">
        <v>1248409</v>
      </c>
      <c r="C57" s="3">
        <v>1088375</v>
      </c>
    </row>
    <row r="58" spans="1:3">
      <c r="B58" s="2">
        <v>1143751.25</v>
      </c>
      <c r="C58" s="2">
        <v>1154661</v>
      </c>
    </row>
    <row r="59" spans="1:3">
      <c r="B59" s="5">
        <v>1</v>
      </c>
      <c r="C59" s="5">
        <v>1.0095385688103073</v>
      </c>
    </row>
  </sheetData>
  <mergeCells count="11">
    <mergeCell ref="K2:M2"/>
    <mergeCell ref="O2:Q2"/>
    <mergeCell ref="S1:Z1"/>
    <mergeCell ref="T2:V2"/>
    <mergeCell ref="X2:Z2"/>
    <mergeCell ref="J1:Q1"/>
    <mergeCell ref="A35:C35"/>
    <mergeCell ref="B36:C36"/>
    <mergeCell ref="A1:H1"/>
    <mergeCell ref="B2:D2"/>
    <mergeCell ref="F2:H2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75A5DB-F255-564D-ABD6-A54EA3FBDBE8}">
  <dimension ref="A1:O57"/>
  <sheetViews>
    <sheetView zoomScale="165" zoomScaleNormal="165" workbookViewId="0">
      <selection activeCell="O21" sqref="O21"/>
    </sheetView>
  </sheetViews>
  <sheetFormatPr baseColWidth="10" defaultRowHeight="16"/>
  <sheetData>
    <row r="1" spans="1:15" ht="22">
      <c r="A1" s="149" t="s">
        <v>32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</row>
    <row r="3" spans="1:15">
      <c r="L3" t="s">
        <v>25</v>
      </c>
      <c r="M3" t="s">
        <v>26</v>
      </c>
      <c r="N3" t="s">
        <v>27</v>
      </c>
      <c r="O3" t="s">
        <v>31</v>
      </c>
    </row>
    <row r="4" spans="1:15">
      <c r="K4" t="s">
        <v>21</v>
      </c>
      <c r="L4">
        <v>19710769</v>
      </c>
      <c r="M4">
        <v>7400066</v>
      </c>
      <c r="N4">
        <v>2.663593676056403</v>
      </c>
      <c r="O4">
        <v>1</v>
      </c>
    </row>
    <row r="5" spans="1:15">
      <c r="K5" t="s">
        <v>16</v>
      </c>
      <c r="L5">
        <v>9290820</v>
      </c>
      <c r="M5">
        <v>9934461</v>
      </c>
      <c r="N5">
        <v>0.93521128121596131</v>
      </c>
      <c r="O5">
        <v>0.35110883826717637</v>
      </c>
    </row>
    <row r="6" spans="1:15">
      <c r="K6" t="s">
        <v>20</v>
      </c>
      <c r="L6">
        <v>6152570</v>
      </c>
      <c r="M6">
        <v>10704373</v>
      </c>
      <c r="N6">
        <v>0.57477163772226547</v>
      </c>
      <c r="O6">
        <v>0.21578803211954103</v>
      </c>
    </row>
    <row r="8" spans="1:15">
      <c r="K8" t="s">
        <v>19</v>
      </c>
      <c r="L8">
        <v>16442930</v>
      </c>
      <c r="M8">
        <v>6689869</v>
      </c>
      <c r="N8">
        <v>2.4578851992468014</v>
      </c>
      <c r="O8">
        <v>1</v>
      </c>
    </row>
    <row r="9" spans="1:15">
      <c r="K9" t="s">
        <v>18</v>
      </c>
      <c r="L9">
        <v>6349528</v>
      </c>
      <c r="M9">
        <v>6479310</v>
      </c>
      <c r="N9">
        <v>0.97996978073282492</v>
      </c>
      <c r="O9">
        <v>0.39870445577894709</v>
      </c>
    </row>
    <row r="10" spans="1:15">
      <c r="K10" t="s">
        <v>17</v>
      </c>
      <c r="L10">
        <v>5848491</v>
      </c>
      <c r="M10">
        <v>6129062</v>
      </c>
      <c r="N10">
        <v>0.9542228484554407</v>
      </c>
      <c r="O10">
        <v>0.38822921784461473</v>
      </c>
    </row>
    <row r="12" spans="1:15">
      <c r="K12" t="s">
        <v>22</v>
      </c>
      <c r="L12" s="13">
        <v>15160193</v>
      </c>
      <c r="M12" s="13">
        <v>5230223</v>
      </c>
      <c r="N12" s="14">
        <v>2.898574879120833</v>
      </c>
      <c r="O12" s="14">
        <v>1</v>
      </c>
    </row>
    <row r="13" spans="1:15">
      <c r="K13" t="s">
        <v>23</v>
      </c>
      <c r="L13" s="13">
        <v>5766156</v>
      </c>
      <c r="M13" s="13">
        <v>6896941</v>
      </c>
      <c r="N13" s="14">
        <v>0.83604542941573667</v>
      </c>
      <c r="O13" s="14">
        <v>0.28843326954841947</v>
      </c>
    </row>
    <row r="14" spans="1:15">
      <c r="K14" t="s">
        <v>24</v>
      </c>
      <c r="L14" s="13">
        <v>5912943</v>
      </c>
      <c r="M14" s="13">
        <v>7974887</v>
      </c>
      <c r="N14" s="14">
        <v>0.74144536468040234</v>
      </c>
      <c r="O14" s="14">
        <v>0.25579651918645285</v>
      </c>
    </row>
    <row r="27" spans="1:4" ht="22">
      <c r="A27" s="149" t="s">
        <v>33</v>
      </c>
      <c r="B27" s="149"/>
      <c r="C27" s="149"/>
      <c r="D27" s="149"/>
    </row>
    <row r="28" spans="1:4">
      <c r="B28" s="153" t="s">
        <v>11</v>
      </c>
      <c r="C28" s="153"/>
      <c r="D28" s="153"/>
    </row>
    <row r="29" spans="1:4">
      <c r="A29" t="s">
        <v>1</v>
      </c>
      <c r="B29" t="s">
        <v>2</v>
      </c>
      <c r="C29" t="s">
        <v>4</v>
      </c>
      <c r="D29" t="s">
        <v>5</v>
      </c>
    </row>
    <row r="30" spans="1:4">
      <c r="B30">
        <v>195076</v>
      </c>
      <c r="C30">
        <v>34732</v>
      </c>
      <c r="D30">
        <v>29277</v>
      </c>
    </row>
    <row r="31" spans="1:4">
      <c r="B31">
        <v>175785</v>
      </c>
      <c r="C31">
        <v>19139</v>
      </c>
      <c r="D31">
        <v>15624</v>
      </c>
    </row>
    <row r="32" spans="1:4">
      <c r="B32">
        <v>268209</v>
      </c>
      <c r="C32">
        <v>66329</v>
      </c>
      <c r="D32">
        <v>18993</v>
      </c>
    </row>
    <row r="33" spans="1:4">
      <c r="B33">
        <v>291575</v>
      </c>
      <c r="C33">
        <v>92701</v>
      </c>
      <c r="D33">
        <v>35451</v>
      </c>
    </row>
    <row r="34" spans="1:4">
      <c r="B34">
        <v>277696</v>
      </c>
      <c r="C34">
        <v>38602</v>
      </c>
      <c r="D34">
        <v>33772</v>
      </c>
    </row>
    <row r="35" spans="1:4">
      <c r="B35">
        <v>318279</v>
      </c>
      <c r="C35">
        <v>48474</v>
      </c>
      <c r="D35">
        <v>51752</v>
      </c>
    </row>
    <row r="36" spans="1:4">
      <c r="B36" s="8">
        <v>254436.66666666666</v>
      </c>
      <c r="C36" s="8">
        <v>49996.166666666664</v>
      </c>
      <c r="D36" s="8">
        <v>30811.5</v>
      </c>
    </row>
    <row r="37" spans="1:4">
      <c r="B37">
        <v>1</v>
      </c>
      <c r="C37">
        <v>0.19649749118968701</v>
      </c>
      <c r="D37">
        <v>0.12109693309402471</v>
      </c>
    </row>
    <row r="39" spans="1:4">
      <c r="A39" s="15" t="s">
        <v>6</v>
      </c>
      <c r="B39" t="s">
        <v>2</v>
      </c>
      <c r="C39" t="s">
        <v>4</v>
      </c>
      <c r="D39" t="s">
        <v>5</v>
      </c>
    </row>
    <row r="40" spans="1:4">
      <c r="B40">
        <v>123695</v>
      </c>
      <c r="C40">
        <v>47857</v>
      </c>
      <c r="D40">
        <v>56667</v>
      </c>
    </row>
    <row r="41" spans="1:4">
      <c r="B41">
        <v>181991</v>
      </c>
      <c r="C41">
        <v>65520</v>
      </c>
      <c r="D41">
        <v>81786</v>
      </c>
    </row>
    <row r="42" spans="1:4">
      <c r="B42">
        <v>159260</v>
      </c>
      <c r="C42">
        <v>32059</v>
      </c>
      <c r="D42">
        <v>86219</v>
      </c>
    </row>
    <row r="43" spans="1:4">
      <c r="B43">
        <v>192210</v>
      </c>
      <c r="C43">
        <v>58848</v>
      </c>
      <c r="D43">
        <v>55340</v>
      </c>
    </row>
    <row r="44" spans="1:4">
      <c r="B44">
        <v>185228</v>
      </c>
      <c r="C44">
        <v>37931</v>
      </c>
      <c r="D44">
        <v>37538</v>
      </c>
    </row>
    <row r="45" spans="1:4">
      <c r="B45">
        <v>200321</v>
      </c>
      <c r="C45">
        <v>40832</v>
      </c>
      <c r="D45">
        <v>18026</v>
      </c>
    </row>
    <row r="46" spans="1:4">
      <c r="B46" s="8">
        <v>173784.16666666666</v>
      </c>
      <c r="C46" s="8">
        <v>47174.5</v>
      </c>
      <c r="D46" s="8">
        <v>55929.333333333336</v>
      </c>
    </row>
    <row r="47" spans="1:4">
      <c r="B47">
        <v>1</v>
      </c>
      <c r="C47">
        <v>0.27145453412038884</v>
      </c>
      <c r="D47">
        <v>0.32183215770519946</v>
      </c>
    </row>
    <row r="49" spans="1:4">
      <c r="A49" t="s">
        <v>7</v>
      </c>
      <c r="B49" t="s">
        <v>2</v>
      </c>
      <c r="C49" t="s">
        <v>4</v>
      </c>
      <c r="D49" t="s">
        <v>5</v>
      </c>
    </row>
    <row r="50" spans="1:4">
      <c r="B50">
        <v>280292</v>
      </c>
      <c r="C50">
        <v>80908</v>
      </c>
      <c r="D50">
        <v>68264</v>
      </c>
    </row>
    <row r="51" spans="1:4">
      <c r="B51">
        <v>344183</v>
      </c>
      <c r="C51">
        <v>119558</v>
      </c>
      <c r="D51">
        <v>77097</v>
      </c>
    </row>
    <row r="52" spans="1:4">
      <c r="B52">
        <v>413231</v>
      </c>
      <c r="C52">
        <v>108118</v>
      </c>
      <c r="D52">
        <v>133232</v>
      </c>
    </row>
    <row r="53" spans="1:4">
      <c r="B53">
        <v>376593</v>
      </c>
      <c r="C53">
        <v>97420</v>
      </c>
      <c r="D53">
        <v>89460</v>
      </c>
    </row>
    <row r="54" spans="1:4">
      <c r="B54">
        <v>410051</v>
      </c>
      <c r="C54">
        <v>71574</v>
      </c>
      <c r="D54">
        <v>67561</v>
      </c>
    </row>
    <row r="55" spans="1:4">
      <c r="B55">
        <v>275057</v>
      </c>
      <c r="C55">
        <v>99204</v>
      </c>
      <c r="D55">
        <v>55370</v>
      </c>
    </row>
    <row r="56" spans="1:4">
      <c r="B56" s="8">
        <v>349901.16666666669</v>
      </c>
      <c r="C56" s="8">
        <v>96130.333333333328</v>
      </c>
      <c r="D56" s="8">
        <v>81830.666666666672</v>
      </c>
    </row>
    <row r="57" spans="1:4">
      <c r="B57">
        <v>1</v>
      </c>
      <c r="C57">
        <v>0.27473567535975635</v>
      </c>
      <c r="D57">
        <v>0.23386794461483648</v>
      </c>
    </row>
  </sheetData>
  <mergeCells count="3">
    <mergeCell ref="A1:O1"/>
    <mergeCell ref="B28:D28"/>
    <mergeCell ref="A27:D27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536C971-9709-524C-A36D-B1A15D032530}">
  <dimension ref="A1:AR59"/>
  <sheetViews>
    <sheetView topLeftCell="A23" zoomScale="106" zoomScaleNormal="106" workbookViewId="0">
      <selection activeCell="H1" sqref="H1:M1"/>
    </sheetView>
  </sheetViews>
  <sheetFormatPr baseColWidth="10" defaultRowHeight="16"/>
  <sheetData>
    <row r="1" spans="1:32" ht="22">
      <c r="A1" s="149" t="s">
        <v>507</v>
      </c>
      <c r="B1" s="149"/>
      <c r="C1" s="149"/>
      <c r="D1" s="149"/>
      <c r="E1" s="149"/>
      <c r="F1" s="149"/>
      <c r="G1" s="11"/>
      <c r="H1" s="149" t="s">
        <v>508</v>
      </c>
      <c r="I1" s="149"/>
      <c r="J1" s="149"/>
      <c r="K1" s="149"/>
      <c r="L1" s="149"/>
      <c r="M1" s="149"/>
      <c r="O1" s="149" t="s">
        <v>506</v>
      </c>
      <c r="P1" s="149"/>
      <c r="Q1" s="149"/>
      <c r="R1" s="149"/>
      <c r="S1" s="149"/>
      <c r="T1" s="149"/>
      <c r="W1" s="149" t="s">
        <v>505</v>
      </c>
      <c r="X1" s="149"/>
      <c r="Y1" s="149"/>
      <c r="Z1" s="149"/>
      <c r="AA1" s="149"/>
      <c r="AB1" s="149"/>
      <c r="AC1" s="149"/>
      <c r="AD1" s="149"/>
      <c r="AE1" s="149"/>
      <c r="AF1" s="149"/>
    </row>
    <row r="2" spans="1:32" ht="17" customHeight="1">
      <c r="A2" s="21"/>
      <c r="B2" s="164" t="s">
        <v>10</v>
      </c>
      <c r="C2" s="165"/>
      <c r="E2" s="162" t="s">
        <v>11</v>
      </c>
      <c r="F2" s="163"/>
      <c r="I2" s="164" t="s">
        <v>10</v>
      </c>
      <c r="J2" s="165"/>
      <c r="L2" s="162" t="s">
        <v>11</v>
      </c>
      <c r="M2" s="163"/>
      <c r="P2" s="164" t="s">
        <v>10</v>
      </c>
      <c r="Q2" s="165"/>
      <c r="S2" s="162" t="s">
        <v>11</v>
      </c>
      <c r="T2" s="163"/>
    </row>
    <row r="3" spans="1:32" ht="17" customHeight="1">
      <c r="A3" s="29" t="s">
        <v>1</v>
      </c>
      <c r="B3" t="s">
        <v>2</v>
      </c>
      <c r="C3" t="s">
        <v>30</v>
      </c>
      <c r="E3" t="s">
        <v>2</v>
      </c>
      <c r="F3" t="s">
        <v>30</v>
      </c>
      <c r="H3" s="29" t="s">
        <v>1</v>
      </c>
      <c r="I3" t="s">
        <v>2</v>
      </c>
      <c r="J3" t="s">
        <v>30</v>
      </c>
      <c r="L3" t="s">
        <v>2</v>
      </c>
      <c r="M3" t="s">
        <v>30</v>
      </c>
      <c r="O3" s="29" t="s">
        <v>1</v>
      </c>
      <c r="P3" t="s">
        <v>2</v>
      </c>
      <c r="Q3" t="s">
        <v>30</v>
      </c>
      <c r="S3" t="s">
        <v>2</v>
      </c>
      <c r="T3" t="s">
        <v>30</v>
      </c>
    </row>
    <row r="4" spans="1:32">
      <c r="B4">
        <v>339931</v>
      </c>
      <c r="C4">
        <v>3873</v>
      </c>
      <c r="E4">
        <v>281424</v>
      </c>
      <c r="F4">
        <v>178296</v>
      </c>
      <c r="H4" s="29"/>
      <c r="I4" s="3">
        <v>534102</v>
      </c>
      <c r="J4" s="3">
        <v>1065</v>
      </c>
      <c r="K4" s="30"/>
      <c r="L4" s="3">
        <v>398012</v>
      </c>
      <c r="M4" s="3">
        <v>387570</v>
      </c>
      <c r="P4" s="3">
        <v>555900</v>
      </c>
      <c r="Q4" s="3">
        <v>11288</v>
      </c>
      <c r="R4" s="30"/>
      <c r="S4" s="3">
        <v>192231</v>
      </c>
      <c r="T4" s="3">
        <v>2623</v>
      </c>
    </row>
    <row r="5" spans="1:32">
      <c r="B5">
        <v>747824</v>
      </c>
      <c r="C5">
        <v>4538</v>
      </c>
      <c r="E5">
        <v>385612</v>
      </c>
      <c r="F5">
        <v>131427</v>
      </c>
      <c r="I5" s="3">
        <v>458089</v>
      </c>
      <c r="J5" s="3">
        <v>4634</v>
      </c>
      <c r="K5" s="30"/>
      <c r="L5" s="3">
        <v>398483</v>
      </c>
      <c r="M5" s="3">
        <v>370966</v>
      </c>
      <c r="P5" s="3">
        <v>699608</v>
      </c>
      <c r="Q5" s="3">
        <v>6744</v>
      </c>
      <c r="R5" s="30"/>
      <c r="S5" s="3">
        <v>510468</v>
      </c>
      <c r="T5" s="3">
        <v>3083</v>
      </c>
    </row>
    <row r="6" spans="1:32">
      <c r="B6">
        <v>741354</v>
      </c>
      <c r="C6">
        <v>5125</v>
      </c>
      <c r="E6">
        <v>380472</v>
      </c>
      <c r="F6">
        <v>228458</v>
      </c>
      <c r="I6" s="3">
        <v>334388</v>
      </c>
      <c r="J6" s="3">
        <v>20414</v>
      </c>
      <c r="K6" s="30"/>
      <c r="L6" s="3">
        <v>422575</v>
      </c>
      <c r="M6" s="3">
        <v>399411</v>
      </c>
      <c r="P6" s="3">
        <v>758874</v>
      </c>
      <c r="Q6" s="3">
        <v>10288</v>
      </c>
      <c r="R6" s="30"/>
      <c r="S6" s="3">
        <v>444757</v>
      </c>
      <c r="T6" s="3">
        <v>5306</v>
      </c>
    </row>
    <row r="7" spans="1:32">
      <c r="B7">
        <v>362841</v>
      </c>
      <c r="C7">
        <v>6842</v>
      </c>
      <c r="E7">
        <v>304677</v>
      </c>
      <c r="F7">
        <v>229352</v>
      </c>
      <c r="I7" s="3">
        <v>436658</v>
      </c>
      <c r="J7" s="3">
        <v>25</v>
      </c>
      <c r="K7" s="30"/>
      <c r="L7" s="3">
        <v>383984</v>
      </c>
      <c r="M7" s="3">
        <v>391294</v>
      </c>
      <c r="P7" s="3">
        <v>679837</v>
      </c>
      <c r="Q7" s="3">
        <v>12774</v>
      </c>
      <c r="R7" s="30"/>
      <c r="S7" s="3">
        <v>460777</v>
      </c>
      <c r="T7" s="3">
        <v>3530</v>
      </c>
    </row>
    <row r="8" spans="1:32">
      <c r="B8">
        <v>412745</v>
      </c>
      <c r="E8">
        <v>242371</v>
      </c>
      <c r="I8" s="3">
        <v>403981</v>
      </c>
      <c r="J8" s="3">
        <v>3410</v>
      </c>
      <c r="K8" s="30"/>
      <c r="L8" s="3">
        <v>549003</v>
      </c>
      <c r="M8" s="3">
        <v>430830</v>
      </c>
      <c r="P8" s="3">
        <v>652520</v>
      </c>
      <c r="Q8" s="3">
        <v>11713</v>
      </c>
      <c r="R8" s="30"/>
      <c r="S8" s="3">
        <v>485627</v>
      </c>
      <c r="T8" s="3">
        <v>7031</v>
      </c>
    </row>
    <row r="9" spans="1:32">
      <c r="B9">
        <v>545626</v>
      </c>
      <c r="E9">
        <v>269714</v>
      </c>
      <c r="I9" s="3">
        <v>285774</v>
      </c>
      <c r="J9" s="3">
        <v>3588</v>
      </c>
      <c r="K9" s="30"/>
      <c r="L9" s="3">
        <v>486805</v>
      </c>
      <c r="M9" s="3">
        <v>345721</v>
      </c>
      <c r="P9" s="3">
        <v>371600</v>
      </c>
      <c r="Q9" s="3">
        <v>14357</v>
      </c>
      <c r="R9" s="30"/>
      <c r="S9" s="3">
        <v>251719</v>
      </c>
      <c r="T9" s="3">
        <v>8120</v>
      </c>
    </row>
    <row r="10" spans="1:32">
      <c r="B10" s="8">
        <v>525053.5</v>
      </c>
      <c r="C10" s="8">
        <v>5094.5</v>
      </c>
      <c r="D10" s="8"/>
      <c r="E10" s="8">
        <v>310711.66666666669</v>
      </c>
      <c r="F10" s="8">
        <v>191883.25</v>
      </c>
      <c r="I10" s="3">
        <v>341219</v>
      </c>
      <c r="J10" s="3">
        <v>3751</v>
      </c>
      <c r="K10" s="30"/>
      <c r="L10" s="3">
        <v>447879</v>
      </c>
      <c r="M10" s="3">
        <v>356019</v>
      </c>
      <c r="P10" s="2">
        <v>619723.17000000004</v>
      </c>
      <c r="Q10" s="2">
        <v>11194</v>
      </c>
      <c r="R10" s="2"/>
      <c r="S10" s="2">
        <v>390929.83</v>
      </c>
      <c r="T10" s="2">
        <v>4948.8333000000002</v>
      </c>
    </row>
    <row r="11" spans="1:32">
      <c r="B11">
        <v>1</v>
      </c>
      <c r="C11">
        <v>9.7028207601701534E-3</v>
      </c>
      <c r="E11">
        <v>1</v>
      </c>
      <c r="F11">
        <v>0.61756049284706616</v>
      </c>
      <c r="I11" s="3">
        <v>330105</v>
      </c>
      <c r="J11" s="3">
        <v>9565</v>
      </c>
      <c r="K11" s="3"/>
      <c r="L11" s="3">
        <v>331385</v>
      </c>
      <c r="M11" s="3">
        <v>348620</v>
      </c>
      <c r="P11" s="30">
        <v>1</v>
      </c>
      <c r="Q11" s="30">
        <v>1.80629E-2</v>
      </c>
      <c r="R11" s="30"/>
      <c r="S11" s="30">
        <v>1</v>
      </c>
      <c r="T11" s="30">
        <v>1.26591E-2</v>
      </c>
    </row>
    <row r="12" spans="1:32">
      <c r="I12" s="2">
        <v>390539.5</v>
      </c>
      <c r="J12" s="2">
        <v>5806.5</v>
      </c>
      <c r="K12" s="2"/>
      <c r="L12" s="2">
        <v>427265.75</v>
      </c>
      <c r="M12" s="2">
        <v>378803.875</v>
      </c>
      <c r="P12" s="30"/>
      <c r="Q12" s="30"/>
      <c r="R12" s="30"/>
      <c r="S12" s="30"/>
      <c r="T12" s="30"/>
    </row>
    <row r="13" spans="1:32" ht="15" customHeight="1">
      <c r="A13" s="29" t="s">
        <v>6</v>
      </c>
      <c r="B13" s="29" t="s">
        <v>2</v>
      </c>
      <c r="C13" s="29" t="s">
        <v>30</v>
      </c>
      <c r="D13" s="29"/>
      <c r="E13" s="29" t="s">
        <v>2</v>
      </c>
      <c r="F13" s="29" t="s">
        <v>30</v>
      </c>
      <c r="I13" s="3">
        <v>1</v>
      </c>
      <c r="J13" s="3">
        <v>1.486789E-2</v>
      </c>
      <c r="K13" s="3"/>
      <c r="L13" s="3">
        <v>1</v>
      </c>
      <c r="M13" s="3">
        <v>0.88657673999999997</v>
      </c>
      <c r="O13" s="29" t="s">
        <v>6</v>
      </c>
      <c r="P13" t="s">
        <v>2</v>
      </c>
      <c r="Q13" t="s">
        <v>30</v>
      </c>
      <c r="S13" t="s">
        <v>2</v>
      </c>
      <c r="T13" t="s">
        <v>30</v>
      </c>
    </row>
    <row r="14" spans="1:32">
      <c r="B14">
        <v>466846</v>
      </c>
      <c r="C14">
        <v>1334</v>
      </c>
      <c r="E14">
        <v>306686</v>
      </c>
      <c r="F14">
        <v>197476</v>
      </c>
      <c r="I14" s="3"/>
      <c r="J14" s="3"/>
      <c r="K14" s="3"/>
      <c r="L14" s="3"/>
      <c r="M14" s="3"/>
      <c r="P14" s="3">
        <v>230972</v>
      </c>
      <c r="Q14" s="3">
        <v>16220</v>
      </c>
      <c r="R14" s="30"/>
      <c r="S14" s="3">
        <v>117900</v>
      </c>
      <c r="T14" s="3">
        <v>4513</v>
      </c>
    </row>
    <row r="15" spans="1:32">
      <c r="B15">
        <v>830819</v>
      </c>
      <c r="C15">
        <v>3636</v>
      </c>
      <c r="E15">
        <v>249508</v>
      </c>
      <c r="F15">
        <v>172847</v>
      </c>
      <c r="I15" s="29" t="s">
        <v>2</v>
      </c>
      <c r="J15" s="29" t="s">
        <v>30</v>
      </c>
      <c r="K15" s="29"/>
      <c r="L15" s="29" t="s">
        <v>2</v>
      </c>
      <c r="M15" s="29" t="s">
        <v>30</v>
      </c>
      <c r="P15" s="3">
        <v>326369</v>
      </c>
      <c r="Q15" s="3">
        <v>22067</v>
      </c>
      <c r="R15" s="30"/>
      <c r="S15" s="3">
        <v>278801</v>
      </c>
      <c r="T15" s="3">
        <v>12155</v>
      </c>
    </row>
    <row r="16" spans="1:32">
      <c r="B16">
        <v>436312</v>
      </c>
      <c r="C16">
        <v>1928</v>
      </c>
      <c r="E16">
        <v>397115</v>
      </c>
      <c r="F16">
        <v>135352</v>
      </c>
      <c r="H16" s="29" t="s">
        <v>6</v>
      </c>
      <c r="I16" s="3">
        <v>445997</v>
      </c>
      <c r="J16" s="3">
        <v>15248</v>
      </c>
      <c r="K16" s="3"/>
      <c r="L16" s="3">
        <v>433709</v>
      </c>
      <c r="M16" s="3">
        <v>418824</v>
      </c>
      <c r="P16" s="3">
        <v>347311</v>
      </c>
      <c r="Q16" s="3">
        <v>28850</v>
      </c>
      <c r="R16" s="30"/>
      <c r="S16" s="3">
        <v>205807</v>
      </c>
      <c r="T16" s="3">
        <v>14101</v>
      </c>
    </row>
    <row r="17" spans="1:40">
      <c r="B17">
        <v>291553</v>
      </c>
      <c r="C17">
        <v>23544</v>
      </c>
      <c r="E17">
        <v>287173</v>
      </c>
      <c r="F17">
        <v>323015</v>
      </c>
      <c r="I17" s="3">
        <v>408206</v>
      </c>
      <c r="J17" s="3">
        <v>16651</v>
      </c>
      <c r="K17" s="3"/>
      <c r="L17" s="3">
        <v>412623</v>
      </c>
      <c r="M17" s="3">
        <v>363254</v>
      </c>
      <c r="P17" s="3">
        <v>746568</v>
      </c>
      <c r="Q17" s="3">
        <v>16163</v>
      </c>
      <c r="R17" s="30"/>
      <c r="S17" s="3">
        <v>559231</v>
      </c>
      <c r="T17" s="3">
        <v>4990</v>
      </c>
    </row>
    <row r="18" spans="1:40">
      <c r="B18">
        <v>867162</v>
      </c>
      <c r="E18">
        <v>350968</v>
      </c>
      <c r="I18" s="3">
        <v>368119</v>
      </c>
      <c r="J18" s="3">
        <v>1620</v>
      </c>
      <c r="K18" s="3"/>
      <c r="L18" s="3">
        <v>430128</v>
      </c>
      <c r="M18" s="3">
        <v>402585</v>
      </c>
      <c r="P18" s="3">
        <v>517486</v>
      </c>
      <c r="Q18" s="3">
        <v>16981</v>
      </c>
      <c r="R18" s="30"/>
      <c r="S18" s="3">
        <v>244766</v>
      </c>
      <c r="T18" s="3">
        <v>7670</v>
      </c>
    </row>
    <row r="19" spans="1:40">
      <c r="B19">
        <v>455635</v>
      </c>
      <c r="E19">
        <v>411845</v>
      </c>
      <c r="I19" s="3">
        <v>380580</v>
      </c>
      <c r="J19" s="3">
        <v>19954</v>
      </c>
      <c r="K19" s="31"/>
      <c r="L19" s="3">
        <v>390022</v>
      </c>
      <c r="M19" s="3">
        <v>450898</v>
      </c>
      <c r="P19" s="3">
        <v>461599</v>
      </c>
      <c r="Q19" s="3">
        <v>17466</v>
      </c>
      <c r="R19" s="30"/>
      <c r="S19" s="3">
        <v>131741</v>
      </c>
      <c r="T19" s="3">
        <v>3096</v>
      </c>
    </row>
    <row r="20" spans="1:40">
      <c r="B20" s="8">
        <v>558054.5</v>
      </c>
      <c r="C20" s="8">
        <v>7610.5</v>
      </c>
      <c r="D20" s="8"/>
      <c r="E20" s="8">
        <v>333882.5</v>
      </c>
      <c r="F20" s="8">
        <v>207172.5</v>
      </c>
      <c r="I20" s="3">
        <v>361380</v>
      </c>
      <c r="J20" s="3">
        <v>15849</v>
      </c>
      <c r="K20" s="31"/>
      <c r="L20" s="3">
        <v>396502</v>
      </c>
      <c r="M20" s="3">
        <v>439935</v>
      </c>
      <c r="P20" s="3">
        <v>311020</v>
      </c>
      <c r="Q20" s="30"/>
      <c r="R20" s="30"/>
      <c r="S20" s="30"/>
      <c r="T20" s="30"/>
    </row>
    <row r="21" spans="1:40">
      <c r="B21">
        <v>1</v>
      </c>
      <c r="C21">
        <v>1.3637556905284341E-2</v>
      </c>
      <c r="E21">
        <v>1</v>
      </c>
      <c r="F21">
        <v>0.62049523410181728</v>
      </c>
      <c r="I21" s="3">
        <v>377307</v>
      </c>
      <c r="J21" s="3">
        <v>1651</v>
      </c>
      <c r="K21" s="3"/>
      <c r="L21" s="3">
        <v>444207</v>
      </c>
      <c r="M21" s="3">
        <v>434523</v>
      </c>
      <c r="P21" s="26">
        <v>420189.29</v>
      </c>
      <c r="Q21" s="26">
        <v>19624.5</v>
      </c>
      <c r="R21" s="26"/>
      <c r="S21" s="26">
        <v>256374.33</v>
      </c>
      <c r="T21" s="26">
        <v>7754.1666999999998</v>
      </c>
    </row>
    <row r="22" spans="1:40">
      <c r="I22" s="3">
        <v>377773</v>
      </c>
      <c r="J22" s="3">
        <v>3205</v>
      </c>
      <c r="K22" s="3"/>
      <c r="L22" s="3">
        <v>389470</v>
      </c>
      <c r="M22" s="3">
        <v>412172</v>
      </c>
      <c r="P22" s="30">
        <v>1</v>
      </c>
      <c r="Q22" s="30">
        <v>4.6704000000000002E-2</v>
      </c>
      <c r="R22" s="30"/>
      <c r="S22" s="30">
        <v>1</v>
      </c>
      <c r="T22" s="30">
        <v>3.0245500000000002E-2</v>
      </c>
    </row>
    <row r="23" spans="1:40">
      <c r="A23" s="29" t="s">
        <v>7</v>
      </c>
      <c r="B23" t="s">
        <v>2</v>
      </c>
      <c r="C23" t="s">
        <v>30</v>
      </c>
      <c r="E23" t="s">
        <v>2</v>
      </c>
      <c r="F23" t="s">
        <v>30</v>
      </c>
      <c r="I23" s="3">
        <v>411592</v>
      </c>
      <c r="J23" s="30"/>
      <c r="K23" s="31"/>
      <c r="L23" s="3">
        <v>436328</v>
      </c>
      <c r="M23" s="30"/>
      <c r="P23" s="30"/>
      <c r="Q23" s="30"/>
      <c r="R23" s="30"/>
      <c r="S23" s="30"/>
      <c r="T23" s="30"/>
    </row>
    <row r="24" spans="1:40">
      <c r="B24">
        <v>751439</v>
      </c>
      <c r="C24">
        <v>3645</v>
      </c>
      <c r="E24">
        <v>299686</v>
      </c>
      <c r="F24">
        <v>333265</v>
      </c>
      <c r="I24" s="2">
        <v>391369.25</v>
      </c>
      <c r="J24" s="2">
        <v>10596.857099999999</v>
      </c>
      <c r="K24" s="2"/>
      <c r="L24" s="2">
        <v>416623.625</v>
      </c>
      <c r="M24" s="2">
        <v>417455.85700000002</v>
      </c>
      <c r="O24" s="29" t="s">
        <v>7</v>
      </c>
      <c r="P24" t="s">
        <v>2</v>
      </c>
      <c r="Q24" t="s">
        <v>30</v>
      </c>
      <c r="S24" t="s">
        <v>2</v>
      </c>
      <c r="T24" t="s">
        <v>30</v>
      </c>
    </row>
    <row r="25" spans="1:40">
      <c r="B25">
        <v>637469</v>
      </c>
      <c r="C25">
        <v>2816</v>
      </c>
      <c r="E25">
        <v>416705</v>
      </c>
      <c r="F25">
        <v>246532</v>
      </c>
      <c r="I25" s="30">
        <v>1</v>
      </c>
      <c r="J25" s="30">
        <v>2.7076369999999999E-2</v>
      </c>
      <c r="K25" s="3"/>
      <c r="L25" s="30">
        <v>1</v>
      </c>
      <c r="M25" s="30">
        <v>1.00199756</v>
      </c>
      <c r="P25" s="3">
        <v>494799</v>
      </c>
      <c r="Q25" s="3">
        <v>24227</v>
      </c>
      <c r="R25" s="30"/>
      <c r="S25" s="3">
        <v>206197</v>
      </c>
      <c r="T25" s="3">
        <v>8164</v>
      </c>
    </row>
    <row r="26" spans="1:40">
      <c r="B26">
        <v>759894</v>
      </c>
      <c r="C26">
        <v>25046</v>
      </c>
      <c r="E26">
        <v>328356</v>
      </c>
      <c r="F26">
        <v>168312</v>
      </c>
      <c r="I26" s="3"/>
      <c r="J26" s="30"/>
      <c r="K26" s="30"/>
      <c r="L26" s="30"/>
      <c r="M26" s="30"/>
      <c r="P26" s="3">
        <v>421858</v>
      </c>
      <c r="Q26" s="3">
        <v>10966</v>
      </c>
      <c r="R26" s="30"/>
      <c r="S26" s="3">
        <v>229948</v>
      </c>
      <c r="T26" s="3">
        <v>6285</v>
      </c>
    </row>
    <row r="27" spans="1:40">
      <c r="B27">
        <v>756868</v>
      </c>
      <c r="C27">
        <v>8679</v>
      </c>
      <c r="E27">
        <v>412840</v>
      </c>
      <c r="F27">
        <v>247736</v>
      </c>
      <c r="H27" s="29" t="s">
        <v>7</v>
      </c>
      <c r="I27" t="s">
        <v>2</v>
      </c>
      <c r="J27" t="s">
        <v>30</v>
      </c>
      <c r="L27" t="s">
        <v>2</v>
      </c>
      <c r="M27" t="s">
        <v>30</v>
      </c>
      <c r="P27" s="3">
        <v>401668</v>
      </c>
      <c r="Q27" s="3">
        <v>7335</v>
      </c>
      <c r="R27" s="30"/>
      <c r="S27" s="3">
        <v>268724</v>
      </c>
      <c r="T27" s="3">
        <v>4644</v>
      </c>
    </row>
    <row r="28" spans="1:40">
      <c r="B28">
        <v>632221</v>
      </c>
      <c r="E28">
        <v>374673</v>
      </c>
      <c r="I28" s="3">
        <v>418889</v>
      </c>
      <c r="J28" s="3">
        <v>1139</v>
      </c>
      <c r="K28" s="30"/>
      <c r="L28" s="3">
        <v>453091</v>
      </c>
      <c r="M28" s="3">
        <v>354599</v>
      </c>
      <c r="P28" s="3">
        <v>412426</v>
      </c>
      <c r="Q28" s="3">
        <v>4099</v>
      </c>
      <c r="R28" s="30"/>
      <c r="S28" s="3">
        <v>235091</v>
      </c>
      <c r="T28" s="3">
        <v>3657</v>
      </c>
    </row>
    <row r="29" spans="1:40">
      <c r="B29">
        <v>697391</v>
      </c>
      <c r="E29">
        <v>368031</v>
      </c>
      <c r="I29" s="3">
        <v>359788</v>
      </c>
      <c r="J29" s="3">
        <v>2005</v>
      </c>
      <c r="K29" s="30"/>
      <c r="L29" s="3">
        <v>408833</v>
      </c>
      <c r="M29" s="3">
        <v>376460</v>
      </c>
      <c r="P29" s="3">
        <v>464563</v>
      </c>
      <c r="Q29" s="3">
        <v>16886</v>
      </c>
      <c r="R29" s="30"/>
      <c r="S29" s="3">
        <v>236360</v>
      </c>
      <c r="T29" s="3">
        <v>11841</v>
      </c>
    </row>
    <row r="30" spans="1:40">
      <c r="B30" s="8">
        <v>705880.33333333337</v>
      </c>
      <c r="C30" s="8">
        <v>10046.5</v>
      </c>
      <c r="D30" s="8"/>
      <c r="E30" s="8">
        <v>366715.16666666669</v>
      </c>
      <c r="F30" s="8">
        <v>248961.25</v>
      </c>
      <c r="I30" s="3">
        <v>411903</v>
      </c>
      <c r="J30" s="3">
        <v>798</v>
      </c>
      <c r="K30" s="30"/>
      <c r="L30" s="3">
        <v>476095</v>
      </c>
      <c r="M30" s="3">
        <v>514265</v>
      </c>
      <c r="P30" s="3">
        <v>551178</v>
      </c>
      <c r="Q30" s="3">
        <v>29797</v>
      </c>
      <c r="R30" s="30"/>
      <c r="S30" s="3">
        <v>192539</v>
      </c>
      <c r="T30" s="3">
        <v>23288</v>
      </c>
      <c r="Y30" t="s">
        <v>25</v>
      </c>
      <c r="Z30" t="s">
        <v>26</v>
      </c>
      <c r="AA30" t="s">
        <v>27</v>
      </c>
    </row>
    <row r="31" spans="1:40">
      <c r="B31">
        <v>1</v>
      </c>
      <c r="C31">
        <v>1.4232582387666275E-2</v>
      </c>
      <c r="E31">
        <v>1</v>
      </c>
      <c r="F31">
        <v>0.67889542792294288</v>
      </c>
      <c r="I31" s="3">
        <v>459275</v>
      </c>
      <c r="J31" s="3">
        <v>919</v>
      </c>
      <c r="K31" s="30"/>
      <c r="L31" s="3">
        <v>360113</v>
      </c>
      <c r="M31" s="3">
        <v>418710</v>
      </c>
      <c r="P31" s="3">
        <v>725611</v>
      </c>
      <c r="Q31" s="3"/>
      <c r="R31" s="30"/>
      <c r="S31" s="30"/>
      <c r="T31" s="30"/>
      <c r="X31" t="s">
        <v>21</v>
      </c>
      <c r="Y31" s="33">
        <v>4268638.1176469997</v>
      </c>
      <c r="Z31" s="33">
        <v>2401599</v>
      </c>
      <c r="AA31" s="33">
        <f>Y31/Z31</f>
        <v>1.7774150129338826</v>
      </c>
      <c r="AB31" s="33">
        <f>AA31/$AA$31</f>
        <v>1</v>
      </c>
    </row>
    <row r="32" spans="1:40">
      <c r="I32" s="3">
        <v>409174</v>
      </c>
      <c r="J32" s="3">
        <v>1284</v>
      </c>
      <c r="K32" s="30"/>
      <c r="L32" s="3">
        <v>383170</v>
      </c>
      <c r="M32" s="3">
        <v>414927</v>
      </c>
      <c r="P32" s="26">
        <v>496014.71</v>
      </c>
      <c r="Q32" s="26">
        <v>15551.666999999999</v>
      </c>
      <c r="R32" s="26"/>
      <c r="S32" s="26">
        <v>228143.17</v>
      </c>
      <c r="T32" s="26">
        <v>9646.5</v>
      </c>
      <c r="X32" t="s">
        <v>62</v>
      </c>
      <c r="Y32" s="33">
        <v>1792384.470588</v>
      </c>
      <c r="Z32" s="33">
        <v>2248414</v>
      </c>
      <c r="AA32" s="33">
        <f t="shared" ref="AA32:AA40" si="0">Y32/Z32</f>
        <v>0.79717724164144144</v>
      </c>
      <c r="AB32" s="33">
        <f>AA32/$AA$31</f>
        <v>0.4485037179502519</v>
      </c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</row>
    <row r="33" spans="1:44">
      <c r="A33" s="29" t="s">
        <v>43</v>
      </c>
      <c r="B33" s="29" t="s">
        <v>2</v>
      </c>
      <c r="C33" s="29" t="s">
        <v>30</v>
      </c>
      <c r="D33" s="29"/>
      <c r="E33" s="29" t="s">
        <v>2</v>
      </c>
      <c r="F33" s="29" t="s">
        <v>30</v>
      </c>
      <c r="I33" s="3">
        <v>392502</v>
      </c>
      <c r="J33" s="3">
        <v>1600</v>
      </c>
      <c r="K33" s="30"/>
      <c r="L33" s="3">
        <v>348855</v>
      </c>
      <c r="M33" s="3">
        <v>350359</v>
      </c>
      <c r="P33" s="30">
        <v>1</v>
      </c>
      <c r="Q33" s="30">
        <v>3.1353199999999998E-2</v>
      </c>
      <c r="R33" s="30"/>
      <c r="S33" s="30">
        <v>1</v>
      </c>
      <c r="T33" s="30">
        <v>4.2282699999999999E-2</v>
      </c>
      <c r="X33" t="s">
        <v>19</v>
      </c>
      <c r="Y33" s="33">
        <v>5199333.4000000004</v>
      </c>
      <c r="Z33" s="33">
        <v>2873680.2439020001</v>
      </c>
      <c r="AA33" s="33">
        <f t="shared" si="0"/>
        <v>1.8092943399089294</v>
      </c>
      <c r="AB33" s="33">
        <f>AA33/$AA$33</f>
        <v>1</v>
      </c>
    </row>
    <row r="34" spans="1:44">
      <c r="B34">
        <v>459245</v>
      </c>
      <c r="C34">
        <v>1057</v>
      </c>
      <c r="E34">
        <v>315143</v>
      </c>
      <c r="F34">
        <v>156289</v>
      </c>
      <c r="I34" s="3">
        <v>443682</v>
      </c>
      <c r="J34" s="3">
        <v>989</v>
      </c>
      <c r="K34" s="30"/>
      <c r="L34" s="3">
        <v>382687</v>
      </c>
      <c r="M34" s="3">
        <v>381480</v>
      </c>
      <c r="P34" s="30"/>
      <c r="Q34" s="30"/>
      <c r="R34" s="30"/>
      <c r="S34" s="30"/>
      <c r="T34" s="30"/>
      <c r="X34" t="s">
        <v>63</v>
      </c>
      <c r="Y34" s="33">
        <v>2331514.9189189998</v>
      </c>
      <c r="Z34" s="33">
        <v>3038228.1219509998</v>
      </c>
      <c r="AA34" s="33">
        <f t="shared" si="0"/>
        <v>0.76739297555504693</v>
      </c>
      <c r="AB34" s="33">
        <f>AA34/$AA$33</f>
        <v>0.42413937778287281</v>
      </c>
      <c r="AD34" s="17"/>
      <c r="AF34" s="17"/>
      <c r="AJ34" s="17"/>
      <c r="AK34" s="17"/>
      <c r="AL34" s="17"/>
      <c r="AM34" s="17"/>
    </row>
    <row r="35" spans="1:44">
      <c r="B35">
        <v>503337</v>
      </c>
      <c r="C35">
        <v>1409</v>
      </c>
      <c r="E35">
        <v>272092</v>
      </c>
      <c r="F35">
        <v>141810</v>
      </c>
      <c r="I35" s="30"/>
      <c r="J35" s="3">
        <v>2381</v>
      </c>
      <c r="K35" s="30"/>
      <c r="L35" s="30"/>
      <c r="M35" s="3">
        <v>399784</v>
      </c>
      <c r="O35" s="29" t="s">
        <v>43</v>
      </c>
      <c r="P35" t="s">
        <v>2</v>
      </c>
      <c r="Q35" t="s">
        <v>30</v>
      </c>
      <c r="S35" t="s">
        <v>2</v>
      </c>
      <c r="T35" t="s">
        <v>30</v>
      </c>
      <c r="X35" t="s">
        <v>22</v>
      </c>
      <c r="Y35" s="33">
        <v>3629234.0243899999</v>
      </c>
      <c r="Z35" s="33">
        <v>2973233.7804879998</v>
      </c>
      <c r="AA35" s="33">
        <f t="shared" si="0"/>
        <v>1.2206352720082208</v>
      </c>
      <c r="AB35" s="33">
        <f>AA35/$AA$35</f>
        <v>1</v>
      </c>
      <c r="AD35" s="17"/>
      <c r="AF35" s="17"/>
      <c r="AJ35" s="17"/>
      <c r="AK35" s="17"/>
      <c r="AL35" s="17"/>
      <c r="AM35" s="17"/>
      <c r="AO35" s="18"/>
      <c r="AP35" s="18"/>
      <c r="AQ35" s="18"/>
      <c r="AR35" s="18"/>
    </row>
    <row r="36" spans="1:44">
      <c r="B36">
        <v>475283</v>
      </c>
      <c r="C36">
        <v>722</v>
      </c>
      <c r="E36">
        <v>293502</v>
      </c>
      <c r="F36">
        <v>172264</v>
      </c>
      <c r="I36" s="26">
        <v>413601.85700000002</v>
      </c>
      <c r="J36" s="26">
        <v>1389.375</v>
      </c>
      <c r="K36" s="26"/>
      <c r="L36" s="26">
        <v>401834.85700000002</v>
      </c>
      <c r="M36" s="26">
        <v>401323</v>
      </c>
      <c r="P36" s="3">
        <v>405989</v>
      </c>
      <c r="Q36" s="3">
        <v>17928</v>
      </c>
      <c r="R36" s="30"/>
      <c r="S36" s="3">
        <v>186402</v>
      </c>
      <c r="T36" s="3">
        <v>12384</v>
      </c>
      <c r="X36" t="s">
        <v>64</v>
      </c>
      <c r="Y36" s="33">
        <v>1618483.3076919999</v>
      </c>
      <c r="Z36" s="33">
        <v>2966019.926829</v>
      </c>
      <c r="AA36" s="33">
        <f t="shared" si="0"/>
        <v>0.54567512950674468</v>
      </c>
      <c r="AB36" s="33">
        <f>AA36/$AA$35</f>
        <v>0.44704191499315421</v>
      </c>
      <c r="AD36" s="17"/>
      <c r="AF36" s="17"/>
      <c r="AJ36" s="17"/>
      <c r="AK36" s="17"/>
      <c r="AL36" s="17"/>
      <c r="AM36" s="17"/>
    </row>
    <row r="37" spans="1:44">
      <c r="B37">
        <v>454971</v>
      </c>
      <c r="C37">
        <v>253</v>
      </c>
      <c r="E37">
        <v>253910</v>
      </c>
      <c r="F37">
        <v>133525</v>
      </c>
      <c r="I37" s="30">
        <v>1</v>
      </c>
      <c r="J37" s="30">
        <v>3.3592100000000001E-3</v>
      </c>
      <c r="K37" s="30"/>
      <c r="L37" s="30">
        <v>1</v>
      </c>
      <c r="M37" s="30">
        <v>0.99872620000000001</v>
      </c>
      <c r="P37" s="3">
        <v>407601</v>
      </c>
      <c r="Q37" s="3">
        <v>12020</v>
      </c>
      <c r="R37" s="30"/>
      <c r="S37" s="3">
        <v>344089</v>
      </c>
      <c r="T37" s="3">
        <v>6322</v>
      </c>
      <c r="X37" t="s">
        <v>65</v>
      </c>
      <c r="Y37" s="33">
        <v>1693834.1764710001</v>
      </c>
      <c r="Z37" s="33">
        <v>3043122.3902440001</v>
      </c>
      <c r="AA37" s="33">
        <f t="shared" si="0"/>
        <v>0.55661059900229215</v>
      </c>
      <c r="AB37" s="33">
        <f>AA37/$AA$37</f>
        <v>1</v>
      </c>
      <c r="AD37" s="17"/>
      <c r="AF37" s="17"/>
      <c r="AJ37" s="17"/>
      <c r="AK37" s="17"/>
      <c r="AL37" s="17"/>
      <c r="AM37" s="17"/>
      <c r="AO37" s="17"/>
      <c r="AP37" s="17"/>
      <c r="AQ37" s="17"/>
    </row>
    <row r="38" spans="1:44">
      <c r="B38">
        <v>433771</v>
      </c>
      <c r="E38">
        <v>222774</v>
      </c>
      <c r="I38" s="30"/>
      <c r="J38" s="30"/>
      <c r="K38" s="30"/>
      <c r="L38" s="30"/>
      <c r="M38" s="30"/>
      <c r="P38" s="3">
        <v>502281</v>
      </c>
      <c r="Q38" s="3">
        <v>23416</v>
      </c>
      <c r="R38" s="30"/>
      <c r="S38" s="3">
        <v>453324</v>
      </c>
      <c r="T38" s="3">
        <v>11117</v>
      </c>
      <c r="X38" t="s">
        <v>66</v>
      </c>
      <c r="Y38" s="33">
        <v>760008.19047599996</v>
      </c>
      <c r="Z38" s="33">
        <v>2830647.6341459998</v>
      </c>
      <c r="AA38" s="33">
        <f t="shared" si="0"/>
        <v>0.26849268743592408</v>
      </c>
      <c r="AB38" s="33">
        <f>AA38/$AA$37</f>
        <v>0.48237077755470198</v>
      </c>
      <c r="AD38" s="17"/>
      <c r="AF38" s="17"/>
      <c r="AJ38" s="17"/>
      <c r="AK38" s="17"/>
      <c r="AL38" s="17"/>
      <c r="AM38" s="17"/>
      <c r="AO38" s="17"/>
      <c r="AP38" s="17"/>
      <c r="AQ38" s="17"/>
    </row>
    <row r="39" spans="1:44">
      <c r="B39">
        <v>363578</v>
      </c>
      <c r="E39">
        <v>333347</v>
      </c>
      <c r="H39" s="29" t="s">
        <v>43</v>
      </c>
      <c r="I39" s="29" t="s">
        <v>2</v>
      </c>
      <c r="J39" s="29" t="s">
        <v>30</v>
      </c>
      <c r="K39" s="29"/>
      <c r="L39" s="29" t="s">
        <v>2</v>
      </c>
      <c r="M39" s="29" t="s">
        <v>30</v>
      </c>
      <c r="P39" s="3">
        <v>590578</v>
      </c>
      <c r="Q39" s="3">
        <v>13305</v>
      </c>
      <c r="R39" s="30"/>
      <c r="S39" s="3">
        <v>375665</v>
      </c>
      <c r="T39" s="3">
        <v>9073</v>
      </c>
      <c r="X39" t="s">
        <v>67</v>
      </c>
      <c r="Y39" s="33">
        <v>1282344.1764710001</v>
      </c>
      <c r="Z39" s="33">
        <v>2918739.560976</v>
      </c>
      <c r="AA39" s="33">
        <f t="shared" si="0"/>
        <v>0.43934861253677454</v>
      </c>
      <c r="AB39" s="33">
        <f>AA39/$AA$39</f>
        <v>1</v>
      </c>
      <c r="AD39" s="17"/>
      <c r="AF39" s="17"/>
      <c r="AJ39" s="17"/>
      <c r="AK39" s="17"/>
      <c r="AL39" s="17"/>
      <c r="AM39" s="17"/>
      <c r="AO39" s="17"/>
      <c r="AP39" s="17"/>
      <c r="AQ39" s="17"/>
    </row>
    <row r="40" spans="1:44">
      <c r="B40" s="8">
        <v>448364.16666666669</v>
      </c>
      <c r="C40" s="8">
        <v>860.25</v>
      </c>
      <c r="D40" s="8"/>
      <c r="E40" s="8">
        <v>281794.66666666669</v>
      </c>
      <c r="F40" s="8">
        <v>150972</v>
      </c>
      <c r="I40" s="3">
        <v>577729</v>
      </c>
      <c r="J40" s="3">
        <v>2764</v>
      </c>
      <c r="K40" s="30"/>
      <c r="L40" s="3"/>
      <c r="M40" s="3">
        <v>231461</v>
      </c>
      <c r="P40" s="3">
        <v>488696</v>
      </c>
      <c r="Q40" s="3">
        <v>7971</v>
      </c>
      <c r="R40" s="30"/>
      <c r="S40" s="3">
        <v>335872</v>
      </c>
      <c r="T40" s="3">
        <v>7233</v>
      </c>
      <c r="X40" t="s">
        <v>68</v>
      </c>
      <c r="Y40" s="33">
        <v>496337.15789500001</v>
      </c>
      <c r="Z40" s="33">
        <v>2820988.8780490002</v>
      </c>
      <c r="AA40" s="33">
        <f t="shared" si="0"/>
        <v>0.17594438665006984</v>
      </c>
      <c r="AB40" s="33">
        <f>AA40/$AA$39</f>
        <v>0.40046646701392025</v>
      </c>
      <c r="AD40" s="17"/>
      <c r="AF40" s="17"/>
      <c r="AJ40" s="17"/>
      <c r="AK40" s="17"/>
      <c r="AL40" s="17"/>
      <c r="AM40" s="17"/>
      <c r="AO40" s="17"/>
      <c r="AP40" s="17"/>
      <c r="AQ40" s="17"/>
    </row>
    <row r="41" spans="1:44">
      <c r="B41">
        <v>1</v>
      </c>
      <c r="C41">
        <v>1.9186412830344381E-3</v>
      </c>
      <c r="E41">
        <v>1</v>
      </c>
      <c r="F41">
        <v>0.53575180036527781</v>
      </c>
      <c r="I41" s="3">
        <v>229963</v>
      </c>
      <c r="J41" s="3">
        <v>9770</v>
      </c>
      <c r="K41" s="30"/>
      <c r="L41" s="3"/>
      <c r="M41" s="3">
        <v>332532</v>
      </c>
      <c r="P41" s="3">
        <v>390759</v>
      </c>
      <c r="Q41" s="3">
        <v>6063</v>
      </c>
      <c r="R41" s="30"/>
      <c r="S41" s="3">
        <v>158640</v>
      </c>
      <c r="T41" s="3">
        <v>6597</v>
      </c>
      <c r="AD41" s="17"/>
      <c r="AF41" s="17"/>
      <c r="AJ41" s="17"/>
      <c r="AK41" s="17"/>
      <c r="AL41" s="17"/>
      <c r="AM41" s="17"/>
      <c r="AO41" s="17"/>
      <c r="AP41" s="17"/>
      <c r="AQ41" s="17"/>
    </row>
    <row r="42" spans="1:44">
      <c r="I42" s="3">
        <v>261114</v>
      </c>
      <c r="J42" s="3">
        <v>6550</v>
      </c>
      <c r="K42" s="30"/>
      <c r="L42" s="3">
        <v>332532</v>
      </c>
      <c r="M42" s="3">
        <v>303063</v>
      </c>
      <c r="P42" s="3">
        <v>386446</v>
      </c>
      <c r="Q42" s="30"/>
      <c r="R42" s="30"/>
      <c r="S42" s="30"/>
      <c r="T42" s="30"/>
      <c r="AD42" s="17"/>
      <c r="AF42" s="17"/>
      <c r="AJ42" s="17"/>
      <c r="AK42" s="17"/>
      <c r="AL42" s="17"/>
      <c r="AM42" s="17"/>
      <c r="AO42" s="17"/>
      <c r="AP42" s="17"/>
      <c r="AQ42" s="17"/>
    </row>
    <row r="43" spans="1:44">
      <c r="A43" s="29" t="s">
        <v>44</v>
      </c>
      <c r="B43" s="29" t="s">
        <v>2</v>
      </c>
      <c r="C43" s="29" t="s">
        <v>30</v>
      </c>
      <c r="D43" s="29"/>
      <c r="E43" s="29" t="s">
        <v>2</v>
      </c>
      <c r="F43" s="29" t="s">
        <v>30</v>
      </c>
      <c r="H43" s="29"/>
      <c r="I43" s="3">
        <v>672733</v>
      </c>
      <c r="J43" s="3">
        <v>1605</v>
      </c>
      <c r="K43" s="30"/>
      <c r="L43" s="3">
        <v>283838</v>
      </c>
      <c r="M43" s="3">
        <v>296560</v>
      </c>
      <c r="P43" s="26">
        <v>453192.86</v>
      </c>
      <c r="Q43" s="26">
        <v>13450.5</v>
      </c>
      <c r="R43" s="26"/>
      <c r="S43" s="26">
        <v>308998.67</v>
      </c>
      <c r="T43" s="26">
        <v>8787.6666999999998</v>
      </c>
      <c r="AD43" s="17"/>
      <c r="AF43" s="17"/>
      <c r="AJ43" s="17"/>
      <c r="AK43" s="17"/>
      <c r="AL43" s="17"/>
      <c r="AM43" s="17"/>
      <c r="AO43" s="17"/>
      <c r="AP43" s="17"/>
      <c r="AQ43" s="17"/>
    </row>
    <row r="44" spans="1:44">
      <c r="B44">
        <v>465284</v>
      </c>
      <c r="C44">
        <v>572</v>
      </c>
      <c r="E44">
        <v>362403</v>
      </c>
      <c r="F44">
        <v>196388</v>
      </c>
      <c r="I44" s="3">
        <v>538178</v>
      </c>
      <c r="J44" s="3">
        <v>1368</v>
      </c>
      <c r="K44" s="30"/>
      <c r="L44" s="3">
        <v>349854</v>
      </c>
      <c r="M44" s="3">
        <v>253437</v>
      </c>
      <c r="P44" s="30">
        <v>1</v>
      </c>
      <c r="Q44" s="30">
        <v>2.9679400000000002E-2</v>
      </c>
      <c r="R44" s="30"/>
      <c r="S44" s="30">
        <v>1</v>
      </c>
      <c r="T44" s="30">
        <v>2.8439200000000001E-2</v>
      </c>
      <c r="AH44" s="17"/>
      <c r="AI44" s="17"/>
      <c r="AJ44" s="17"/>
      <c r="AN44" s="17"/>
      <c r="AO44" s="17"/>
      <c r="AP44" s="17"/>
      <c r="AQ44" s="17"/>
    </row>
    <row r="45" spans="1:44">
      <c r="B45">
        <v>526734</v>
      </c>
      <c r="C45">
        <v>4328</v>
      </c>
      <c r="E45">
        <v>260704</v>
      </c>
      <c r="F45">
        <v>154503</v>
      </c>
      <c r="I45" s="3">
        <v>332584</v>
      </c>
      <c r="J45" s="3">
        <v>34798</v>
      </c>
      <c r="K45" s="30"/>
      <c r="L45" s="3">
        <v>356216</v>
      </c>
      <c r="M45" s="3">
        <v>315862</v>
      </c>
      <c r="P45" s="30"/>
      <c r="Q45" s="30"/>
      <c r="R45" s="30"/>
      <c r="S45" s="30"/>
      <c r="T45" s="30"/>
      <c r="AH45" s="17"/>
      <c r="AI45" s="17"/>
      <c r="AJ45" s="17"/>
      <c r="AN45" s="17"/>
      <c r="AO45" s="17"/>
      <c r="AP45" s="17"/>
      <c r="AQ45" s="17"/>
    </row>
    <row r="46" spans="1:44">
      <c r="B46">
        <v>448189</v>
      </c>
      <c r="C46">
        <v>2221</v>
      </c>
      <c r="E46">
        <v>372518</v>
      </c>
      <c r="F46">
        <v>204440</v>
      </c>
      <c r="I46" s="3">
        <v>372573</v>
      </c>
      <c r="J46" s="30"/>
      <c r="K46" s="30"/>
      <c r="L46" s="30"/>
      <c r="M46" s="3">
        <v>286181</v>
      </c>
      <c r="O46" s="29" t="s">
        <v>44</v>
      </c>
      <c r="P46" t="s">
        <v>2</v>
      </c>
      <c r="Q46" t="s">
        <v>30</v>
      </c>
      <c r="S46" t="s">
        <v>2</v>
      </c>
      <c r="T46" t="s">
        <v>30</v>
      </c>
      <c r="AH46" s="17"/>
      <c r="AI46" s="17"/>
      <c r="AJ46" s="17"/>
      <c r="AN46" s="17"/>
      <c r="AO46" s="17"/>
      <c r="AP46" s="17"/>
      <c r="AQ46" s="17"/>
    </row>
    <row r="47" spans="1:44">
      <c r="B47">
        <v>488563</v>
      </c>
      <c r="C47">
        <v>2039</v>
      </c>
      <c r="E47">
        <v>308286</v>
      </c>
      <c r="F47">
        <v>171497</v>
      </c>
      <c r="I47" s="26">
        <v>426410.571</v>
      </c>
      <c r="J47" s="26">
        <v>9475.8333299999995</v>
      </c>
      <c r="K47" s="26"/>
      <c r="L47" s="26">
        <v>330610</v>
      </c>
      <c r="M47" s="26">
        <v>288442.28600000002</v>
      </c>
      <c r="P47" s="3">
        <v>348459</v>
      </c>
      <c r="Q47" s="3">
        <v>17676</v>
      </c>
      <c r="R47" s="30"/>
      <c r="S47" s="3">
        <v>120412</v>
      </c>
      <c r="T47" s="3">
        <v>4204</v>
      </c>
    </row>
    <row r="48" spans="1:44">
      <c r="B48">
        <v>338439</v>
      </c>
      <c r="E48">
        <v>310194</v>
      </c>
      <c r="I48" s="30">
        <v>1</v>
      </c>
      <c r="J48" s="30">
        <v>2.222232E-2</v>
      </c>
      <c r="K48" s="30"/>
      <c r="L48" s="30">
        <v>1</v>
      </c>
      <c r="M48" s="30">
        <v>0.87245481000000003</v>
      </c>
      <c r="P48" s="3">
        <v>365320</v>
      </c>
      <c r="Q48" s="3">
        <v>18880</v>
      </c>
      <c r="R48" s="30"/>
      <c r="S48" s="3">
        <v>159379</v>
      </c>
      <c r="T48" s="3">
        <v>8903</v>
      </c>
    </row>
    <row r="49" spans="2:20">
      <c r="I49" s="30"/>
      <c r="J49" s="30"/>
      <c r="K49" s="30"/>
      <c r="L49" s="30"/>
      <c r="M49" s="30"/>
      <c r="P49" s="3">
        <v>360934</v>
      </c>
      <c r="Q49" s="3">
        <v>11218</v>
      </c>
      <c r="R49" s="30"/>
      <c r="S49" s="3">
        <v>185266</v>
      </c>
      <c r="T49" s="3">
        <v>8735</v>
      </c>
    </row>
    <row r="50" spans="2:20">
      <c r="B50" s="8">
        <v>453441.8</v>
      </c>
      <c r="C50" s="8">
        <v>2290</v>
      </c>
      <c r="D50" s="8"/>
      <c r="E50" s="8">
        <v>322821</v>
      </c>
      <c r="F50" s="8">
        <v>181707</v>
      </c>
      <c r="I50" s="29" t="s">
        <v>2</v>
      </c>
      <c r="J50" s="29" t="s">
        <v>30</v>
      </c>
      <c r="K50" s="29"/>
      <c r="L50" s="29" t="s">
        <v>2</v>
      </c>
      <c r="M50" s="29" t="s">
        <v>30</v>
      </c>
      <c r="P50" s="3">
        <v>552140</v>
      </c>
      <c r="Q50" s="3">
        <v>7550</v>
      </c>
      <c r="R50" s="30"/>
      <c r="S50" s="3">
        <v>488052</v>
      </c>
      <c r="T50" s="3">
        <v>5384</v>
      </c>
    </row>
    <row r="51" spans="2:20">
      <c r="B51">
        <v>1</v>
      </c>
      <c r="C51">
        <v>5.0502622387261168E-3</v>
      </c>
      <c r="E51">
        <v>1</v>
      </c>
      <c r="F51">
        <v>0.56287230384640408</v>
      </c>
      <c r="H51" s="29" t="s">
        <v>44</v>
      </c>
      <c r="I51" s="3">
        <v>297770</v>
      </c>
      <c r="J51" s="3">
        <v>2324</v>
      </c>
      <c r="K51" s="30"/>
      <c r="L51" s="3">
        <v>408116</v>
      </c>
      <c r="M51" s="3">
        <v>474695</v>
      </c>
      <c r="P51" s="3">
        <v>574923</v>
      </c>
      <c r="Q51" s="3">
        <v>6868</v>
      </c>
      <c r="R51" s="30"/>
      <c r="S51" s="3">
        <v>344608</v>
      </c>
      <c r="T51" s="3">
        <v>3344</v>
      </c>
    </row>
    <row r="52" spans="2:20">
      <c r="I52" s="3">
        <v>200986</v>
      </c>
      <c r="J52" s="3">
        <v>2276</v>
      </c>
      <c r="K52" s="30"/>
      <c r="L52" s="3">
        <v>323261</v>
      </c>
      <c r="M52" s="3">
        <v>344665</v>
      </c>
      <c r="P52" s="3">
        <v>530296</v>
      </c>
      <c r="Q52" s="3">
        <v>11378</v>
      </c>
      <c r="R52" s="30"/>
      <c r="S52" s="30"/>
      <c r="T52" s="3">
        <v>4945</v>
      </c>
    </row>
    <row r="53" spans="2:20">
      <c r="I53" s="3">
        <v>332534</v>
      </c>
      <c r="J53" s="3">
        <v>1221</v>
      </c>
      <c r="K53" s="30"/>
      <c r="L53" s="3">
        <v>305564</v>
      </c>
      <c r="M53" s="3">
        <v>244011</v>
      </c>
      <c r="P53" s="3">
        <v>527385</v>
      </c>
      <c r="Q53" s="30"/>
      <c r="R53" s="30"/>
      <c r="S53" s="30"/>
      <c r="T53" s="30"/>
    </row>
    <row r="54" spans="2:20">
      <c r="I54" s="3">
        <v>380083</v>
      </c>
      <c r="J54" s="3">
        <v>2234</v>
      </c>
      <c r="K54" s="30"/>
      <c r="L54" s="3">
        <v>250084</v>
      </c>
      <c r="M54" s="3">
        <v>250513</v>
      </c>
      <c r="P54" s="26">
        <v>465636.71</v>
      </c>
      <c r="Q54" s="26">
        <v>12261.666999999999</v>
      </c>
      <c r="R54" s="26"/>
      <c r="S54" s="26">
        <v>259543.4</v>
      </c>
      <c r="T54" s="26">
        <v>5919.1666999999998</v>
      </c>
    </row>
    <row r="55" spans="2:20">
      <c r="I55" s="3">
        <v>459624</v>
      </c>
      <c r="J55" s="3">
        <v>50922</v>
      </c>
      <c r="K55" s="30"/>
      <c r="L55" s="3">
        <v>286243</v>
      </c>
      <c r="M55" s="3">
        <v>241977</v>
      </c>
      <c r="P55" s="30">
        <v>1</v>
      </c>
      <c r="Q55" s="30">
        <v>2.6333100000000002E-2</v>
      </c>
      <c r="R55" s="30"/>
      <c r="S55" s="30">
        <v>1</v>
      </c>
      <c r="T55" s="30">
        <v>2.2806099999999999E-2</v>
      </c>
    </row>
    <row r="56" spans="2:20">
      <c r="I56" s="3">
        <v>237840</v>
      </c>
      <c r="J56" s="3">
        <v>1690</v>
      </c>
      <c r="K56" s="30"/>
      <c r="L56" s="3">
        <v>236553</v>
      </c>
      <c r="M56" s="3">
        <v>255091</v>
      </c>
    </row>
    <row r="57" spans="2:20">
      <c r="I57" s="3">
        <v>349580</v>
      </c>
      <c r="J57" s="30"/>
      <c r="K57" s="30"/>
      <c r="L57" s="30"/>
      <c r="M57" s="30"/>
    </row>
    <row r="58" spans="2:20">
      <c r="I58" s="26">
        <v>322631</v>
      </c>
      <c r="J58" s="26">
        <v>10111.1667</v>
      </c>
      <c r="K58" s="26"/>
      <c r="L58" s="26">
        <v>301636.83299999998</v>
      </c>
      <c r="M58" s="26">
        <v>301825.33299999998</v>
      </c>
    </row>
    <row r="59" spans="2:20">
      <c r="I59" s="30">
        <v>1</v>
      </c>
      <c r="J59" s="30">
        <v>3.1339720000000001E-2</v>
      </c>
      <c r="K59" s="30"/>
      <c r="L59" s="30">
        <v>1</v>
      </c>
      <c r="M59" s="30">
        <v>1.0006249199999999</v>
      </c>
    </row>
  </sheetData>
  <mergeCells count="10">
    <mergeCell ref="W1:AF1"/>
    <mergeCell ref="B2:C2"/>
    <mergeCell ref="E2:F2"/>
    <mergeCell ref="A1:F1"/>
    <mergeCell ref="H1:M1"/>
    <mergeCell ref="O1:T1"/>
    <mergeCell ref="I2:J2"/>
    <mergeCell ref="L2:M2"/>
    <mergeCell ref="P2:Q2"/>
    <mergeCell ref="S2:T2"/>
  </mergeCells>
  <phoneticPr fontId="23" type="noConversion"/>
  <pageMargins left="0.7" right="0.7" top="0.75" bottom="0.75" header="0.3" footer="0.3"/>
  <pageSetup paperSize="9" orientation="portrait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C4366D-F85F-FD49-9354-1FBAE564CB87}">
  <dimension ref="A1:Z105"/>
  <sheetViews>
    <sheetView workbookViewId="0">
      <selection activeCell="A88" sqref="A88:H88"/>
    </sheetView>
  </sheetViews>
  <sheetFormatPr baseColWidth="10" defaultRowHeight="16"/>
  <cols>
    <col min="1" max="1" width="16.83203125" customWidth="1"/>
    <col min="2" max="2" width="12.33203125" customWidth="1"/>
    <col min="10" max="10" width="16.33203125" customWidth="1"/>
    <col min="11" max="11" width="14.33203125" customWidth="1"/>
    <col min="20" max="20" width="17.83203125" customWidth="1"/>
    <col min="21" max="21" width="14.33203125" customWidth="1"/>
  </cols>
  <sheetData>
    <row r="1" spans="1:26" ht="22">
      <c r="A1" s="149" t="s">
        <v>503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  <c r="Q1" s="149"/>
      <c r="R1" s="149"/>
      <c r="S1" s="149"/>
      <c r="T1" s="149"/>
      <c r="U1" s="149"/>
      <c r="V1" s="149"/>
      <c r="W1" s="149"/>
      <c r="X1" s="149"/>
      <c r="Y1" s="149"/>
      <c r="Z1" s="149"/>
    </row>
    <row r="2" spans="1:26">
      <c r="A2" s="158" t="s">
        <v>131</v>
      </c>
      <c r="B2" s="158"/>
      <c r="C2" s="158"/>
      <c r="D2" s="158"/>
      <c r="E2" s="158"/>
      <c r="F2" s="158"/>
      <c r="G2" s="158"/>
      <c r="H2" s="158"/>
      <c r="J2" s="158" t="s">
        <v>140</v>
      </c>
      <c r="K2" s="158"/>
      <c r="L2" s="158"/>
      <c r="M2" s="158"/>
      <c r="N2" s="158"/>
      <c r="O2" s="158"/>
      <c r="P2" s="158"/>
      <c r="Q2" s="158"/>
      <c r="S2" s="158" t="s">
        <v>141</v>
      </c>
      <c r="T2" s="158"/>
      <c r="U2" s="158"/>
      <c r="V2" s="158"/>
      <c r="W2" s="158"/>
      <c r="X2" s="158"/>
      <c r="Y2" s="158"/>
      <c r="Z2" s="158"/>
    </row>
    <row r="3" spans="1:26">
      <c r="C3" t="s">
        <v>117</v>
      </c>
      <c r="D3" t="s">
        <v>118</v>
      </c>
      <c r="E3" t="s">
        <v>119</v>
      </c>
      <c r="F3" t="s">
        <v>120</v>
      </c>
      <c r="G3" t="s">
        <v>121</v>
      </c>
      <c r="H3" t="s">
        <v>122</v>
      </c>
      <c r="L3" t="s">
        <v>117</v>
      </c>
      <c r="M3" t="s">
        <v>118</v>
      </c>
      <c r="N3" t="s">
        <v>119</v>
      </c>
      <c r="O3" t="s">
        <v>120</v>
      </c>
      <c r="P3" t="s">
        <v>121</v>
      </c>
      <c r="Q3" t="s">
        <v>122</v>
      </c>
      <c r="U3" t="s">
        <v>117</v>
      </c>
      <c r="V3" t="s">
        <v>118</v>
      </c>
      <c r="W3" t="s">
        <v>119</v>
      </c>
      <c r="X3" t="s">
        <v>120</v>
      </c>
      <c r="Y3" t="s">
        <v>121</v>
      </c>
      <c r="Z3" t="s">
        <v>122</v>
      </c>
    </row>
    <row r="4" spans="1:26">
      <c r="A4" s="154" t="s">
        <v>1</v>
      </c>
      <c r="B4" s="167" t="s">
        <v>125</v>
      </c>
      <c r="C4" t="s">
        <v>116</v>
      </c>
      <c r="D4" s="34">
        <v>0.64900000000000002</v>
      </c>
      <c r="E4" s="35">
        <v>0.57199999999999995</v>
      </c>
      <c r="F4" s="36">
        <v>0.59099999999999997</v>
      </c>
      <c r="G4" s="36">
        <v>0.60099999999999998</v>
      </c>
      <c r="H4" s="36">
        <v>0.58399999999999996</v>
      </c>
      <c r="J4" s="154" t="s">
        <v>1</v>
      </c>
      <c r="K4" s="167" t="s">
        <v>125</v>
      </c>
      <c r="L4" t="s">
        <v>116</v>
      </c>
      <c r="M4" s="34">
        <v>0.52500000000000002</v>
      </c>
      <c r="N4" s="34">
        <v>0.51600000000000001</v>
      </c>
      <c r="O4" s="34">
        <v>0.52200000000000002</v>
      </c>
      <c r="P4" s="34">
        <v>0.50700000000000001</v>
      </c>
      <c r="Q4" s="36">
        <v>0.47199999999999998</v>
      </c>
      <c r="S4" s="154" t="s">
        <v>1</v>
      </c>
      <c r="T4" s="167" t="s">
        <v>125</v>
      </c>
      <c r="U4" t="s">
        <v>116</v>
      </c>
      <c r="V4" s="36">
        <v>0.58299999999999996</v>
      </c>
      <c r="W4" s="35">
        <v>0.52900000000000003</v>
      </c>
      <c r="X4" s="35">
        <v>0.54600000000000004</v>
      </c>
      <c r="Y4" s="35">
        <v>0.56899999999999995</v>
      </c>
      <c r="Z4" s="36">
        <v>0.58799999999999997</v>
      </c>
    </row>
    <row r="5" spans="1:26">
      <c r="A5" s="154"/>
      <c r="B5" s="167"/>
      <c r="C5" t="s">
        <v>123</v>
      </c>
      <c r="D5" s="37">
        <v>0.32</v>
      </c>
      <c r="E5" s="38">
        <v>0.30299999999999999</v>
      </c>
      <c r="F5" s="38">
        <v>0.29199999999999998</v>
      </c>
      <c r="G5" s="38">
        <v>0.29399999999999998</v>
      </c>
      <c r="H5" s="37">
        <v>0.33100000000000002</v>
      </c>
      <c r="J5" s="154"/>
      <c r="K5" s="167"/>
      <c r="L5" t="s">
        <v>123</v>
      </c>
      <c r="M5" s="92">
        <v>0.35599999999999998</v>
      </c>
      <c r="N5" s="92">
        <v>0.34899999999999998</v>
      </c>
      <c r="O5" s="92">
        <v>0.34499999999999997</v>
      </c>
      <c r="P5" s="92">
        <v>0.35599999999999998</v>
      </c>
      <c r="Q5" s="45">
        <v>0.41299999999999998</v>
      </c>
      <c r="S5" s="154"/>
      <c r="T5" s="167"/>
      <c r="U5" t="s">
        <v>123</v>
      </c>
      <c r="V5" s="37">
        <v>0.32700000000000001</v>
      </c>
      <c r="W5" s="38">
        <v>0.29899999999999999</v>
      </c>
      <c r="X5" s="38">
        <v>0.29799999999999999</v>
      </c>
      <c r="Y5" s="37">
        <v>0.34399999999999997</v>
      </c>
      <c r="Z5" s="92">
        <v>0.36399999999999999</v>
      </c>
    </row>
    <row r="6" spans="1:26">
      <c r="A6" s="154"/>
      <c r="B6" s="167"/>
      <c r="C6" s="8" t="s">
        <v>124</v>
      </c>
      <c r="D6" s="39">
        <v>0.32900000000000001</v>
      </c>
      <c r="E6" s="40">
        <v>0.26900000000000002</v>
      </c>
      <c r="F6" s="41">
        <v>0.29899999999999999</v>
      </c>
      <c r="G6" s="41">
        <v>0.30599999999999999</v>
      </c>
      <c r="H6" s="42">
        <v>0.252</v>
      </c>
      <c r="J6" s="154"/>
      <c r="K6" s="167"/>
      <c r="L6" s="8" t="s">
        <v>124</v>
      </c>
      <c r="M6" s="41">
        <v>0.16900000000000001</v>
      </c>
      <c r="N6" s="41">
        <v>0.16700000000000001</v>
      </c>
      <c r="O6" s="39">
        <v>0.17699999999999999</v>
      </c>
      <c r="P6" s="40">
        <v>0.151</v>
      </c>
      <c r="Q6" s="93"/>
      <c r="S6" s="154"/>
      <c r="T6" s="167"/>
      <c r="U6" s="8" t="s">
        <v>124</v>
      </c>
      <c r="V6" s="42">
        <v>0.25600000000000001</v>
      </c>
      <c r="W6" s="48">
        <v>0.23</v>
      </c>
      <c r="X6" s="42">
        <v>0.249</v>
      </c>
      <c r="Y6" s="48">
        <v>0.22500000000000001</v>
      </c>
      <c r="Z6" s="48">
        <v>0.223</v>
      </c>
    </row>
    <row r="7" spans="1:26">
      <c r="A7" s="154"/>
      <c r="B7" s="167" t="s">
        <v>128</v>
      </c>
      <c r="C7" t="s">
        <v>116</v>
      </c>
      <c r="D7" s="36">
        <v>0.59899999999999998</v>
      </c>
      <c r="E7" s="35">
        <v>0.57799999999999996</v>
      </c>
      <c r="F7" s="35">
        <v>0.57199999999999995</v>
      </c>
      <c r="G7" s="35">
        <v>0.55900000000000005</v>
      </c>
      <c r="H7" s="35">
        <v>0.53100000000000003</v>
      </c>
      <c r="J7" s="154"/>
      <c r="K7" s="167" t="s">
        <v>128</v>
      </c>
      <c r="L7" t="s">
        <v>116</v>
      </c>
      <c r="M7" s="34">
        <v>0.51600000000000001</v>
      </c>
      <c r="N7" s="34">
        <v>0.498</v>
      </c>
      <c r="O7" s="35">
        <v>0.44500000000000001</v>
      </c>
      <c r="P7" s="36">
        <v>0.47399999999999998</v>
      </c>
      <c r="Q7" s="36">
        <v>0.48399999999999999</v>
      </c>
      <c r="S7" s="154"/>
      <c r="T7" s="167" t="s">
        <v>128</v>
      </c>
      <c r="U7" t="s">
        <v>116</v>
      </c>
      <c r="V7" s="36">
        <v>0.60399999999999998</v>
      </c>
      <c r="W7" s="35">
        <v>0.53800000000000003</v>
      </c>
      <c r="X7" s="35">
        <v>0.53300000000000003</v>
      </c>
      <c r="Y7" s="35">
        <v>0.53800000000000003</v>
      </c>
      <c r="Z7" s="87">
        <v>0.46100000000000002</v>
      </c>
    </row>
    <row r="8" spans="1:26">
      <c r="A8" s="154"/>
      <c r="B8" s="167"/>
      <c r="C8" t="s">
        <v>123</v>
      </c>
      <c r="D8" s="38">
        <v>0.28599999999999998</v>
      </c>
      <c r="E8" s="37">
        <v>0.316</v>
      </c>
      <c r="F8" s="38">
        <v>0.29399999999999998</v>
      </c>
      <c r="G8" s="38">
        <v>0.28000000000000003</v>
      </c>
      <c r="H8" s="43">
        <v>0.27500000000000002</v>
      </c>
      <c r="J8" s="154"/>
      <c r="K8" s="167"/>
      <c r="L8" t="s">
        <v>123</v>
      </c>
      <c r="M8" s="89">
        <v>0.377</v>
      </c>
      <c r="N8" s="89">
        <v>0.39</v>
      </c>
      <c r="O8" s="38">
        <v>0.30399999999999999</v>
      </c>
      <c r="P8" s="37">
        <v>0.33900000000000002</v>
      </c>
      <c r="Q8" s="92">
        <v>0.36799999999999999</v>
      </c>
      <c r="S8" s="154"/>
      <c r="T8" s="167"/>
      <c r="U8" t="s">
        <v>123</v>
      </c>
      <c r="V8" s="38">
        <v>0.318</v>
      </c>
      <c r="W8" s="38">
        <v>0.311</v>
      </c>
      <c r="X8" s="92">
        <v>0.36299999999999999</v>
      </c>
      <c r="Y8" s="92">
        <v>0.36099999999999999</v>
      </c>
      <c r="Z8" s="38">
        <v>0.30499999999999999</v>
      </c>
    </row>
    <row r="9" spans="1:26">
      <c r="A9" s="154"/>
      <c r="B9" s="167"/>
      <c r="C9" s="8" t="s">
        <v>124</v>
      </c>
      <c r="D9" s="41">
        <v>0.313</v>
      </c>
      <c r="E9" s="42">
        <v>0.26200000000000001</v>
      </c>
      <c r="F9" s="40">
        <v>0.27900000000000003</v>
      </c>
      <c r="G9" s="40">
        <v>0.27900000000000003</v>
      </c>
      <c r="H9" s="42">
        <v>0.25700000000000001</v>
      </c>
      <c r="J9" s="154"/>
      <c r="K9" s="167"/>
      <c r="L9" s="8" t="s">
        <v>124</v>
      </c>
      <c r="M9" s="42">
        <v>0.13900000000000001</v>
      </c>
      <c r="N9" s="94">
        <v>0.107</v>
      </c>
      <c r="O9" s="42">
        <v>0.14099999999999999</v>
      </c>
      <c r="P9" s="42">
        <v>0.13500000000000001</v>
      </c>
      <c r="Q9" s="48">
        <v>0.115</v>
      </c>
      <c r="S9" s="154"/>
      <c r="T9" s="167"/>
      <c r="U9" s="8" t="s">
        <v>124</v>
      </c>
      <c r="V9" s="40">
        <v>0.28599999999999998</v>
      </c>
      <c r="W9" s="48">
        <v>0.22700000000000001</v>
      </c>
      <c r="X9" s="101">
        <v>0.16900000000000001</v>
      </c>
      <c r="Y9" s="101">
        <v>0.17699999999999999</v>
      </c>
      <c r="Z9" s="101">
        <v>0.156</v>
      </c>
    </row>
    <row r="10" spans="1:26">
      <c r="A10" s="154"/>
      <c r="B10" s="167" t="s">
        <v>126</v>
      </c>
      <c r="C10" t="s">
        <v>116</v>
      </c>
      <c r="D10" s="44">
        <v>0.68</v>
      </c>
      <c r="E10" s="35">
        <v>0.57599999999999996</v>
      </c>
      <c r="F10" s="35">
        <v>0.57199999999999995</v>
      </c>
      <c r="G10" s="35">
        <v>0.54400000000000004</v>
      </c>
      <c r="H10" s="35">
        <v>0.55800000000000005</v>
      </c>
      <c r="J10" s="154"/>
      <c r="K10" s="167" t="s">
        <v>126</v>
      </c>
      <c r="L10" t="s">
        <v>116</v>
      </c>
      <c r="M10" s="34">
        <v>0.5</v>
      </c>
      <c r="N10" s="36">
        <v>0.45900000000000002</v>
      </c>
      <c r="O10" s="34">
        <v>0.497</v>
      </c>
      <c r="P10" s="34">
        <v>0.497</v>
      </c>
      <c r="Q10" s="34">
        <v>0.52700000000000002</v>
      </c>
      <c r="S10" s="154"/>
      <c r="T10" s="167" t="s">
        <v>126</v>
      </c>
      <c r="U10" t="s">
        <v>116</v>
      </c>
      <c r="V10" s="36">
        <v>0.60799999999999998</v>
      </c>
      <c r="W10" s="46">
        <v>0.51800000000000002</v>
      </c>
      <c r="X10" s="46">
        <v>0.504</v>
      </c>
      <c r="Y10" s="87">
        <v>0.44</v>
      </c>
      <c r="Z10" s="44">
        <v>0.71799999999999997</v>
      </c>
    </row>
    <row r="11" spans="1:26">
      <c r="A11" s="154"/>
      <c r="B11" s="167"/>
      <c r="C11" t="s">
        <v>123</v>
      </c>
      <c r="D11" s="45">
        <v>0.4</v>
      </c>
      <c r="E11" s="38">
        <v>0.29499999999999998</v>
      </c>
      <c r="F11" s="43">
        <v>0.26800000000000002</v>
      </c>
      <c r="G11" s="43">
        <v>0.27300000000000002</v>
      </c>
      <c r="H11" s="38">
        <v>0.29299999999999998</v>
      </c>
      <c r="J11" s="154"/>
      <c r="K11" s="167"/>
      <c r="L11" t="s">
        <v>123</v>
      </c>
      <c r="M11" s="92">
        <v>0.34699999999999998</v>
      </c>
      <c r="N11" s="38">
        <v>0.30599999999999999</v>
      </c>
      <c r="O11" s="37">
        <v>0.33700000000000002</v>
      </c>
      <c r="P11" s="92">
        <v>0.34899999999999998</v>
      </c>
      <c r="Q11" s="89">
        <v>0.39300000000000002</v>
      </c>
      <c r="S11" s="154"/>
      <c r="T11" s="167"/>
      <c r="U11" t="s">
        <v>123</v>
      </c>
      <c r="V11" s="38">
        <v>0.32200000000000001</v>
      </c>
      <c r="W11" s="37">
        <v>0.33200000000000002</v>
      </c>
      <c r="X11" s="38">
        <v>0.309</v>
      </c>
      <c r="Y11" s="47">
        <v>0.25800000000000001</v>
      </c>
      <c r="Z11" s="89">
        <v>0.39700000000000002</v>
      </c>
    </row>
    <row r="12" spans="1:26">
      <c r="A12" s="154"/>
      <c r="B12" s="167"/>
      <c r="C12" s="8" t="s">
        <v>124</v>
      </c>
      <c r="D12" s="40">
        <v>0.27900000000000003</v>
      </c>
      <c r="E12" s="40">
        <v>0.28100000000000003</v>
      </c>
      <c r="F12" s="41">
        <v>0.30399999999999999</v>
      </c>
      <c r="G12" s="40">
        <v>0.27200000000000002</v>
      </c>
      <c r="H12" s="40">
        <v>0.26500000000000001</v>
      </c>
      <c r="J12" s="154"/>
      <c r="K12" s="167"/>
      <c r="L12" s="8" t="s">
        <v>124</v>
      </c>
      <c r="M12" s="40">
        <v>0.153</v>
      </c>
      <c r="N12" s="40">
        <v>0.153</v>
      </c>
      <c r="O12" s="41">
        <v>0.16</v>
      </c>
      <c r="P12" s="40">
        <v>0.14799999999999999</v>
      </c>
      <c r="Q12" s="42">
        <v>0.13300000000000001</v>
      </c>
      <c r="S12" s="154"/>
      <c r="T12" s="167"/>
      <c r="U12" s="8" t="s">
        <v>124</v>
      </c>
      <c r="V12" s="40">
        <v>0.28499999999999998</v>
      </c>
      <c r="W12" s="94">
        <v>0.185</v>
      </c>
      <c r="X12" s="94">
        <v>0.19500000000000001</v>
      </c>
      <c r="Y12" s="94">
        <v>0.183</v>
      </c>
      <c r="Z12" s="41">
        <v>0.32100000000000001</v>
      </c>
    </row>
    <row r="13" spans="1:26">
      <c r="A13" s="154"/>
      <c r="B13" s="167" t="s">
        <v>129</v>
      </c>
      <c r="C13" t="s">
        <v>116</v>
      </c>
      <c r="D13" s="36">
        <v>0.58899999999999997</v>
      </c>
      <c r="E13" s="35">
        <v>0.57799999999999996</v>
      </c>
      <c r="F13" s="36">
        <v>0.59299999999999997</v>
      </c>
      <c r="G13" s="46">
        <v>0.51100000000000001</v>
      </c>
      <c r="H13" s="35">
        <v>0.54400000000000004</v>
      </c>
      <c r="J13" s="154"/>
      <c r="K13" s="167" t="s">
        <v>129</v>
      </c>
      <c r="L13" t="s">
        <v>116</v>
      </c>
      <c r="M13" s="34">
        <v>0.50700000000000001</v>
      </c>
      <c r="N13" s="34">
        <v>0.51900000000000002</v>
      </c>
      <c r="O13" s="36">
        <v>0.47599999999999998</v>
      </c>
      <c r="P13" s="44">
        <v>0.54200000000000004</v>
      </c>
      <c r="Q13" s="44">
        <v>0.56100000000000005</v>
      </c>
      <c r="S13" s="154"/>
      <c r="T13" s="167" t="s">
        <v>129</v>
      </c>
      <c r="U13" t="s">
        <v>116</v>
      </c>
      <c r="V13" s="46">
        <v>0.502</v>
      </c>
      <c r="W13" s="35">
        <v>0.56599999999999995</v>
      </c>
      <c r="X13" s="46">
        <v>0.496</v>
      </c>
      <c r="Y13" s="87">
        <v>0.44900000000000001</v>
      </c>
      <c r="Z13" s="87">
        <v>0.45400000000000001</v>
      </c>
    </row>
    <row r="14" spans="1:26">
      <c r="A14" s="154"/>
      <c r="B14" s="167"/>
      <c r="C14" t="s">
        <v>123</v>
      </c>
      <c r="D14" s="37">
        <v>0.33900000000000002</v>
      </c>
      <c r="E14" s="38">
        <v>0.28100000000000003</v>
      </c>
      <c r="F14" s="38">
        <v>0.28999999999999998</v>
      </c>
      <c r="G14" s="47">
        <v>0.23300000000000001</v>
      </c>
      <c r="H14" s="43">
        <v>0.27200000000000002</v>
      </c>
      <c r="J14" s="154"/>
      <c r="K14" s="167"/>
      <c r="L14" t="s">
        <v>123</v>
      </c>
      <c r="M14" s="92">
        <v>0.35</v>
      </c>
      <c r="N14" s="92">
        <v>0.36799999999999999</v>
      </c>
      <c r="O14" s="37">
        <v>0.32500000000000001</v>
      </c>
      <c r="P14" s="89">
        <v>0.38900000000000001</v>
      </c>
      <c r="Q14" s="89">
        <v>0.39600000000000002</v>
      </c>
      <c r="S14" s="154"/>
      <c r="T14" s="167"/>
      <c r="U14" t="s">
        <v>123</v>
      </c>
      <c r="V14" s="47">
        <v>0.26200000000000001</v>
      </c>
      <c r="W14" s="92">
        <v>0.36699999999999999</v>
      </c>
      <c r="X14" s="38">
        <v>0.31</v>
      </c>
      <c r="Y14" s="43">
        <v>0.27700000000000002</v>
      </c>
      <c r="Z14" s="38">
        <v>0.309</v>
      </c>
    </row>
    <row r="15" spans="1:26">
      <c r="A15" s="154"/>
      <c r="B15" s="167"/>
      <c r="C15" s="8" t="s">
        <v>124</v>
      </c>
      <c r="D15" s="42">
        <v>0.25</v>
      </c>
      <c r="E15" s="41">
        <v>0.29599999999999999</v>
      </c>
      <c r="F15" s="41">
        <v>0.30299999999999999</v>
      </c>
      <c r="G15" s="40">
        <v>0.27800000000000002</v>
      </c>
      <c r="H15" s="40">
        <v>0.27200000000000002</v>
      </c>
      <c r="J15" s="154"/>
      <c r="K15" s="167"/>
      <c r="L15" s="8" t="s">
        <v>124</v>
      </c>
      <c r="M15" s="40">
        <v>0.158</v>
      </c>
      <c r="N15" s="40">
        <v>0.151</v>
      </c>
      <c r="O15" s="40">
        <v>0.151</v>
      </c>
      <c r="P15" s="40">
        <v>0.153</v>
      </c>
      <c r="Q15" s="41">
        <v>0.16400000000000001</v>
      </c>
      <c r="S15" s="154"/>
      <c r="T15" s="167"/>
      <c r="U15" s="8" t="s">
        <v>124</v>
      </c>
      <c r="V15" s="48">
        <v>0.24</v>
      </c>
      <c r="W15" s="94">
        <v>0.19800000000000001</v>
      </c>
      <c r="X15" s="94">
        <v>0.186</v>
      </c>
      <c r="Y15" s="101">
        <v>0.17100000000000001</v>
      </c>
      <c r="Z15" s="93">
        <v>0.14499999999999999</v>
      </c>
    </row>
    <row r="16" spans="1:26">
      <c r="A16" s="154"/>
      <c r="B16" s="167" t="s">
        <v>127</v>
      </c>
      <c r="C16" t="s">
        <v>116</v>
      </c>
      <c r="D16" s="36">
        <v>0.58899999999999997</v>
      </c>
      <c r="E16" s="36">
        <v>0.57999999999999996</v>
      </c>
      <c r="F16" s="35">
        <v>0.56200000000000006</v>
      </c>
      <c r="G16" s="35">
        <v>0.55700000000000005</v>
      </c>
      <c r="H16" s="35">
        <v>0.54700000000000004</v>
      </c>
      <c r="J16" s="154"/>
      <c r="K16" s="167" t="s">
        <v>127</v>
      </c>
      <c r="L16" t="s">
        <v>116</v>
      </c>
      <c r="M16" s="44">
        <v>0.54</v>
      </c>
      <c r="N16" s="34">
        <v>0.52200000000000002</v>
      </c>
      <c r="O16" s="34">
        <v>0.53</v>
      </c>
      <c r="P16" s="36">
        <v>0.48399999999999999</v>
      </c>
      <c r="Q16" s="34">
        <v>0.50700000000000001</v>
      </c>
      <c r="S16" s="154"/>
      <c r="T16" s="167" t="s">
        <v>127</v>
      </c>
      <c r="U16" t="s">
        <v>116</v>
      </c>
      <c r="V16" s="35">
        <v>0.53800000000000003</v>
      </c>
      <c r="W16" s="35">
        <v>0.56799999999999995</v>
      </c>
      <c r="X16" s="35">
        <v>0.55400000000000005</v>
      </c>
      <c r="Y16" s="35">
        <v>0.53800000000000003</v>
      </c>
      <c r="Z16" s="35">
        <v>0.55900000000000005</v>
      </c>
    </row>
    <row r="17" spans="1:26">
      <c r="A17" s="154"/>
      <c r="B17" s="167"/>
      <c r="C17" t="s">
        <v>123</v>
      </c>
      <c r="D17" s="38">
        <v>0.30199999999999999</v>
      </c>
      <c r="E17" s="38">
        <v>0.29399999999999998</v>
      </c>
      <c r="F17" s="43">
        <v>0.27800000000000002</v>
      </c>
      <c r="G17" s="43">
        <v>0.27200000000000002</v>
      </c>
      <c r="H17" s="43">
        <v>0.27500000000000002</v>
      </c>
      <c r="J17" s="154"/>
      <c r="K17" s="167"/>
      <c r="L17" t="s">
        <v>123</v>
      </c>
      <c r="M17" s="92">
        <v>0.36399999999999999</v>
      </c>
      <c r="N17" s="92">
        <v>0.36399999999999999</v>
      </c>
      <c r="O17" s="92">
        <v>0.35799999999999998</v>
      </c>
      <c r="P17" s="37">
        <v>0.33500000000000002</v>
      </c>
      <c r="Q17" s="89">
        <v>0.375</v>
      </c>
      <c r="S17" s="154"/>
      <c r="T17" s="167"/>
      <c r="U17" t="s">
        <v>123</v>
      </c>
      <c r="V17" s="38">
        <v>0.316</v>
      </c>
      <c r="W17" s="92">
        <v>0.36199999999999999</v>
      </c>
      <c r="X17" s="37">
        <v>0.35</v>
      </c>
      <c r="Y17" s="38">
        <v>0.317</v>
      </c>
      <c r="Z17" s="37">
        <v>0.32900000000000001</v>
      </c>
    </row>
    <row r="18" spans="1:26">
      <c r="A18" s="154"/>
      <c r="B18" s="167"/>
      <c r="C18" s="8" t="s">
        <v>124</v>
      </c>
      <c r="D18" s="40">
        <v>0.28599999999999998</v>
      </c>
      <c r="E18" s="40">
        <v>0.28699999999999998</v>
      </c>
      <c r="F18" s="40">
        <v>0.28499999999999998</v>
      </c>
      <c r="G18" s="40">
        <v>0.28499999999999998</v>
      </c>
      <c r="H18" s="40">
        <v>0.27200000000000002</v>
      </c>
      <c r="J18" s="154"/>
      <c r="K18" s="167"/>
      <c r="L18" s="8" t="s">
        <v>124</v>
      </c>
      <c r="M18" s="39">
        <v>0.17599999999999999</v>
      </c>
      <c r="N18" s="40">
        <v>0.159</v>
      </c>
      <c r="O18" s="41">
        <v>0.17199999999999999</v>
      </c>
      <c r="P18" s="40">
        <v>0.14899999999999999</v>
      </c>
      <c r="Q18" s="42">
        <v>0.13300000000000001</v>
      </c>
      <c r="S18" s="154"/>
      <c r="T18" s="167"/>
      <c r="U18" s="8" t="s">
        <v>124</v>
      </c>
      <c r="V18" s="48">
        <v>0.222</v>
      </c>
      <c r="W18" s="94">
        <v>0.20499999999999999</v>
      </c>
      <c r="X18" s="94">
        <v>0.20499999999999999</v>
      </c>
      <c r="Y18" s="48">
        <v>0.22</v>
      </c>
      <c r="Z18" s="48">
        <v>0.23</v>
      </c>
    </row>
    <row r="19" spans="1:26">
      <c r="A19" s="154"/>
      <c r="B19" s="167" t="s">
        <v>130</v>
      </c>
      <c r="C19" t="s">
        <v>116</v>
      </c>
      <c r="D19" s="36">
        <v>0.58799999999999997</v>
      </c>
      <c r="E19" s="36">
        <v>0.58799999999999997</v>
      </c>
      <c r="F19" s="35">
        <v>0.56000000000000005</v>
      </c>
      <c r="G19" s="35">
        <v>0.56000000000000005</v>
      </c>
      <c r="H19" s="35">
        <v>0.54500000000000004</v>
      </c>
      <c r="J19" s="154"/>
      <c r="K19" s="167" t="s">
        <v>130</v>
      </c>
      <c r="L19" t="s">
        <v>116</v>
      </c>
      <c r="M19" s="44">
        <v>0.54600000000000004</v>
      </c>
      <c r="N19" s="34">
        <v>0.52700000000000002</v>
      </c>
      <c r="O19" s="34">
        <v>0.52600000000000002</v>
      </c>
      <c r="P19" s="44">
        <v>0.55300000000000005</v>
      </c>
      <c r="Q19" s="34">
        <v>0.51100000000000001</v>
      </c>
      <c r="S19" s="154"/>
      <c r="T19" s="167" t="s">
        <v>130</v>
      </c>
      <c r="U19" t="s">
        <v>116</v>
      </c>
      <c r="V19" s="36">
        <v>0.60299999999999998</v>
      </c>
      <c r="W19" s="35">
        <v>0.56699999999999995</v>
      </c>
      <c r="X19" s="35">
        <v>0.56499999999999995</v>
      </c>
      <c r="Y19" s="35">
        <v>0.55000000000000004</v>
      </c>
      <c r="Z19" s="35">
        <v>0.55200000000000005</v>
      </c>
    </row>
    <row r="20" spans="1:26">
      <c r="A20" s="154"/>
      <c r="B20" s="167"/>
      <c r="C20" t="s">
        <v>123</v>
      </c>
      <c r="D20" s="37">
        <v>0.33700000000000002</v>
      </c>
      <c r="E20" s="43">
        <v>0.27800000000000002</v>
      </c>
      <c r="F20" s="43">
        <v>0.25700000000000001</v>
      </c>
      <c r="G20" s="43">
        <v>0.255</v>
      </c>
      <c r="H20" s="43">
        <v>0.254</v>
      </c>
      <c r="J20" s="154"/>
      <c r="K20" s="167"/>
      <c r="L20" t="s">
        <v>123</v>
      </c>
      <c r="M20" s="89">
        <v>0.371</v>
      </c>
      <c r="N20" s="92">
        <v>0.35699999999999998</v>
      </c>
      <c r="O20" s="92">
        <v>0.35499999999999998</v>
      </c>
      <c r="P20" s="92">
        <v>0.36899999999999999</v>
      </c>
      <c r="Q20" s="92">
        <v>0.35</v>
      </c>
      <c r="S20" s="154"/>
      <c r="T20" s="167"/>
      <c r="U20" t="s">
        <v>123</v>
      </c>
      <c r="V20" s="37">
        <v>0.33300000000000002</v>
      </c>
      <c r="W20" s="38">
        <v>0.307</v>
      </c>
      <c r="X20" s="37">
        <v>0.32700000000000001</v>
      </c>
      <c r="Y20" s="38">
        <v>0.317</v>
      </c>
      <c r="Z20" s="47">
        <v>0.26400000000000001</v>
      </c>
    </row>
    <row r="21" spans="1:26">
      <c r="A21" s="154"/>
      <c r="B21" s="167"/>
      <c r="C21" s="8" t="s">
        <v>124</v>
      </c>
      <c r="D21" s="42">
        <v>0.25</v>
      </c>
      <c r="E21" s="41">
        <v>0.31</v>
      </c>
      <c r="F21" s="41">
        <v>0.30299999999999999</v>
      </c>
      <c r="G21" s="41">
        <v>0.30499999999999999</v>
      </c>
      <c r="H21" s="40">
        <v>0.29199999999999998</v>
      </c>
      <c r="J21" s="154"/>
      <c r="K21" s="167"/>
      <c r="L21" s="8" t="s">
        <v>124</v>
      </c>
      <c r="M21" s="41">
        <v>0.17499999999999999</v>
      </c>
      <c r="N21" s="41">
        <v>0.17</v>
      </c>
      <c r="O21" s="41">
        <v>0.17100000000000001</v>
      </c>
      <c r="P21" s="39">
        <v>0.184</v>
      </c>
      <c r="Q21" s="41">
        <v>0.16</v>
      </c>
      <c r="S21" s="154"/>
      <c r="T21" s="167"/>
      <c r="U21" s="8" t="s">
        <v>124</v>
      </c>
      <c r="V21" s="42">
        <v>0.27100000000000002</v>
      </c>
      <c r="W21" s="42">
        <v>0.25900000000000001</v>
      </c>
      <c r="X21" s="48">
        <v>0.23699999999999999</v>
      </c>
      <c r="Y21" s="48">
        <v>0.23300000000000001</v>
      </c>
      <c r="Z21" s="40">
        <v>0.28799999999999998</v>
      </c>
    </row>
    <row r="22" spans="1:26">
      <c r="A22" s="154" t="s">
        <v>6</v>
      </c>
      <c r="B22" s="167" t="s">
        <v>125</v>
      </c>
      <c r="C22" t="s">
        <v>116</v>
      </c>
      <c r="D22" s="36">
        <v>0.58499999999999996</v>
      </c>
      <c r="E22" s="36">
        <v>0.58199999999999996</v>
      </c>
      <c r="F22" s="35">
        <v>0.53600000000000003</v>
      </c>
      <c r="G22" s="35">
        <v>0.57299999999999995</v>
      </c>
      <c r="H22" s="44">
        <v>0.72799999999999998</v>
      </c>
      <c r="J22" s="154" t="s">
        <v>6</v>
      </c>
      <c r="K22" s="167" t="s">
        <v>125</v>
      </c>
      <c r="L22" t="s">
        <v>116</v>
      </c>
      <c r="M22" s="34">
        <v>0.51600000000000001</v>
      </c>
      <c r="N22" s="34">
        <v>0.52200000000000002</v>
      </c>
      <c r="O22" s="34">
        <v>0.51900000000000002</v>
      </c>
      <c r="P22" s="34">
        <v>0.51400000000000001</v>
      </c>
      <c r="Q22" s="36">
        <v>0.496</v>
      </c>
      <c r="S22" s="154" t="s">
        <v>6</v>
      </c>
      <c r="T22" s="167" t="s">
        <v>125</v>
      </c>
      <c r="U22" t="s">
        <v>116</v>
      </c>
      <c r="V22" s="34">
        <v>0.625</v>
      </c>
      <c r="W22" s="36">
        <v>0.61399999999999999</v>
      </c>
      <c r="X22" s="36">
        <v>0.58699999999999997</v>
      </c>
      <c r="Y22" s="35">
        <v>0.56200000000000006</v>
      </c>
      <c r="Z22" s="34">
        <v>0.63200000000000001</v>
      </c>
    </row>
    <row r="23" spans="1:26">
      <c r="A23" s="154"/>
      <c r="B23" s="167"/>
      <c r="C23" t="s">
        <v>123</v>
      </c>
      <c r="D23" s="38">
        <v>0.29799999999999999</v>
      </c>
      <c r="E23" s="38">
        <v>0.28100000000000003</v>
      </c>
      <c r="F23" s="47">
        <v>0.249</v>
      </c>
      <c r="G23" s="47">
        <v>0.23799999999999999</v>
      </c>
      <c r="H23" s="37">
        <v>0.314</v>
      </c>
      <c r="J23" s="154"/>
      <c r="K23" s="167"/>
      <c r="L23" t="s">
        <v>123</v>
      </c>
      <c r="M23" s="37">
        <v>0.33300000000000002</v>
      </c>
      <c r="N23" s="37">
        <v>0.33100000000000002</v>
      </c>
      <c r="O23" s="37">
        <v>0.33800000000000002</v>
      </c>
      <c r="P23" s="37">
        <v>0.33900000000000002</v>
      </c>
      <c r="Q23" s="37">
        <v>0.33400000000000002</v>
      </c>
      <c r="S23" s="154"/>
      <c r="T23" s="167"/>
      <c r="U23" t="s">
        <v>123</v>
      </c>
      <c r="V23" s="47">
        <v>0.24</v>
      </c>
      <c r="W23" s="102">
        <v>0.22900000000000001</v>
      </c>
      <c r="X23" s="47">
        <v>0.25800000000000001</v>
      </c>
      <c r="Y23" s="47">
        <v>0.26400000000000001</v>
      </c>
      <c r="Z23" s="102">
        <v>0.20899999999999999</v>
      </c>
    </row>
    <row r="24" spans="1:26">
      <c r="A24" s="154"/>
      <c r="B24" s="167"/>
      <c r="C24" s="8" t="s">
        <v>124</v>
      </c>
      <c r="D24" s="40">
        <v>0.28699999999999998</v>
      </c>
      <c r="E24" s="41">
        <v>0.30099999999999999</v>
      </c>
      <c r="F24" s="40">
        <v>0.28699999999999998</v>
      </c>
      <c r="G24" s="39">
        <v>0.33500000000000002</v>
      </c>
      <c r="H24" s="49">
        <v>0.41299999999999998</v>
      </c>
      <c r="J24" s="154"/>
      <c r="K24" s="167"/>
      <c r="L24" s="8" t="s">
        <v>124</v>
      </c>
      <c r="M24" s="39">
        <v>0.184</v>
      </c>
      <c r="N24" s="39">
        <v>0.191</v>
      </c>
      <c r="O24" s="39">
        <v>0.18099999999999999</v>
      </c>
      <c r="P24" s="41">
        <v>0.17499999999999999</v>
      </c>
      <c r="Q24" s="41">
        <v>0.16200000000000001</v>
      </c>
      <c r="S24" s="154"/>
      <c r="T24" s="167"/>
      <c r="U24" s="8" t="s">
        <v>124</v>
      </c>
      <c r="V24" s="95">
        <v>0.38500000000000001</v>
      </c>
      <c r="W24" s="95">
        <v>0.38500000000000001</v>
      </c>
      <c r="X24" s="41">
        <v>0.32900000000000001</v>
      </c>
      <c r="Y24" s="40">
        <v>0.29799999999999999</v>
      </c>
      <c r="Z24" s="49">
        <v>0.42299999999999999</v>
      </c>
    </row>
    <row r="25" spans="1:26">
      <c r="A25" s="154"/>
      <c r="B25" s="167" t="s">
        <v>128</v>
      </c>
      <c r="C25" t="s">
        <v>116</v>
      </c>
      <c r="D25" s="35">
        <v>0.57699999999999996</v>
      </c>
      <c r="E25" s="35">
        <v>0.57399999999999995</v>
      </c>
      <c r="F25" s="35">
        <v>0.56799999999999995</v>
      </c>
      <c r="G25" s="35">
        <v>0.54700000000000004</v>
      </c>
      <c r="H25" s="35">
        <v>0.56599999999999995</v>
      </c>
      <c r="J25" s="154"/>
      <c r="K25" s="167" t="s">
        <v>128</v>
      </c>
      <c r="L25" t="s">
        <v>116</v>
      </c>
      <c r="M25" s="36">
        <v>0.49299999999999999</v>
      </c>
      <c r="N25" s="34">
        <v>0.502</v>
      </c>
      <c r="O25" s="34">
        <v>0.505</v>
      </c>
      <c r="P25" s="34">
        <v>0.51100000000000001</v>
      </c>
      <c r="Q25" s="44">
        <v>0.56799999999999995</v>
      </c>
      <c r="S25" s="154"/>
      <c r="T25" s="167" t="s">
        <v>128</v>
      </c>
      <c r="U25" t="s">
        <v>116</v>
      </c>
      <c r="V25" s="35">
        <v>0.52900000000000003</v>
      </c>
      <c r="W25" s="35">
        <v>0.53200000000000003</v>
      </c>
      <c r="X25" s="36">
        <v>0.57799999999999996</v>
      </c>
      <c r="Y25" s="46">
        <v>0.52300000000000002</v>
      </c>
      <c r="Z25" s="36">
        <v>0.60699999999999998</v>
      </c>
    </row>
    <row r="26" spans="1:26">
      <c r="A26" s="154"/>
      <c r="B26" s="167"/>
      <c r="C26" t="s">
        <v>123</v>
      </c>
      <c r="D26" s="43">
        <v>0.26900000000000002</v>
      </c>
      <c r="E26" s="43">
        <v>0.253</v>
      </c>
      <c r="F26" s="43">
        <v>0.25900000000000001</v>
      </c>
      <c r="G26" s="43">
        <v>0.27500000000000002</v>
      </c>
      <c r="H26" s="43">
        <v>0.26</v>
      </c>
      <c r="J26" s="154"/>
      <c r="K26" s="167"/>
      <c r="L26" t="s">
        <v>123</v>
      </c>
      <c r="M26" s="37">
        <v>0.316</v>
      </c>
      <c r="N26" s="37">
        <v>0.33200000000000002</v>
      </c>
      <c r="O26" s="37">
        <v>0.33100000000000002</v>
      </c>
      <c r="P26" s="92">
        <v>0.34599999999999997</v>
      </c>
      <c r="Q26" s="89">
        <v>0.38200000000000001</v>
      </c>
      <c r="S26" s="154"/>
      <c r="T26" s="167"/>
      <c r="U26" t="s">
        <v>123</v>
      </c>
      <c r="V26" s="38">
        <v>0.30599999999999999</v>
      </c>
      <c r="W26" s="38">
        <v>0.32400000000000001</v>
      </c>
      <c r="X26" s="47">
        <v>0.24399999999999999</v>
      </c>
      <c r="Y26" s="47">
        <v>0.24</v>
      </c>
      <c r="Z26" s="102">
        <v>0.23200000000000001</v>
      </c>
    </row>
    <row r="27" spans="1:26">
      <c r="A27" s="154"/>
      <c r="B27" s="167"/>
      <c r="C27" s="8" t="s">
        <v>124</v>
      </c>
      <c r="D27" s="41">
        <v>0.308</v>
      </c>
      <c r="E27" s="41">
        <v>0.32100000000000001</v>
      </c>
      <c r="F27" s="41">
        <v>0.309</v>
      </c>
      <c r="G27" s="40">
        <v>0.27300000000000002</v>
      </c>
      <c r="H27" s="41">
        <v>0.30499999999999999</v>
      </c>
      <c r="J27" s="154"/>
      <c r="K27" s="167"/>
      <c r="L27" s="8" t="s">
        <v>124</v>
      </c>
      <c r="M27" s="39">
        <v>0.17699999999999999</v>
      </c>
      <c r="N27" s="41">
        <v>0.17</v>
      </c>
      <c r="O27" s="41">
        <v>0.17399999999999999</v>
      </c>
      <c r="P27" s="41">
        <v>0.16500000000000001</v>
      </c>
      <c r="Q27" s="39">
        <v>0.186</v>
      </c>
      <c r="S27" s="154"/>
      <c r="T27" s="167"/>
      <c r="U27" s="8" t="s">
        <v>124</v>
      </c>
      <c r="V27" s="48">
        <v>0.223</v>
      </c>
      <c r="W27" s="94">
        <v>0.20799999999999999</v>
      </c>
      <c r="X27" s="39">
        <v>0.33300000000000002</v>
      </c>
      <c r="Y27" s="40">
        <v>0.28199999999999997</v>
      </c>
      <c r="Z27" s="95">
        <v>0.375</v>
      </c>
    </row>
    <row r="28" spans="1:26">
      <c r="A28" s="154"/>
      <c r="B28" s="167" t="s">
        <v>126</v>
      </c>
      <c r="C28" t="s">
        <v>116</v>
      </c>
      <c r="D28" s="35">
        <v>0.55000000000000004</v>
      </c>
      <c r="E28" s="35">
        <v>0.57399999999999995</v>
      </c>
      <c r="F28" s="35">
        <v>0.56299999999999994</v>
      </c>
      <c r="G28" s="35">
        <v>0.56299999999999994</v>
      </c>
      <c r="H28" s="35">
        <v>0.54600000000000004</v>
      </c>
      <c r="J28" s="154"/>
      <c r="K28" s="167" t="s">
        <v>126</v>
      </c>
      <c r="L28" t="s">
        <v>116</v>
      </c>
      <c r="M28" s="35">
        <v>0.45900000000000002</v>
      </c>
      <c r="N28" s="35">
        <v>0.45500000000000002</v>
      </c>
      <c r="O28" s="36">
        <v>0.48899999999999999</v>
      </c>
      <c r="P28" s="34">
        <v>0.503</v>
      </c>
      <c r="Q28" s="34">
        <v>0.52300000000000002</v>
      </c>
      <c r="S28" s="154"/>
      <c r="T28" s="167" t="s">
        <v>126</v>
      </c>
      <c r="U28" t="s">
        <v>116</v>
      </c>
      <c r="V28" s="36">
        <v>0.60899999999999999</v>
      </c>
      <c r="W28" s="46">
        <v>0.52700000000000002</v>
      </c>
      <c r="X28" s="35">
        <v>0.54</v>
      </c>
      <c r="Y28" s="35">
        <v>0.54100000000000004</v>
      </c>
      <c r="Z28" s="36">
        <v>0.59</v>
      </c>
    </row>
    <row r="29" spans="1:26">
      <c r="A29" s="154"/>
      <c r="B29" s="167"/>
      <c r="C29" t="s">
        <v>123</v>
      </c>
      <c r="D29" s="43">
        <v>0.25700000000000001</v>
      </c>
      <c r="E29" s="43">
        <v>0.26</v>
      </c>
      <c r="F29" s="43">
        <v>0.26500000000000001</v>
      </c>
      <c r="G29" s="43">
        <v>0.25900000000000001</v>
      </c>
      <c r="H29" s="47">
        <v>0.247</v>
      </c>
      <c r="J29" s="154"/>
      <c r="K29" s="167"/>
      <c r="L29" t="s">
        <v>123</v>
      </c>
      <c r="M29" s="38">
        <v>0.28699999999999998</v>
      </c>
      <c r="N29" s="38">
        <v>0.28899999999999998</v>
      </c>
      <c r="O29" s="37">
        <v>0.318</v>
      </c>
      <c r="P29" s="92">
        <v>0.34699999999999998</v>
      </c>
      <c r="Q29" s="89">
        <v>0.37</v>
      </c>
      <c r="S29" s="154"/>
      <c r="T29" s="167"/>
      <c r="U29" t="s">
        <v>123</v>
      </c>
      <c r="V29" s="47">
        <v>0.25600000000000001</v>
      </c>
      <c r="W29" s="43">
        <v>0.26900000000000002</v>
      </c>
      <c r="X29" s="43">
        <v>0.27200000000000002</v>
      </c>
      <c r="Y29" s="43">
        <v>0.26500000000000001</v>
      </c>
      <c r="Z29" s="47">
        <v>0.247</v>
      </c>
    </row>
    <row r="30" spans="1:26">
      <c r="A30" s="154"/>
      <c r="B30" s="167"/>
      <c r="C30" s="8" t="s">
        <v>124</v>
      </c>
      <c r="D30" s="41">
        <v>0.29399999999999998</v>
      </c>
      <c r="E30" s="41">
        <v>0.314</v>
      </c>
      <c r="F30" s="41">
        <v>0.29799999999999999</v>
      </c>
      <c r="G30" s="41">
        <v>0.30299999999999999</v>
      </c>
      <c r="H30" s="41">
        <v>0.29899999999999999</v>
      </c>
      <c r="J30" s="154"/>
      <c r="K30" s="167"/>
      <c r="L30" s="8" t="s">
        <v>124</v>
      </c>
      <c r="M30" s="41">
        <v>0.17199999999999999</v>
      </c>
      <c r="N30" s="41">
        <v>0.16600000000000001</v>
      </c>
      <c r="O30" s="41">
        <v>0.17100000000000001</v>
      </c>
      <c r="P30" s="40">
        <v>0.156</v>
      </c>
      <c r="Q30" s="40">
        <v>0.153</v>
      </c>
      <c r="S30" s="154"/>
      <c r="T30" s="167"/>
      <c r="U30" s="8" t="s">
        <v>124</v>
      </c>
      <c r="V30" s="39">
        <v>0.35299999999999998</v>
      </c>
      <c r="W30" s="42">
        <v>0.25800000000000001</v>
      </c>
      <c r="X30" s="42">
        <v>0.26800000000000002</v>
      </c>
      <c r="Y30" s="40">
        <v>0.27600000000000002</v>
      </c>
      <c r="Z30" s="39">
        <v>0.34200000000000003</v>
      </c>
    </row>
    <row r="31" spans="1:26">
      <c r="A31" s="154"/>
      <c r="B31" s="167" t="s">
        <v>129</v>
      </c>
      <c r="C31" t="s">
        <v>116</v>
      </c>
      <c r="D31" s="35">
        <v>0.54800000000000004</v>
      </c>
      <c r="E31" s="35">
        <v>0.55400000000000005</v>
      </c>
      <c r="F31" s="35">
        <v>0.54800000000000004</v>
      </c>
      <c r="G31" s="36">
        <v>0.58199999999999996</v>
      </c>
      <c r="H31" s="35">
        <v>0.56999999999999995</v>
      </c>
      <c r="J31" s="154"/>
      <c r="K31" s="167" t="s">
        <v>129</v>
      </c>
      <c r="L31" t="s">
        <v>116</v>
      </c>
      <c r="M31" s="34">
        <v>0.51800000000000002</v>
      </c>
      <c r="N31" s="34">
        <v>0.51200000000000001</v>
      </c>
      <c r="O31" s="36">
        <v>0.49399999999999999</v>
      </c>
      <c r="P31" s="34">
        <v>0.51700000000000002</v>
      </c>
      <c r="Q31" s="34">
        <v>0.52400000000000002</v>
      </c>
      <c r="S31" s="154"/>
      <c r="T31" s="167" t="s">
        <v>129</v>
      </c>
      <c r="U31" t="s">
        <v>116</v>
      </c>
      <c r="V31" s="36">
        <v>0.57899999999999996</v>
      </c>
      <c r="W31" s="35">
        <v>0.54900000000000004</v>
      </c>
      <c r="X31" s="35">
        <v>0.55300000000000005</v>
      </c>
      <c r="Y31" s="35">
        <v>0.55400000000000005</v>
      </c>
      <c r="Z31" s="35">
        <v>0.53700000000000003</v>
      </c>
    </row>
    <row r="32" spans="1:26">
      <c r="A32" s="154"/>
      <c r="B32" s="167"/>
      <c r="C32" t="s">
        <v>123</v>
      </c>
      <c r="D32" s="43">
        <v>0.26500000000000001</v>
      </c>
      <c r="E32" s="47">
        <v>0.247</v>
      </c>
      <c r="F32" s="43">
        <v>0.25800000000000001</v>
      </c>
      <c r="G32" s="43">
        <v>0.27100000000000002</v>
      </c>
      <c r="H32" s="43">
        <v>0.26300000000000001</v>
      </c>
      <c r="J32" s="154"/>
      <c r="K32" s="167"/>
      <c r="L32" t="s">
        <v>123</v>
      </c>
      <c r="M32" s="37">
        <v>0.33500000000000002</v>
      </c>
      <c r="N32" s="37">
        <v>0.33</v>
      </c>
      <c r="O32" s="37">
        <v>0.32100000000000001</v>
      </c>
      <c r="P32" s="92">
        <v>0.35199999999999998</v>
      </c>
      <c r="Q32" s="89">
        <v>0.38100000000000001</v>
      </c>
      <c r="S32" s="154"/>
      <c r="T32" s="167"/>
      <c r="U32" t="s">
        <v>123</v>
      </c>
      <c r="V32" s="38">
        <v>0.30599999999999999</v>
      </c>
      <c r="W32" s="43">
        <v>0.28799999999999998</v>
      </c>
      <c r="X32" s="38">
        <v>0.318</v>
      </c>
      <c r="Y32" s="38">
        <v>0.30199999999999999</v>
      </c>
      <c r="Z32" s="38">
        <v>0.313</v>
      </c>
    </row>
    <row r="33" spans="1:26">
      <c r="A33" s="154"/>
      <c r="B33" s="167"/>
      <c r="C33" s="8" t="s">
        <v>124</v>
      </c>
      <c r="D33" s="40">
        <v>0.28299999999999997</v>
      </c>
      <c r="E33" s="41">
        <v>0.307</v>
      </c>
      <c r="F33" s="40">
        <v>0.28999999999999998</v>
      </c>
      <c r="G33" s="41">
        <v>0.311</v>
      </c>
      <c r="H33" s="41">
        <v>0.307</v>
      </c>
      <c r="J33" s="154"/>
      <c r="K33" s="167"/>
      <c r="L33" s="8" t="s">
        <v>124</v>
      </c>
      <c r="M33" s="39">
        <v>0.183</v>
      </c>
      <c r="N33" s="39">
        <v>0.182</v>
      </c>
      <c r="O33" s="41">
        <v>0.17299999999999999</v>
      </c>
      <c r="P33" s="41">
        <v>0.16500000000000001</v>
      </c>
      <c r="Q33" s="40">
        <v>0.14399999999999999</v>
      </c>
      <c r="S33" s="154"/>
      <c r="T33" s="167"/>
      <c r="U33" s="8" t="s">
        <v>124</v>
      </c>
      <c r="V33" s="40">
        <v>0.27300000000000002</v>
      </c>
      <c r="W33" s="42">
        <v>0.26100000000000001</v>
      </c>
      <c r="X33" s="48">
        <v>0.23499999999999999</v>
      </c>
      <c r="Y33" s="42">
        <v>0.252</v>
      </c>
      <c r="Z33" s="48">
        <v>0.224</v>
      </c>
    </row>
    <row r="34" spans="1:26">
      <c r="A34" s="154"/>
      <c r="B34" s="167" t="s">
        <v>127</v>
      </c>
      <c r="C34" t="s">
        <v>116</v>
      </c>
      <c r="D34" s="35">
        <v>0.56499999999999995</v>
      </c>
      <c r="E34" s="35">
        <v>0.56799999999999995</v>
      </c>
      <c r="F34" s="35">
        <v>0.57899999999999996</v>
      </c>
      <c r="G34" s="36">
        <v>0.58099999999999996</v>
      </c>
      <c r="H34" s="46">
        <v>0.51500000000000001</v>
      </c>
      <c r="J34" s="154"/>
      <c r="K34" s="167" t="s">
        <v>127</v>
      </c>
      <c r="L34" t="s">
        <v>116</v>
      </c>
      <c r="M34" s="34">
        <v>0.52300000000000002</v>
      </c>
      <c r="N34" s="44">
        <v>0.57099999999999995</v>
      </c>
      <c r="O34" s="34">
        <v>0.53300000000000003</v>
      </c>
      <c r="P34" s="34">
        <v>0.50800000000000001</v>
      </c>
      <c r="Q34" s="34">
        <v>0.51900000000000002</v>
      </c>
      <c r="S34" s="154"/>
      <c r="T34" s="167" t="s">
        <v>127</v>
      </c>
      <c r="U34" t="s">
        <v>116</v>
      </c>
      <c r="V34" s="34">
        <v>0.63</v>
      </c>
      <c r="W34" s="35">
        <v>0.56000000000000005</v>
      </c>
      <c r="X34" s="35">
        <v>0.56699999999999995</v>
      </c>
      <c r="Y34" s="36">
        <v>0.59699999999999998</v>
      </c>
      <c r="Z34" s="36">
        <v>0.60299999999999998</v>
      </c>
    </row>
    <row r="35" spans="1:26">
      <c r="A35" s="154"/>
      <c r="B35" s="167"/>
      <c r="C35" t="s">
        <v>123</v>
      </c>
      <c r="D35" s="43">
        <v>0.254</v>
      </c>
      <c r="E35" s="47">
        <v>0.24099999999999999</v>
      </c>
      <c r="F35" s="43">
        <v>0.26200000000000001</v>
      </c>
      <c r="G35" s="43">
        <v>0.27800000000000002</v>
      </c>
      <c r="H35" s="38">
        <v>0.28599999999999998</v>
      </c>
      <c r="J35" s="154"/>
      <c r="K35" s="167"/>
      <c r="L35" t="s">
        <v>123</v>
      </c>
      <c r="M35" s="37">
        <v>0.32700000000000001</v>
      </c>
      <c r="N35" s="92">
        <v>0.34399999999999997</v>
      </c>
      <c r="O35" s="37">
        <v>0.33100000000000002</v>
      </c>
      <c r="P35" s="37">
        <v>0.32500000000000001</v>
      </c>
      <c r="Q35" s="92">
        <v>0.34399999999999997</v>
      </c>
      <c r="S35" s="154"/>
      <c r="T35" s="167"/>
      <c r="U35" t="s">
        <v>123</v>
      </c>
      <c r="V35" s="102">
        <v>0.23300000000000001</v>
      </c>
      <c r="W35" s="43">
        <v>0.28899999999999998</v>
      </c>
      <c r="X35" s="43">
        <v>0.27600000000000002</v>
      </c>
      <c r="Y35" s="43">
        <v>0.28100000000000003</v>
      </c>
      <c r="Z35" s="47">
        <v>0.245</v>
      </c>
    </row>
    <row r="36" spans="1:26">
      <c r="A36" s="154"/>
      <c r="B36" s="167"/>
      <c r="C36" s="8" t="s">
        <v>124</v>
      </c>
      <c r="D36" s="41">
        <v>0.311</v>
      </c>
      <c r="E36" s="39">
        <v>0.32700000000000001</v>
      </c>
      <c r="F36" s="41">
        <v>0.318</v>
      </c>
      <c r="G36" s="41">
        <v>0.30399999999999999</v>
      </c>
      <c r="H36" s="48">
        <v>0.22900000000000001</v>
      </c>
      <c r="J36" s="154"/>
      <c r="K36" s="167"/>
      <c r="L36" s="8" t="s">
        <v>124</v>
      </c>
      <c r="M36" s="95">
        <v>0.19700000000000001</v>
      </c>
      <c r="N36" s="49">
        <v>0.22700000000000001</v>
      </c>
      <c r="O36" s="95">
        <v>0.20300000000000001</v>
      </c>
      <c r="P36" s="39">
        <v>0.183</v>
      </c>
      <c r="Q36" s="41">
        <v>0.17499999999999999</v>
      </c>
      <c r="S36" s="154"/>
      <c r="T36" s="167"/>
      <c r="U36" s="8" t="s">
        <v>124</v>
      </c>
      <c r="V36" s="49">
        <v>0.39700000000000002</v>
      </c>
      <c r="W36" s="42">
        <v>0.27100000000000002</v>
      </c>
      <c r="X36" s="40">
        <v>0.29099999999999998</v>
      </c>
      <c r="Y36" s="41">
        <v>0.316</v>
      </c>
      <c r="Z36" s="39">
        <v>0.35699999999999998</v>
      </c>
    </row>
    <row r="37" spans="1:26">
      <c r="A37" s="154"/>
      <c r="B37" s="167" t="s">
        <v>130</v>
      </c>
      <c r="C37" t="s">
        <v>116</v>
      </c>
      <c r="D37" s="35">
        <v>0.57299999999999995</v>
      </c>
      <c r="E37" s="35">
        <v>0.56000000000000005</v>
      </c>
      <c r="F37" s="35">
        <v>0.56999999999999995</v>
      </c>
      <c r="G37" s="35">
        <v>0.56899999999999995</v>
      </c>
      <c r="H37" s="35">
        <v>0.57399999999999995</v>
      </c>
      <c r="J37" s="154"/>
      <c r="K37" s="167" t="s">
        <v>130</v>
      </c>
      <c r="L37" t="s">
        <v>116</v>
      </c>
      <c r="M37" s="34">
        <v>0.50900000000000001</v>
      </c>
      <c r="N37" s="44">
        <v>0.56200000000000006</v>
      </c>
      <c r="O37" s="34">
        <v>0.52</v>
      </c>
      <c r="P37" s="44">
        <v>0.53900000000000003</v>
      </c>
      <c r="Q37" s="34">
        <v>0.51600000000000001</v>
      </c>
      <c r="S37" s="154"/>
      <c r="T37" s="167" t="s">
        <v>130</v>
      </c>
      <c r="U37" t="s">
        <v>116</v>
      </c>
      <c r="V37" s="36">
        <v>0.59899999999999998</v>
      </c>
      <c r="W37" s="36">
        <v>0.60599999999999998</v>
      </c>
      <c r="X37" s="36">
        <v>0.59499999999999997</v>
      </c>
      <c r="Y37" s="36">
        <v>0.61199999999999999</v>
      </c>
      <c r="Z37" s="36">
        <v>0.621</v>
      </c>
    </row>
    <row r="38" spans="1:26">
      <c r="A38" s="154"/>
      <c r="B38" s="167"/>
      <c r="C38" t="s">
        <v>123</v>
      </c>
      <c r="D38" s="38">
        <v>0.29899999999999999</v>
      </c>
      <c r="E38" s="43">
        <v>0.27500000000000002</v>
      </c>
      <c r="F38" s="38">
        <v>0.30099999999999999</v>
      </c>
      <c r="G38" s="38">
        <v>0.28899999999999998</v>
      </c>
      <c r="H38" s="43">
        <v>0.26800000000000002</v>
      </c>
      <c r="J38" s="154"/>
      <c r="K38" s="167"/>
      <c r="L38" t="s">
        <v>123</v>
      </c>
      <c r="M38" s="37">
        <v>0.32800000000000001</v>
      </c>
      <c r="N38" s="89">
        <v>0.371</v>
      </c>
      <c r="O38" s="37">
        <v>0.34</v>
      </c>
      <c r="P38" s="92">
        <v>0.34599999999999997</v>
      </c>
      <c r="Q38" s="92">
        <v>0.35199999999999998</v>
      </c>
      <c r="S38" s="154"/>
      <c r="T38" s="167"/>
      <c r="U38" t="s">
        <v>123</v>
      </c>
      <c r="V38" s="47">
        <v>0.246</v>
      </c>
      <c r="W38" s="47">
        <v>0.249</v>
      </c>
      <c r="X38" s="47">
        <v>0.23499999999999999</v>
      </c>
      <c r="Y38" s="47">
        <v>0.255</v>
      </c>
      <c r="Z38" s="38">
        <v>0.29699999999999999</v>
      </c>
    </row>
    <row r="39" spans="1:26">
      <c r="A39" s="154"/>
      <c r="B39" s="167"/>
      <c r="C39" s="8" t="s">
        <v>124</v>
      </c>
      <c r="D39" s="40">
        <v>0.27500000000000002</v>
      </c>
      <c r="E39" s="40">
        <v>0.28499999999999998</v>
      </c>
      <c r="F39" s="40">
        <v>0.26900000000000002</v>
      </c>
      <c r="G39" s="40">
        <v>0.27900000000000003</v>
      </c>
      <c r="H39" s="41">
        <v>0.30599999999999999</v>
      </c>
      <c r="J39" s="154"/>
      <c r="K39" s="167"/>
      <c r="L39" s="8" t="s">
        <v>124</v>
      </c>
      <c r="M39" s="39">
        <v>0.18099999999999999</v>
      </c>
      <c r="N39" s="39">
        <v>0.191</v>
      </c>
      <c r="O39" s="39">
        <v>0.18</v>
      </c>
      <c r="P39" s="39">
        <v>0.193</v>
      </c>
      <c r="Q39" s="41">
        <v>0.16400000000000001</v>
      </c>
      <c r="S39" s="154"/>
      <c r="T39" s="167"/>
      <c r="U39" s="8" t="s">
        <v>124</v>
      </c>
      <c r="V39" s="39">
        <v>0.35299999999999998</v>
      </c>
      <c r="W39" s="39">
        <v>0.35699999999999998</v>
      </c>
      <c r="X39" s="39">
        <v>0.36</v>
      </c>
      <c r="Y39" s="39">
        <v>0.35799999999999998</v>
      </c>
      <c r="Z39" s="41">
        <v>0.32400000000000001</v>
      </c>
    </row>
    <row r="40" spans="1:26">
      <c r="A40" s="154" t="s">
        <v>7</v>
      </c>
      <c r="B40" s="167" t="s">
        <v>125</v>
      </c>
      <c r="C40" t="s">
        <v>116</v>
      </c>
      <c r="D40" s="50">
        <v>0.625</v>
      </c>
      <c r="E40" s="51">
        <v>0.53700000000000003</v>
      </c>
      <c r="F40" s="52">
        <v>0.63400000000000001</v>
      </c>
      <c r="G40" s="50">
        <v>0.62</v>
      </c>
      <c r="H40" s="53">
        <v>0.61399999999999999</v>
      </c>
      <c r="J40" s="154" t="s">
        <v>7</v>
      </c>
      <c r="K40" s="167" t="s">
        <v>125</v>
      </c>
      <c r="L40" t="s">
        <v>116</v>
      </c>
      <c r="M40" s="85">
        <v>0.53</v>
      </c>
      <c r="N40" s="53">
        <v>0.56499999999999995</v>
      </c>
      <c r="O40" s="52">
        <v>0.58899999999999997</v>
      </c>
      <c r="P40" s="80">
        <v>0.52600000000000002</v>
      </c>
      <c r="Q40" s="85">
        <v>0.53</v>
      </c>
      <c r="S40" s="154" t="s">
        <v>7</v>
      </c>
      <c r="T40" s="167" t="s">
        <v>125</v>
      </c>
      <c r="U40" t="s">
        <v>116</v>
      </c>
      <c r="V40" s="80">
        <v>0.59299999999999997</v>
      </c>
      <c r="W40" s="73">
        <v>0.623</v>
      </c>
      <c r="X40" s="85">
        <v>0.60799999999999998</v>
      </c>
      <c r="Y40" s="52">
        <v>0.71599999999999997</v>
      </c>
      <c r="Z40" s="85">
        <v>0.60599999999999998</v>
      </c>
    </row>
    <row r="41" spans="1:26">
      <c r="A41" s="154"/>
      <c r="B41" s="167"/>
      <c r="C41" t="s">
        <v>123</v>
      </c>
      <c r="D41" s="54">
        <v>0.27</v>
      </c>
      <c r="E41" s="55">
        <v>0.20499999999999999</v>
      </c>
      <c r="F41" s="56">
        <v>0.3</v>
      </c>
      <c r="G41" s="56">
        <v>0.29799999999999999</v>
      </c>
      <c r="H41" s="57">
        <v>0.27500000000000002</v>
      </c>
      <c r="J41" s="154"/>
      <c r="K41" s="167"/>
      <c r="L41" t="s">
        <v>123</v>
      </c>
      <c r="M41" s="66">
        <v>0.35099999999999998</v>
      </c>
      <c r="N41" s="55">
        <v>0.32300000000000001</v>
      </c>
      <c r="O41" s="86">
        <v>0.40100000000000002</v>
      </c>
      <c r="P41" s="96">
        <v>0.34499999999999997</v>
      </c>
      <c r="Q41" s="75">
        <v>0.33600000000000002</v>
      </c>
      <c r="S41" s="154"/>
      <c r="T41" s="167"/>
      <c r="U41" t="s">
        <v>123</v>
      </c>
      <c r="V41" s="75">
        <v>0.24399999999999999</v>
      </c>
      <c r="W41" s="97">
        <v>0.26</v>
      </c>
      <c r="X41" s="66">
        <v>0.28899999999999998</v>
      </c>
      <c r="Y41" s="86">
        <v>0.42699999999999999</v>
      </c>
      <c r="Z41" s="54">
        <v>0.32100000000000001</v>
      </c>
    </row>
    <row r="42" spans="1:26">
      <c r="A42" s="154"/>
      <c r="B42" s="167"/>
      <c r="C42" s="8" t="s">
        <v>124</v>
      </c>
      <c r="D42" s="58">
        <v>0.35499999999999998</v>
      </c>
      <c r="E42" s="59">
        <v>0.33300000000000002</v>
      </c>
      <c r="F42" s="59">
        <v>0.33400000000000002</v>
      </c>
      <c r="G42" s="60">
        <v>0.32200000000000001</v>
      </c>
      <c r="H42" s="61">
        <v>0.34</v>
      </c>
      <c r="J42" s="154"/>
      <c r="K42" s="167"/>
      <c r="L42" s="8" t="s">
        <v>124</v>
      </c>
      <c r="M42" s="76">
        <v>0.17899999999999999</v>
      </c>
      <c r="N42" s="79">
        <v>0.24199999999999999</v>
      </c>
      <c r="O42" s="60">
        <v>0.188</v>
      </c>
      <c r="P42" s="71">
        <v>0.18099999999999999</v>
      </c>
      <c r="Q42" s="60">
        <v>0.19400000000000001</v>
      </c>
      <c r="S42" s="154"/>
      <c r="T42" s="167"/>
      <c r="U42" s="8" t="s">
        <v>124</v>
      </c>
      <c r="V42" s="61">
        <v>0.34899999999999998</v>
      </c>
      <c r="W42" s="58">
        <v>0.36299999999999999</v>
      </c>
      <c r="X42" s="60">
        <v>0.31900000000000001</v>
      </c>
      <c r="Y42" s="76">
        <v>0.28899999999999998</v>
      </c>
      <c r="Z42" s="76">
        <v>0.28599999999999998</v>
      </c>
    </row>
    <row r="43" spans="1:26">
      <c r="A43" s="154"/>
      <c r="B43" s="167" t="s">
        <v>128</v>
      </c>
      <c r="C43" t="s">
        <v>116</v>
      </c>
      <c r="D43" s="62">
        <v>0.59699999999999998</v>
      </c>
      <c r="E43" s="63">
        <v>0.55100000000000005</v>
      </c>
      <c r="F43" s="64">
        <v>0.56100000000000005</v>
      </c>
      <c r="G43" s="63">
        <v>0.55300000000000005</v>
      </c>
      <c r="H43" s="65">
        <v>0.60399999999999998</v>
      </c>
      <c r="J43" s="154"/>
      <c r="K43" s="167" t="s">
        <v>128</v>
      </c>
      <c r="L43" t="s">
        <v>116</v>
      </c>
      <c r="M43" s="64">
        <v>0.51</v>
      </c>
      <c r="N43" s="64">
        <v>0.505</v>
      </c>
      <c r="O43" s="83">
        <v>0.52</v>
      </c>
      <c r="P43" s="80">
        <v>0.52700000000000002</v>
      </c>
      <c r="Q43" s="84">
        <v>0.46899999999999997</v>
      </c>
      <c r="S43" s="154"/>
      <c r="T43" s="167" t="s">
        <v>128</v>
      </c>
      <c r="U43" t="s">
        <v>116</v>
      </c>
      <c r="V43" s="62">
        <v>0.64300000000000002</v>
      </c>
      <c r="W43" s="64">
        <v>0.56299999999999994</v>
      </c>
      <c r="X43" s="103">
        <v>0.53100000000000003</v>
      </c>
      <c r="Y43" s="51">
        <v>0.51800000000000002</v>
      </c>
      <c r="Z43" s="83">
        <v>0.58899999999999997</v>
      </c>
    </row>
    <row r="44" spans="1:26">
      <c r="A44" s="154"/>
      <c r="B44" s="167"/>
      <c r="C44" t="s">
        <v>123</v>
      </c>
      <c r="D44" s="56">
        <v>0.30099999999999999</v>
      </c>
      <c r="E44" s="56">
        <v>0.29899999999999999</v>
      </c>
      <c r="F44" s="66">
        <v>0.249</v>
      </c>
      <c r="G44" s="67">
        <v>0.28100000000000003</v>
      </c>
      <c r="H44" s="68">
        <v>0.28899999999999998</v>
      </c>
      <c r="J44" s="154"/>
      <c r="K44" s="167"/>
      <c r="L44" t="s">
        <v>123</v>
      </c>
      <c r="M44" s="81">
        <v>0.32700000000000001</v>
      </c>
      <c r="N44" s="97">
        <v>0.34100000000000003</v>
      </c>
      <c r="O44" s="66">
        <v>0.35099999999999998</v>
      </c>
      <c r="P44" s="98">
        <v>0.35799999999999998</v>
      </c>
      <c r="Q44" s="97">
        <v>0.33800000000000002</v>
      </c>
      <c r="S44" s="154"/>
      <c r="T44" s="167"/>
      <c r="U44" t="s">
        <v>123</v>
      </c>
      <c r="V44" s="81">
        <v>0.23</v>
      </c>
      <c r="W44" s="75">
        <v>0.24299999999999999</v>
      </c>
      <c r="X44" s="97">
        <v>0.25800000000000001</v>
      </c>
      <c r="Y44" s="81">
        <v>0.22900000000000001</v>
      </c>
      <c r="Z44" s="55">
        <v>0.221</v>
      </c>
    </row>
    <row r="45" spans="1:26">
      <c r="A45" s="154"/>
      <c r="B45" s="167"/>
      <c r="C45" s="8" t="s">
        <v>124</v>
      </c>
      <c r="D45" s="69">
        <v>0.29599999999999999</v>
      </c>
      <c r="E45" s="70">
        <v>0.252</v>
      </c>
      <c r="F45" s="71">
        <v>0.312</v>
      </c>
      <c r="G45" s="72">
        <v>0.27200000000000002</v>
      </c>
      <c r="H45" s="71">
        <v>0.316</v>
      </c>
      <c r="J45" s="154"/>
      <c r="K45" s="167"/>
      <c r="L45" s="8" t="s">
        <v>124</v>
      </c>
      <c r="M45" s="71">
        <v>0.183</v>
      </c>
      <c r="N45" s="69">
        <v>0.16500000000000001</v>
      </c>
      <c r="O45" s="69">
        <v>0.16900000000000001</v>
      </c>
      <c r="P45" s="69">
        <v>0.16900000000000001</v>
      </c>
      <c r="Q45" s="70">
        <v>0.13200000000000001</v>
      </c>
      <c r="S45" s="154"/>
      <c r="T45" s="167"/>
      <c r="U45" s="8" t="s">
        <v>124</v>
      </c>
      <c r="V45" s="79">
        <v>0.41299999999999998</v>
      </c>
      <c r="W45" s="60">
        <v>0.31900000000000001</v>
      </c>
      <c r="X45" s="69">
        <v>0.27300000000000002</v>
      </c>
      <c r="Y45" s="76">
        <v>0.28899999999999998</v>
      </c>
      <c r="Z45" s="82">
        <v>0.36799999999999999</v>
      </c>
    </row>
    <row r="46" spans="1:26">
      <c r="A46" s="154"/>
      <c r="B46" s="167" t="s">
        <v>126</v>
      </c>
      <c r="C46" t="s">
        <v>116</v>
      </c>
      <c r="D46" s="53">
        <v>0.61699999999999999</v>
      </c>
      <c r="E46" s="64">
        <v>0.55700000000000005</v>
      </c>
      <c r="F46" s="62">
        <v>0.59599999999999997</v>
      </c>
      <c r="G46" s="73">
        <v>0.59</v>
      </c>
      <c r="H46" s="51">
        <v>0.54</v>
      </c>
      <c r="J46" s="154"/>
      <c r="K46" s="167" t="s">
        <v>126</v>
      </c>
      <c r="L46" t="s">
        <v>116</v>
      </c>
      <c r="M46" s="65">
        <v>0.55800000000000005</v>
      </c>
      <c r="N46" s="52">
        <v>0.58099999999999996</v>
      </c>
      <c r="O46" s="80">
        <v>0.52300000000000002</v>
      </c>
      <c r="P46" s="63">
        <v>0.5</v>
      </c>
      <c r="Q46" s="83">
        <v>0.51600000000000001</v>
      </c>
      <c r="S46" s="154"/>
      <c r="T46" s="167" t="s">
        <v>126</v>
      </c>
      <c r="U46" t="s">
        <v>116</v>
      </c>
      <c r="V46" s="83">
        <v>0.58299999999999996</v>
      </c>
      <c r="W46" s="63">
        <v>0.55100000000000005</v>
      </c>
      <c r="X46" s="103">
        <v>0.53200000000000003</v>
      </c>
      <c r="Y46" s="103">
        <v>0.53200000000000003</v>
      </c>
      <c r="Z46" s="84">
        <v>0.49399999999999999</v>
      </c>
    </row>
    <row r="47" spans="1:26">
      <c r="A47" s="154"/>
      <c r="B47" s="167"/>
      <c r="C47" t="s">
        <v>123</v>
      </c>
      <c r="D47" s="74">
        <v>0.31</v>
      </c>
      <c r="E47" s="57">
        <v>0.27300000000000002</v>
      </c>
      <c r="F47" s="75">
        <v>0.224</v>
      </c>
      <c r="G47" s="55">
        <v>0.20599999999999999</v>
      </c>
      <c r="H47" s="54">
        <v>0.26600000000000001</v>
      </c>
      <c r="J47" s="154"/>
      <c r="K47" s="167"/>
      <c r="L47" t="s">
        <v>123</v>
      </c>
      <c r="M47" s="55">
        <v>0.32400000000000001</v>
      </c>
      <c r="N47" s="57">
        <v>0.371</v>
      </c>
      <c r="O47" s="55">
        <v>0.32300000000000001</v>
      </c>
      <c r="P47" s="55">
        <v>0.32</v>
      </c>
      <c r="Q47" s="75">
        <v>0.33400000000000002</v>
      </c>
      <c r="S47" s="154"/>
      <c r="T47" s="167"/>
      <c r="U47" t="s">
        <v>123</v>
      </c>
      <c r="V47" s="55">
        <v>0.21199999999999999</v>
      </c>
      <c r="W47" s="75">
        <v>0.247</v>
      </c>
      <c r="X47" s="81">
        <v>0.23200000000000001</v>
      </c>
      <c r="Y47" s="81">
        <v>0.23100000000000001</v>
      </c>
      <c r="Z47" s="81">
        <v>0.22700000000000001</v>
      </c>
    </row>
    <row r="48" spans="1:26">
      <c r="A48" s="154"/>
      <c r="B48" s="167"/>
      <c r="C48" s="8" t="s">
        <v>124</v>
      </c>
      <c r="D48" s="76">
        <v>0.307</v>
      </c>
      <c r="E48" s="77">
        <v>0.28399999999999997</v>
      </c>
      <c r="F48" s="78">
        <v>0.373</v>
      </c>
      <c r="G48" s="79">
        <v>0.38400000000000001</v>
      </c>
      <c r="H48" s="72">
        <v>0.27500000000000002</v>
      </c>
      <c r="J48" s="154"/>
      <c r="K48" s="167"/>
      <c r="L48" s="8" t="s">
        <v>124</v>
      </c>
      <c r="M48" s="78">
        <v>0.23400000000000001</v>
      </c>
      <c r="N48" s="61">
        <v>0.21</v>
      </c>
      <c r="O48" s="59">
        <v>0.20100000000000001</v>
      </c>
      <c r="P48" s="71">
        <v>0.18</v>
      </c>
      <c r="Q48" s="71">
        <v>0.182</v>
      </c>
      <c r="S48" s="154"/>
      <c r="T48" s="167"/>
      <c r="U48" s="8" t="s">
        <v>124</v>
      </c>
      <c r="V48" s="82">
        <v>0.371</v>
      </c>
      <c r="W48" s="71">
        <v>0.30399999999999999</v>
      </c>
      <c r="X48" s="71">
        <v>0.30099999999999999</v>
      </c>
      <c r="Y48" s="71">
        <v>0.30099999999999999</v>
      </c>
      <c r="Z48" s="69">
        <v>0.26700000000000002</v>
      </c>
    </row>
    <row r="49" spans="1:26">
      <c r="A49" s="154"/>
      <c r="B49" s="167" t="s">
        <v>129</v>
      </c>
      <c r="C49" t="s">
        <v>116</v>
      </c>
      <c r="D49" s="65">
        <v>0.60499999999999998</v>
      </c>
      <c r="E49" s="63">
        <v>0.55600000000000005</v>
      </c>
      <c r="F49" s="80">
        <v>0.57799999999999996</v>
      </c>
      <c r="G49" s="80">
        <v>0.57199999999999995</v>
      </c>
      <c r="H49" s="80">
        <v>0.57599999999999996</v>
      </c>
      <c r="J49" s="154"/>
      <c r="K49" s="167" t="s">
        <v>129</v>
      </c>
      <c r="L49" t="s">
        <v>116</v>
      </c>
      <c r="M49" s="64">
        <v>0.50700000000000001</v>
      </c>
      <c r="N49" s="64">
        <v>0.51200000000000001</v>
      </c>
      <c r="O49" s="64">
        <v>0.50900000000000001</v>
      </c>
      <c r="P49" s="80">
        <v>0.52300000000000002</v>
      </c>
      <c r="Q49" s="64">
        <v>0.51100000000000001</v>
      </c>
      <c r="S49" s="154"/>
      <c r="T49" s="167" t="s">
        <v>129</v>
      </c>
      <c r="U49" t="s">
        <v>116</v>
      </c>
      <c r="V49" s="85">
        <v>0.61399999999999999</v>
      </c>
      <c r="W49" s="103">
        <v>0.52900000000000003</v>
      </c>
      <c r="X49" s="103">
        <v>0.53100000000000003</v>
      </c>
      <c r="Y49" s="103">
        <v>0.53700000000000003</v>
      </c>
      <c r="Z49" s="63">
        <v>0.54500000000000004</v>
      </c>
    </row>
    <row r="50" spans="1:26">
      <c r="A50" s="154"/>
      <c r="B50" s="167"/>
      <c r="C50" t="s">
        <v>123</v>
      </c>
      <c r="D50" s="68">
        <v>0.29599999999999999</v>
      </c>
      <c r="E50" s="56">
        <v>0.29699999999999999</v>
      </c>
      <c r="F50" s="81">
        <v>0.218</v>
      </c>
      <c r="G50" s="81">
        <v>0.219</v>
      </c>
      <c r="H50" s="67">
        <v>0.28199999999999997</v>
      </c>
      <c r="J50" s="154"/>
      <c r="K50" s="167"/>
      <c r="L50" t="s">
        <v>123</v>
      </c>
      <c r="M50" s="81">
        <v>0.32600000000000001</v>
      </c>
      <c r="N50" s="97">
        <v>0.33800000000000002</v>
      </c>
      <c r="O50" s="97">
        <v>0.34100000000000003</v>
      </c>
      <c r="P50" s="98">
        <v>0.36</v>
      </c>
      <c r="Q50" s="96">
        <v>0.34699999999999998</v>
      </c>
      <c r="S50" s="154"/>
      <c r="T50" s="167"/>
      <c r="U50" t="s">
        <v>123</v>
      </c>
      <c r="V50" s="96">
        <v>0.28599999999999998</v>
      </c>
      <c r="W50" s="66">
        <v>0.29899999999999999</v>
      </c>
      <c r="X50" s="75">
        <v>0.245</v>
      </c>
      <c r="Y50" s="75">
        <v>0.252</v>
      </c>
      <c r="Z50" s="57">
        <v>0.34799999999999998</v>
      </c>
    </row>
    <row r="51" spans="1:26">
      <c r="A51" s="154"/>
      <c r="B51" s="167"/>
      <c r="C51" s="8" t="s">
        <v>124</v>
      </c>
      <c r="D51" s="71">
        <v>0.309</v>
      </c>
      <c r="E51" s="70">
        <v>0.25800000000000001</v>
      </c>
      <c r="F51" s="82">
        <v>0.35899999999999999</v>
      </c>
      <c r="G51" s="58">
        <v>0.35299999999999998</v>
      </c>
      <c r="H51" s="69">
        <v>0.29399999999999998</v>
      </c>
      <c r="J51" s="154"/>
      <c r="K51" s="167"/>
      <c r="L51" s="8" t="s">
        <v>124</v>
      </c>
      <c r="M51" s="71">
        <v>0.182</v>
      </c>
      <c r="N51" s="76">
        <v>0.17299999999999999</v>
      </c>
      <c r="O51" s="69">
        <v>0.16800000000000001</v>
      </c>
      <c r="P51" s="77">
        <v>0.16300000000000001</v>
      </c>
      <c r="Q51" s="69">
        <v>0.16400000000000001</v>
      </c>
      <c r="S51" s="154"/>
      <c r="T51" s="167"/>
      <c r="U51" s="8" t="s">
        <v>124</v>
      </c>
      <c r="V51" s="59">
        <v>0.32700000000000001</v>
      </c>
      <c r="W51" s="72">
        <v>0.23</v>
      </c>
      <c r="X51" s="76">
        <v>0.28599999999999998</v>
      </c>
      <c r="Y51" s="76">
        <v>0.28599999999999998</v>
      </c>
      <c r="Z51" s="70">
        <v>0.19700000000000001</v>
      </c>
    </row>
    <row r="52" spans="1:26">
      <c r="A52" s="154"/>
      <c r="B52" s="167" t="s">
        <v>127</v>
      </c>
      <c r="C52" t="s">
        <v>116</v>
      </c>
      <c r="D52" s="65">
        <v>0.60699999999999998</v>
      </c>
      <c r="E52" s="83">
        <v>0.56999999999999995</v>
      </c>
      <c r="F52" s="73">
        <v>0.58799999999999997</v>
      </c>
      <c r="G52" s="84">
        <v>0.52500000000000002</v>
      </c>
      <c r="H52" s="85">
        <v>0.58599999999999997</v>
      </c>
      <c r="J52" s="154"/>
      <c r="K52" s="167" t="s">
        <v>127</v>
      </c>
      <c r="L52" t="s">
        <v>116</v>
      </c>
      <c r="M52" s="80">
        <v>0.52400000000000002</v>
      </c>
      <c r="N52" s="64">
        <v>0.50700000000000001</v>
      </c>
      <c r="O52" s="64">
        <v>0.50700000000000001</v>
      </c>
      <c r="P52" s="63">
        <v>0.498</v>
      </c>
      <c r="Q52" s="80">
        <v>0.52200000000000002</v>
      </c>
      <c r="S52" s="154"/>
      <c r="T52" s="167" t="s">
        <v>127</v>
      </c>
      <c r="U52" t="s">
        <v>116</v>
      </c>
      <c r="V52" s="62">
        <v>0.65200000000000002</v>
      </c>
      <c r="W52" s="103">
        <v>0.52800000000000002</v>
      </c>
      <c r="X52" s="84">
        <v>0.498</v>
      </c>
      <c r="Y52" s="63">
        <v>0.55100000000000005</v>
      </c>
      <c r="Z52" s="63">
        <v>0.55000000000000004</v>
      </c>
    </row>
    <row r="53" spans="1:26">
      <c r="A53" s="154"/>
      <c r="B53" s="167"/>
      <c r="C53" t="s">
        <v>123</v>
      </c>
      <c r="D53" s="74">
        <v>0.30599999999999999</v>
      </c>
      <c r="E53" s="67">
        <v>0.28100000000000003</v>
      </c>
      <c r="F53" s="81">
        <v>0.22</v>
      </c>
      <c r="G53" s="54">
        <v>0.26600000000000001</v>
      </c>
      <c r="H53" s="67">
        <v>0.28499999999999998</v>
      </c>
      <c r="J53" s="154"/>
      <c r="K53" s="167"/>
      <c r="L53" t="s">
        <v>123</v>
      </c>
      <c r="M53" s="54">
        <v>0.36299999999999999</v>
      </c>
      <c r="N53" s="98">
        <v>0.35599999999999998</v>
      </c>
      <c r="O53" s="66">
        <v>0.35399999999999998</v>
      </c>
      <c r="P53" s="98">
        <v>0.35499999999999998</v>
      </c>
      <c r="Q53" s="55">
        <v>0.32500000000000001</v>
      </c>
      <c r="S53" s="154"/>
      <c r="T53" s="167"/>
      <c r="U53" t="s">
        <v>123</v>
      </c>
      <c r="V53" s="75">
        <v>0.245</v>
      </c>
      <c r="W53" s="75">
        <v>0.24299999999999999</v>
      </c>
      <c r="X53" s="55">
        <v>0.215</v>
      </c>
      <c r="Y53" s="75">
        <v>0.251</v>
      </c>
      <c r="Z53" s="98">
        <v>0.316</v>
      </c>
    </row>
    <row r="54" spans="1:26">
      <c r="A54" s="154"/>
      <c r="B54" s="167"/>
      <c r="C54" s="8" t="s">
        <v>124</v>
      </c>
      <c r="D54" s="76">
        <v>0.30099999999999999</v>
      </c>
      <c r="E54" s="77">
        <v>0.28899999999999998</v>
      </c>
      <c r="F54" s="78">
        <v>0.36799999999999999</v>
      </c>
      <c r="G54" s="70">
        <v>0.25900000000000001</v>
      </c>
      <c r="H54" s="76">
        <v>0.30099999999999999</v>
      </c>
      <c r="J54" s="154"/>
      <c r="K54" s="167"/>
      <c r="L54" s="8" t="s">
        <v>124</v>
      </c>
      <c r="M54" s="77">
        <v>0.161</v>
      </c>
      <c r="N54" s="72">
        <v>0.151</v>
      </c>
      <c r="O54" s="72">
        <v>0.153</v>
      </c>
      <c r="P54" s="99">
        <v>0.14299999999999999</v>
      </c>
      <c r="Q54" s="59">
        <v>0.19700000000000001</v>
      </c>
      <c r="S54" s="154"/>
      <c r="T54" s="167"/>
      <c r="U54" s="8" t="s">
        <v>124</v>
      </c>
      <c r="V54" s="79">
        <v>0.40799999999999997</v>
      </c>
      <c r="W54" s="76">
        <v>0.28499999999999998</v>
      </c>
      <c r="X54" s="76">
        <v>0.28299999999999997</v>
      </c>
      <c r="Y54" s="71">
        <v>0.30099999999999999</v>
      </c>
      <c r="Z54" s="72">
        <v>0.23499999999999999</v>
      </c>
    </row>
    <row r="55" spans="1:26">
      <c r="A55" s="154"/>
      <c r="B55" s="167" t="s">
        <v>130</v>
      </c>
      <c r="C55" t="s">
        <v>116</v>
      </c>
      <c r="D55" s="50">
        <v>0.624</v>
      </c>
      <c r="E55" s="85">
        <v>0.57999999999999996</v>
      </c>
      <c r="F55" s="85">
        <v>0.58399999999999996</v>
      </c>
      <c r="G55" s="65">
        <v>0.60899999999999999</v>
      </c>
      <c r="H55" s="50">
        <v>0.623</v>
      </c>
      <c r="J55" s="154"/>
      <c r="K55" s="167" t="s">
        <v>130</v>
      </c>
      <c r="L55" t="s">
        <v>116</v>
      </c>
      <c r="M55" s="80">
        <v>0.52600000000000002</v>
      </c>
      <c r="N55" s="85">
        <v>0.53500000000000003</v>
      </c>
      <c r="O55" s="62">
        <v>0.55300000000000005</v>
      </c>
      <c r="P55" s="73">
        <v>0.54</v>
      </c>
      <c r="Q55" s="64">
        <v>0.50700000000000001</v>
      </c>
      <c r="S55" s="154"/>
      <c r="T55" s="167" t="s">
        <v>130</v>
      </c>
      <c r="U55" t="s">
        <v>116</v>
      </c>
      <c r="V55" s="73">
        <v>0.63300000000000001</v>
      </c>
      <c r="W55" s="63">
        <v>0.55200000000000005</v>
      </c>
      <c r="X55" s="80">
        <v>0.59099999999999997</v>
      </c>
      <c r="Y55" s="83">
        <v>0.57599999999999996</v>
      </c>
      <c r="Z55" s="83">
        <v>0.58299999999999996</v>
      </c>
    </row>
    <row r="56" spans="1:26">
      <c r="A56" s="154"/>
      <c r="B56" s="167"/>
      <c r="C56" t="s">
        <v>123</v>
      </c>
      <c r="D56" s="56">
        <v>0.30099999999999999</v>
      </c>
      <c r="E56" s="86">
        <v>0.32200000000000001</v>
      </c>
      <c r="F56" s="74">
        <v>0.308</v>
      </c>
      <c r="G56" s="68">
        <v>0.29599999999999999</v>
      </c>
      <c r="H56" s="57">
        <v>0.27400000000000002</v>
      </c>
      <c r="J56" s="154"/>
      <c r="K56" s="167"/>
      <c r="L56" t="s">
        <v>123</v>
      </c>
      <c r="M56" s="66">
        <v>0.35299999999999998</v>
      </c>
      <c r="N56" s="54">
        <v>0.36099999999999999</v>
      </c>
      <c r="O56" s="66">
        <v>0.35399999999999998</v>
      </c>
      <c r="P56" s="57">
        <v>0.37</v>
      </c>
      <c r="Q56" s="98">
        <v>0.35499999999999998</v>
      </c>
      <c r="S56" s="154"/>
      <c r="T56" s="167"/>
      <c r="U56" t="s">
        <v>123</v>
      </c>
      <c r="V56" s="96">
        <v>0.28399999999999997</v>
      </c>
      <c r="W56" s="75">
        <v>0.246</v>
      </c>
      <c r="X56" s="96">
        <v>0.28599999999999998</v>
      </c>
      <c r="Y56" s="66">
        <v>0.29699999999999999</v>
      </c>
      <c r="Z56" s="96">
        <v>0.27400000000000002</v>
      </c>
    </row>
    <row r="57" spans="1:26">
      <c r="A57" s="154"/>
      <c r="B57" s="167"/>
      <c r="C57" s="8" t="s">
        <v>124</v>
      </c>
      <c r="D57" s="60">
        <v>0.32300000000000001</v>
      </c>
      <c r="E57" s="70">
        <v>0.25800000000000001</v>
      </c>
      <c r="F57" s="72">
        <v>0.27700000000000002</v>
      </c>
      <c r="G57" s="71">
        <v>0.313</v>
      </c>
      <c r="H57" s="58">
        <v>0.34799999999999998</v>
      </c>
      <c r="J57" s="154"/>
      <c r="K57" s="167"/>
      <c r="L57" s="8" t="s">
        <v>124</v>
      </c>
      <c r="M57" s="76">
        <v>0.17299999999999999</v>
      </c>
      <c r="N57" s="76">
        <v>0.17399999999999999</v>
      </c>
      <c r="O57" s="59">
        <v>0.19800000000000001</v>
      </c>
      <c r="P57" s="69">
        <v>0.17</v>
      </c>
      <c r="Q57" s="72">
        <v>0.152</v>
      </c>
      <c r="S57" s="154"/>
      <c r="T57" s="167"/>
      <c r="U57" s="8" t="s">
        <v>124</v>
      </c>
      <c r="V57" s="61">
        <v>0.34799999999999998</v>
      </c>
      <c r="W57" s="60">
        <v>0.30599999999999999</v>
      </c>
      <c r="X57" s="71">
        <v>0.30399999999999999</v>
      </c>
      <c r="Y57" s="76">
        <v>0.27900000000000003</v>
      </c>
      <c r="Z57" s="60">
        <v>0.308</v>
      </c>
    </row>
    <row r="59" spans="1:26">
      <c r="B59" s="167" t="s">
        <v>132</v>
      </c>
      <c r="C59" t="s">
        <v>116</v>
      </c>
      <c r="D59" s="46">
        <v>0.498</v>
      </c>
      <c r="E59" s="46">
        <v>0.48499999999999999</v>
      </c>
      <c r="F59" s="87">
        <v>0.435</v>
      </c>
      <c r="G59" s="87">
        <v>0.45500000000000002</v>
      </c>
      <c r="H59" s="87">
        <v>0.47299999999999998</v>
      </c>
      <c r="K59" s="167" t="s">
        <v>132</v>
      </c>
      <c r="L59" t="s">
        <v>116</v>
      </c>
      <c r="M59" s="36">
        <v>0.46200000000000002</v>
      </c>
      <c r="N59" s="35">
        <v>0.44700000000000001</v>
      </c>
      <c r="O59" s="35">
        <v>0.44600000000000001</v>
      </c>
      <c r="P59" s="35">
        <v>0.44800000000000001</v>
      </c>
      <c r="Q59" s="35">
        <v>0.44800000000000001</v>
      </c>
      <c r="T59" s="167" t="s">
        <v>132</v>
      </c>
      <c r="U59" t="s">
        <v>116</v>
      </c>
      <c r="V59" s="87">
        <v>0.47599999999999998</v>
      </c>
      <c r="W59" s="46">
        <v>0.48099999999999998</v>
      </c>
      <c r="X59" s="87">
        <v>0.47399999999999998</v>
      </c>
      <c r="Y59" s="46">
        <v>0.48399999999999999</v>
      </c>
      <c r="Z59" s="46">
        <v>0.505</v>
      </c>
    </row>
    <row r="60" spans="1:26">
      <c r="B60" s="167"/>
      <c r="C60" t="s">
        <v>123</v>
      </c>
      <c r="D60" s="88">
        <v>0.433</v>
      </c>
      <c r="E60" s="88">
        <v>0.46100000000000002</v>
      </c>
      <c r="F60" s="89">
        <v>0.39100000000000001</v>
      </c>
      <c r="G60" s="45">
        <v>0.41699999999999998</v>
      </c>
      <c r="H60" s="45">
        <v>0.40600000000000003</v>
      </c>
      <c r="K60" s="167"/>
      <c r="L60" t="s">
        <v>123</v>
      </c>
      <c r="M60" s="88">
        <v>0.45100000000000001</v>
      </c>
      <c r="N60" s="88">
        <v>0.45700000000000002</v>
      </c>
      <c r="O60" s="88">
        <v>0.45700000000000002</v>
      </c>
      <c r="P60" s="88">
        <v>0.44900000000000001</v>
      </c>
      <c r="Q60" s="88">
        <v>0.45400000000000001</v>
      </c>
      <c r="T60" s="167"/>
      <c r="U60" t="s">
        <v>123</v>
      </c>
      <c r="V60" s="45">
        <v>0.436</v>
      </c>
      <c r="W60" s="45">
        <v>0.44500000000000001</v>
      </c>
      <c r="X60" s="45">
        <v>0.44700000000000001</v>
      </c>
      <c r="Y60" s="88">
        <v>0.45100000000000001</v>
      </c>
      <c r="Z60" s="88">
        <v>0.48099999999999998</v>
      </c>
    </row>
    <row r="61" spans="1:26">
      <c r="B61" s="167"/>
      <c r="C61" s="8" t="s">
        <v>124</v>
      </c>
      <c r="D61" s="90">
        <v>6.5000000000000002E-2</v>
      </c>
      <c r="E61" s="91">
        <v>2.4E-2</v>
      </c>
      <c r="F61" s="91">
        <v>4.3999999999999997E-2</v>
      </c>
      <c r="G61" s="91">
        <v>3.7999999999999999E-2</v>
      </c>
      <c r="H61" s="90">
        <v>6.7000000000000004E-2</v>
      </c>
      <c r="K61" s="167"/>
      <c r="L61" s="8" t="s">
        <v>124</v>
      </c>
      <c r="M61" s="91">
        <v>1.0999999999999999E-2</v>
      </c>
      <c r="N61" s="100">
        <v>-0.01</v>
      </c>
      <c r="O61" s="100">
        <v>-1.0999999999999999E-2</v>
      </c>
      <c r="P61" s="100">
        <v>-2E-3</v>
      </c>
      <c r="Q61" s="100">
        <v>-7.0000000000000001E-3</v>
      </c>
      <c r="T61" s="167"/>
      <c r="U61" s="8" t="s">
        <v>124</v>
      </c>
      <c r="V61" s="91">
        <v>0.04</v>
      </c>
      <c r="W61" s="91">
        <v>3.5999999999999997E-2</v>
      </c>
      <c r="X61" s="100">
        <v>2.7E-2</v>
      </c>
      <c r="Y61" s="91">
        <v>3.3000000000000002E-2</v>
      </c>
      <c r="Z61" s="100">
        <v>2.4E-2</v>
      </c>
    </row>
    <row r="63" spans="1:26">
      <c r="A63" t="s">
        <v>58</v>
      </c>
      <c r="C63" t="s">
        <v>1</v>
      </c>
      <c r="D63" t="s">
        <v>6</v>
      </c>
      <c r="E63" t="s">
        <v>7</v>
      </c>
      <c r="G63" t="s">
        <v>132</v>
      </c>
      <c r="J63" t="s">
        <v>58</v>
      </c>
      <c r="L63" t="s">
        <v>1</v>
      </c>
      <c r="M63" t="s">
        <v>6</v>
      </c>
      <c r="N63" t="s">
        <v>7</v>
      </c>
      <c r="P63" t="s">
        <v>132</v>
      </c>
      <c r="T63" t="s">
        <v>58</v>
      </c>
      <c r="V63" t="s">
        <v>1</v>
      </c>
      <c r="W63" t="s">
        <v>6</v>
      </c>
      <c r="X63" t="s">
        <v>7</v>
      </c>
      <c r="Z63" t="s">
        <v>132</v>
      </c>
    </row>
    <row r="64" spans="1:26">
      <c r="B64" t="s">
        <v>133</v>
      </c>
      <c r="C64">
        <v>0.29100000000000004</v>
      </c>
      <c r="D64">
        <v>0.3246</v>
      </c>
      <c r="E64">
        <v>0.33680000000000004</v>
      </c>
      <c r="G64">
        <f>AVERAGE(D61:H61)</f>
        <v>4.7600000000000003E-2</v>
      </c>
      <c r="K64" t="s">
        <v>133</v>
      </c>
      <c r="L64">
        <v>0.16600000000000001</v>
      </c>
      <c r="M64">
        <v>0.17860000000000004</v>
      </c>
      <c r="N64">
        <v>0.1968</v>
      </c>
      <c r="P64">
        <v>-3.8E-3</v>
      </c>
      <c r="U64" t="s">
        <v>133</v>
      </c>
      <c r="V64">
        <v>0.2366</v>
      </c>
      <c r="W64">
        <v>0.36399999999999999</v>
      </c>
      <c r="X64">
        <v>0.32119999999999999</v>
      </c>
      <c r="Z64">
        <v>3.2000000000000001E-2</v>
      </c>
    </row>
    <row r="65" spans="1:24">
      <c r="B65" t="s">
        <v>134</v>
      </c>
      <c r="C65">
        <v>0.27800000000000002</v>
      </c>
      <c r="D65">
        <v>0.30319999999999997</v>
      </c>
      <c r="E65">
        <v>0.28960000000000002</v>
      </c>
      <c r="K65" t="s">
        <v>134</v>
      </c>
      <c r="L65">
        <v>0.12740000000000001</v>
      </c>
      <c r="M65">
        <v>0.17439999999999997</v>
      </c>
      <c r="N65">
        <v>0.17150000000000001</v>
      </c>
      <c r="U65" t="s">
        <v>134</v>
      </c>
      <c r="V65">
        <v>0.20299999999999999</v>
      </c>
      <c r="W65">
        <v>0.28420000000000001</v>
      </c>
      <c r="X65">
        <v>0.33239999999999997</v>
      </c>
    </row>
    <row r="66" spans="1:24">
      <c r="B66" t="s">
        <v>135</v>
      </c>
      <c r="C66">
        <v>0.28020000000000006</v>
      </c>
      <c r="D66">
        <v>0.30159999999999998</v>
      </c>
      <c r="E66">
        <v>0.32459999999999994</v>
      </c>
      <c r="K66" t="s">
        <v>135</v>
      </c>
      <c r="L66">
        <v>0.14940000000000001</v>
      </c>
      <c r="M66">
        <v>0.16360000000000002</v>
      </c>
      <c r="N66">
        <v>0.20139999999999997</v>
      </c>
      <c r="U66" t="s">
        <v>135</v>
      </c>
      <c r="V66">
        <v>0.23380000000000001</v>
      </c>
      <c r="W66">
        <v>0.2994</v>
      </c>
      <c r="X66">
        <v>0.30880000000000002</v>
      </c>
    </row>
    <row r="67" spans="1:24">
      <c r="B67" t="s">
        <v>136</v>
      </c>
      <c r="C67">
        <v>0.27979999999999999</v>
      </c>
      <c r="D67">
        <v>0.29959999999999998</v>
      </c>
      <c r="E67">
        <v>0.31459999999999999</v>
      </c>
      <c r="K67" t="s">
        <v>136</v>
      </c>
      <c r="L67">
        <v>0.15540000000000001</v>
      </c>
      <c r="M67">
        <v>0.16940000000000002</v>
      </c>
      <c r="N67">
        <v>0.17</v>
      </c>
      <c r="U67" t="s">
        <v>136</v>
      </c>
      <c r="V67">
        <v>0.188</v>
      </c>
      <c r="W67">
        <v>0.24899999999999997</v>
      </c>
      <c r="X67">
        <v>0.26519999999999999</v>
      </c>
    </row>
    <row r="68" spans="1:24">
      <c r="B68" t="s">
        <v>137</v>
      </c>
      <c r="C68">
        <v>0.28299999999999997</v>
      </c>
      <c r="D68">
        <v>0.29780000000000001</v>
      </c>
      <c r="E68">
        <v>0.30359999999999998</v>
      </c>
      <c r="K68" t="s">
        <v>137</v>
      </c>
      <c r="L68">
        <v>0.1578</v>
      </c>
      <c r="M68">
        <v>0.19700000000000001</v>
      </c>
      <c r="N68">
        <v>0.16099999999999998</v>
      </c>
      <c r="U68" t="s">
        <v>137</v>
      </c>
      <c r="V68">
        <v>0.21640000000000001</v>
      </c>
      <c r="W68">
        <v>0.32640000000000002</v>
      </c>
      <c r="X68">
        <v>0.3024</v>
      </c>
    </row>
    <row r="69" spans="1:24">
      <c r="B69" t="s">
        <v>138</v>
      </c>
      <c r="C69">
        <v>0.29199999999999998</v>
      </c>
      <c r="D69">
        <v>0.28280000000000005</v>
      </c>
      <c r="E69">
        <v>0.30380000000000001</v>
      </c>
      <c r="K69" t="s">
        <v>138</v>
      </c>
      <c r="L69">
        <v>0.17199999999999999</v>
      </c>
      <c r="M69">
        <v>0.18180000000000002</v>
      </c>
      <c r="N69">
        <v>0.1734</v>
      </c>
      <c r="U69" t="s">
        <v>138</v>
      </c>
      <c r="V69">
        <v>0.2576</v>
      </c>
      <c r="W69">
        <v>0.35039999999999999</v>
      </c>
      <c r="X69">
        <v>0.30900000000000005</v>
      </c>
    </row>
    <row r="71" spans="1:24">
      <c r="A71" t="s">
        <v>139</v>
      </c>
      <c r="B71" t="s">
        <v>133</v>
      </c>
      <c r="C71">
        <v>0.24340000000000003</v>
      </c>
      <c r="D71">
        <v>0.27700000000000002</v>
      </c>
      <c r="E71">
        <v>0.28920000000000001</v>
      </c>
      <c r="J71" t="s">
        <v>139</v>
      </c>
      <c r="K71" t="s">
        <v>133</v>
      </c>
      <c r="L71">
        <v>0.16980000000000001</v>
      </c>
      <c r="M71">
        <v>0.18240000000000003</v>
      </c>
      <c r="N71">
        <v>0.2006</v>
      </c>
      <c r="T71" t="s">
        <v>139</v>
      </c>
      <c r="U71" t="s">
        <v>133</v>
      </c>
      <c r="V71">
        <v>0.2046</v>
      </c>
      <c r="W71">
        <v>0.33199999999999996</v>
      </c>
      <c r="X71">
        <v>0.28920000000000001</v>
      </c>
    </row>
    <row r="72" spans="1:24">
      <c r="B72" t="s">
        <v>134</v>
      </c>
      <c r="C72">
        <v>0.23040000000000002</v>
      </c>
      <c r="D72">
        <v>0.25559999999999994</v>
      </c>
      <c r="E72">
        <v>0.24200000000000002</v>
      </c>
      <c r="K72" t="s">
        <v>134</v>
      </c>
      <c r="L72">
        <v>0.13120000000000001</v>
      </c>
      <c r="M72">
        <v>0.17819999999999997</v>
      </c>
      <c r="N72">
        <v>0.17530000000000001</v>
      </c>
      <c r="U72" t="s">
        <v>134</v>
      </c>
      <c r="V72">
        <v>0.17099999999999999</v>
      </c>
      <c r="W72">
        <v>0.25219999999999998</v>
      </c>
      <c r="X72">
        <v>0.3004</v>
      </c>
    </row>
    <row r="73" spans="1:24">
      <c r="B73" t="s">
        <v>135</v>
      </c>
      <c r="C73">
        <v>0.23260000000000006</v>
      </c>
      <c r="D73">
        <v>0.254</v>
      </c>
      <c r="E73">
        <v>0.27699999999999991</v>
      </c>
      <c r="K73" t="s">
        <v>135</v>
      </c>
      <c r="L73">
        <v>0.1532</v>
      </c>
      <c r="M73">
        <v>0.16740000000000002</v>
      </c>
      <c r="N73">
        <v>0.20519999999999997</v>
      </c>
      <c r="U73" t="s">
        <v>135</v>
      </c>
      <c r="V73">
        <v>0.20180000000000001</v>
      </c>
      <c r="W73">
        <v>0.26739999999999997</v>
      </c>
      <c r="X73">
        <v>0.27680000000000005</v>
      </c>
    </row>
    <row r="74" spans="1:24">
      <c r="B74" t="s">
        <v>136</v>
      </c>
      <c r="C74">
        <v>0.23219999999999999</v>
      </c>
      <c r="D74">
        <v>0.252</v>
      </c>
      <c r="E74">
        <v>0.26700000000000002</v>
      </c>
      <c r="K74" t="s">
        <v>136</v>
      </c>
      <c r="L74">
        <v>0.15920000000000001</v>
      </c>
      <c r="M74">
        <v>0.17320000000000002</v>
      </c>
      <c r="N74">
        <v>0.17380000000000001</v>
      </c>
      <c r="U74" t="s">
        <v>136</v>
      </c>
      <c r="V74">
        <v>0.156</v>
      </c>
      <c r="W74">
        <v>0.21699999999999997</v>
      </c>
      <c r="X74">
        <v>0.23319999999999999</v>
      </c>
    </row>
    <row r="75" spans="1:24">
      <c r="B75" t="s">
        <v>137</v>
      </c>
      <c r="C75">
        <v>0.23539999999999997</v>
      </c>
      <c r="D75">
        <v>0.25019999999999998</v>
      </c>
      <c r="E75">
        <v>0.25600000000000001</v>
      </c>
      <c r="K75" t="s">
        <v>137</v>
      </c>
      <c r="L75">
        <v>0.16159999999999999</v>
      </c>
      <c r="M75">
        <v>0.20080000000000001</v>
      </c>
      <c r="N75">
        <v>0.16479999999999997</v>
      </c>
      <c r="U75" t="s">
        <v>137</v>
      </c>
      <c r="V75">
        <v>0.18440000000000001</v>
      </c>
      <c r="W75">
        <v>0.2944</v>
      </c>
      <c r="X75">
        <v>0.27039999999999997</v>
      </c>
    </row>
    <row r="76" spans="1:24">
      <c r="B76" t="s">
        <v>138</v>
      </c>
      <c r="C76">
        <v>0.24439999999999998</v>
      </c>
      <c r="D76">
        <v>0.23520000000000005</v>
      </c>
      <c r="E76">
        <v>0.25619999999999998</v>
      </c>
      <c r="K76" t="s">
        <v>138</v>
      </c>
      <c r="L76">
        <v>0.17579999999999998</v>
      </c>
      <c r="M76">
        <v>0.18560000000000001</v>
      </c>
      <c r="N76">
        <v>0.1772</v>
      </c>
      <c r="U76" t="s">
        <v>138</v>
      </c>
      <c r="V76">
        <v>0.22559999999999999</v>
      </c>
      <c r="W76">
        <v>0.31840000000000002</v>
      </c>
      <c r="X76">
        <v>0.27700000000000002</v>
      </c>
    </row>
    <row r="78" spans="1:24">
      <c r="A78" t="s">
        <v>28</v>
      </c>
      <c r="B78" t="s">
        <v>133</v>
      </c>
      <c r="C78">
        <f>C71/C71</f>
        <v>1</v>
      </c>
      <c r="D78">
        <f t="shared" ref="D78:E78" si="0">D71/D71</f>
        <v>1</v>
      </c>
      <c r="E78">
        <f t="shared" si="0"/>
        <v>1</v>
      </c>
      <c r="J78" t="s">
        <v>28</v>
      </c>
      <c r="K78" t="s">
        <v>133</v>
      </c>
      <c r="L78">
        <f>L71/L71</f>
        <v>1</v>
      </c>
      <c r="M78">
        <f t="shared" ref="M78:N78" si="1">M71/M71</f>
        <v>1</v>
      </c>
      <c r="N78">
        <f t="shared" si="1"/>
        <v>1</v>
      </c>
      <c r="T78" t="s">
        <v>28</v>
      </c>
      <c r="U78" t="s">
        <v>133</v>
      </c>
      <c r="V78">
        <f>V71/V71</f>
        <v>1</v>
      </c>
      <c r="W78">
        <f t="shared" ref="W78:X78" si="2">W71/W71</f>
        <v>1</v>
      </c>
      <c r="X78">
        <f t="shared" si="2"/>
        <v>1</v>
      </c>
    </row>
    <row r="79" spans="1:24">
      <c r="B79" t="s">
        <v>134</v>
      </c>
      <c r="C79">
        <f>C72/C71</f>
        <v>0.9465899753492194</v>
      </c>
      <c r="D79">
        <f t="shared" ref="D79:E79" si="3">D72/D71</f>
        <v>0.92274368231046899</v>
      </c>
      <c r="E79">
        <f t="shared" si="3"/>
        <v>0.83679114799446752</v>
      </c>
      <c r="K79" t="s">
        <v>134</v>
      </c>
      <c r="L79">
        <f>L72/L71</f>
        <v>0.7726737338044759</v>
      </c>
      <c r="M79">
        <f t="shared" ref="M79:N79" si="4">M72/M71</f>
        <v>0.97697368421052599</v>
      </c>
      <c r="N79">
        <f t="shared" si="4"/>
        <v>0.87387836490528426</v>
      </c>
      <c r="U79" t="s">
        <v>134</v>
      </c>
      <c r="V79">
        <f>V72/V71</f>
        <v>0.83577712609970667</v>
      </c>
      <c r="W79">
        <f t="shared" ref="W79:X79" si="5">W72/W71</f>
        <v>0.75963855421686755</v>
      </c>
      <c r="X79">
        <f t="shared" si="5"/>
        <v>1.0387275242047025</v>
      </c>
    </row>
    <row r="80" spans="1:24">
      <c r="B80" t="s">
        <v>135</v>
      </c>
      <c r="C80">
        <f>C73/C73</f>
        <v>1</v>
      </c>
      <c r="D80">
        <f t="shared" ref="D80:E80" si="6">D73/D73</f>
        <v>1</v>
      </c>
      <c r="E80">
        <f t="shared" si="6"/>
        <v>1</v>
      </c>
      <c r="K80" t="s">
        <v>135</v>
      </c>
      <c r="L80">
        <f>L73/L73</f>
        <v>1</v>
      </c>
      <c r="M80">
        <f t="shared" ref="M80:N80" si="7">M73/M73</f>
        <v>1</v>
      </c>
      <c r="N80">
        <f t="shared" si="7"/>
        <v>1</v>
      </c>
      <c r="U80" t="s">
        <v>135</v>
      </c>
      <c r="V80">
        <f>V73/V73</f>
        <v>1</v>
      </c>
      <c r="W80">
        <f t="shared" ref="W80:X80" si="8">W73/W73</f>
        <v>1</v>
      </c>
      <c r="X80">
        <f t="shared" si="8"/>
        <v>1</v>
      </c>
    </row>
    <row r="81" spans="1:24">
      <c r="B81" t="s">
        <v>136</v>
      </c>
      <c r="C81">
        <f>C74/C73</f>
        <v>0.99828030954428171</v>
      </c>
      <c r="D81">
        <f t="shared" ref="D81:E81" si="9">D74/D73</f>
        <v>0.99212598425196852</v>
      </c>
      <c r="E81">
        <f t="shared" si="9"/>
        <v>0.9638989169675094</v>
      </c>
      <c r="K81" t="s">
        <v>136</v>
      </c>
      <c r="L81">
        <f>L74/L73</f>
        <v>1.0391644908616189</v>
      </c>
      <c r="M81">
        <f t="shared" ref="M81:N81" si="10">M74/M73</f>
        <v>1.0346475507765831</v>
      </c>
      <c r="N81">
        <f t="shared" si="10"/>
        <v>0.8469785575048735</v>
      </c>
      <c r="U81" t="s">
        <v>136</v>
      </c>
      <c r="V81">
        <f>V74/V73</f>
        <v>0.77304261645193262</v>
      </c>
      <c r="W81">
        <f t="shared" ref="W81:X81" si="11">W74/W73</f>
        <v>0.81151832460732987</v>
      </c>
      <c r="X81">
        <f t="shared" si="11"/>
        <v>0.84248554913294782</v>
      </c>
    </row>
    <row r="82" spans="1:24">
      <c r="B82" t="s">
        <v>137</v>
      </c>
      <c r="C82">
        <f>C75/C75</f>
        <v>1</v>
      </c>
      <c r="D82">
        <f t="shared" ref="D82:E82" si="12">D75/D75</f>
        <v>1</v>
      </c>
      <c r="E82">
        <f t="shared" si="12"/>
        <v>1</v>
      </c>
      <c r="K82" t="s">
        <v>137</v>
      </c>
      <c r="L82">
        <f>L75/L75</f>
        <v>1</v>
      </c>
      <c r="M82">
        <f t="shared" ref="M82:N82" si="13">M75/M75</f>
        <v>1</v>
      </c>
      <c r="N82">
        <f t="shared" si="13"/>
        <v>1</v>
      </c>
      <c r="U82" t="s">
        <v>137</v>
      </c>
      <c r="V82">
        <f>V75/V75</f>
        <v>1</v>
      </c>
      <c r="W82">
        <f t="shared" ref="W82:X82" si="14">W75/W75</f>
        <v>1</v>
      </c>
      <c r="X82">
        <f t="shared" si="14"/>
        <v>1</v>
      </c>
    </row>
    <row r="83" spans="1:24">
      <c r="B83" t="s">
        <v>138</v>
      </c>
      <c r="C83">
        <f>C76/C75</f>
        <v>1.0382327952421411</v>
      </c>
      <c r="D83">
        <f t="shared" ref="D83:E83" si="15">D76/D75</f>
        <v>0.94004796163069571</v>
      </c>
      <c r="E83">
        <f t="shared" si="15"/>
        <v>1.00078125</v>
      </c>
      <c r="K83" t="s">
        <v>138</v>
      </c>
      <c r="L83">
        <f>L76/L75</f>
        <v>1.0878712871287128</v>
      </c>
      <c r="M83">
        <f t="shared" ref="M83:N83" si="16">M76/M75</f>
        <v>0.92430278884462158</v>
      </c>
      <c r="N83">
        <f t="shared" si="16"/>
        <v>1.075242718446602</v>
      </c>
      <c r="U83" t="s">
        <v>138</v>
      </c>
      <c r="V83">
        <f>V76/V75</f>
        <v>1.2234273318872018</v>
      </c>
      <c r="W83">
        <f t="shared" ref="W83:X83" si="17">W76/W75</f>
        <v>1.0815217391304348</v>
      </c>
      <c r="X83">
        <f t="shared" si="17"/>
        <v>1.0244082840236688</v>
      </c>
    </row>
    <row r="88" spans="1:24" ht="22">
      <c r="A88" s="149" t="s">
        <v>504</v>
      </c>
      <c r="B88" s="149"/>
      <c r="C88" s="149"/>
      <c r="D88" s="149"/>
      <c r="E88" s="149"/>
      <c r="F88" s="149"/>
      <c r="G88" s="149"/>
      <c r="H88" s="149"/>
    </row>
    <row r="89" spans="1:24">
      <c r="A89" s="9" t="s">
        <v>105</v>
      </c>
      <c r="B89" s="166" t="s">
        <v>142</v>
      </c>
      <c r="C89" s="166"/>
      <c r="D89" s="166"/>
      <c r="E89" s="105"/>
      <c r="F89" s="166" t="s">
        <v>143</v>
      </c>
      <c r="G89" s="166"/>
      <c r="H89" s="166"/>
    </row>
    <row r="90" spans="1:24">
      <c r="B90" s="105" t="s">
        <v>1</v>
      </c>
      <c r="C90" s="105" t="s">
        <v>6</v>
      </c>
      <c r="D90" s="105" t="s">
        <v>7</v>
      </c>
      <c r="E90" s="105"/>
      <c r="F90" s="105" t="s">
        <v>1</v>
      </c>
      <c r="G90" s="105" t="s">
        <v>6</v>
      </c>
      <c r="H90" s="105" t="s">
        <v>7</v>
      </c>
    </row>
    <row r="91" spans="1:24">
      <c r="A91" t="s">
        <v>144</v>
      </c>
      <c r="B91" s="104">
        <v>0.99470000000000003</v>
      </c>
      <c r="C91" s="104">
        <v>0.99739</v>
      </c>
      <c r="D91" s="104">
        <v>0.99875000000000003</v>
      </c>
      <c r="E91" s="104"/>
      <c r="F91" s="104">
        <v>0.99709000000000003</v>
      </c>
      <c r="G91" s="104">
        <v>0.99480999999999997</v>
      </c>
      <c r="H91" s="104">
        <v>0.99838000000000005</v>
      </c>
    </row>
    <row r="92" spans="1:24">
      <c r="A92" t="s">
        <v>145</v>
      </c>
      <c r="B92" s="104">
        <v>0.96009999999999995</v>
      </c>
      <c r="C92" s="104">
        <v>0.99229999999999996</v>
      </c>
      <c r="D92" s="104">
        <v>0.99009999999999998</v>
      </c>
      <c r="E92" s="104"/>
      <c r="F92" s="104">
        <v>0.99050000000000005</v>
      </c>
      <c r="G92" s="104">
        <v>0.98929999999999996</v>
      </c>
      <c r="H92" s="104">
        <v>0.99680999999999997</v>
      </c>
    </row>
    <row r="93" spans="1:24">
      <c r="A93" t="s">
        <v>146</v>
      </c>
      <c r="B93" s="104">
        <v>0.99370000000000003</v>
      </c>
      <c r="C93" s="104">
        <v>0.99580000000000002</v>
      </c>
      <c r="D93" s="104">
        <v>0.99309999999999998</v>
      </c>
      <c r="E93" s="104"/>
      <c r="F93" s="104">
        <v>0.99733000000000005</v>
      </c>
      <c r="G93" s="104">
        <v>0.99651999999999996</v>
      </c>
      <c r="H93" s="104">
        <v>0.99780000000000002</v>
      </c>
    </row>
    <row r="95" spans="1:24">
      <c r="A95" s="9" t="s">
        <v>108</v>
      </c>
      <c r="B95" s="166" t="s">
        <v>142</v>
      </c>
      <c r="C95" s="166"/>
      <c r="D95" s="166"/>
      <c r="E95" s="105"/>
      <c r="F95" s="166" t="s">
        <v>143</v>
      </c>
      <c r="G95" s="166"/>
      <c r="H95" s="166"/>
      <c r="I95" s="104"/>
    </row>
    <row r="96" spans="1:24">
      <c r="A96" t="s">
        <v>144</v>
      </c>
      <c r="B96" s="105" t="s">
        <v>1</v>
      </c>
      <c r="C96" s="105" t="s">
        <v>6</v>
      </c>
      <c r="D96" s="105" t="s">
        <v>7</v>
      </c>
      <c r="E96" s="105"/>
      <c r="F96" s="105" t="s">
        <v>1</v>
      </c>
      <c r="G96" s="105" t="s">
        <v>6</v>
      </c>
      <c r="H96" s="105" t="s">
        <v>7</v>
      </c>
      <c r="I96" s="104"/>
    </row>
    <row r="97" spans="1:11">
      <c r="A97" t="s">
        <v>145</v>
      </c>
      <c r="B97" s="104">
        <v>1</v>
      </c>
      <c r="C97" s="104">
        <v>0.99719999999999998</v>
      </c>
      <c r="D97" s="104">
        <v>0.99863000000000002</v>
      </c>
      <c r="E97" s="104"/>
      <c r="F97" s="104">
        <v>0.99997100000000005</v>
      </c>
      <c r="G97" s="104">
        <v>0.99839</v>
      </c>
      <c r="H97" s="104">
        <v>0.99873999999999996</v>
      </c>
      <c r="I97" s="104"/>
    </row>
    <row r="98" spans="1:11">
      <c r="A98" t="s">
        <v>146</v>
      </c>
      <c r="B98" s="104">
        <v>0.99795</v>
      </c>
      <c r="C98" s="104">
        <v>0.99760000000000004</v>
      </c>
      <c r="D98" s="104">
        <v>0.89490000000000003</v>
      </c>
      <c r="E98" s="104"/>
      <c r="F98" s="104">
        <v>0.99670000000000003</v>
      </c>
      <c r="G98" s="104">
        <v>0.99799000000000004</v>
      </c>
      <c r="H98" s="104">
        <v>0.88919999999999999</v>
      </c>
      <c r="I98" s="104"/>
    </row>
    <row r="99" spans="1:11">
      <c r="B99" s="104">
        <v>0.98109999999999997</v>
      </c>
      <c r="C99" s="104">
        <v>0.98529999999999995</v>
      </c>
      <c r="D99" s="104">
        <v>0.99119999999999997</v>
      </c>
      <c r="E99" s="104"/>
      <c r="F99" s="104">
        <v>0.99</v>
      </c>
      <c r="G99" s="104">
        <v>0.96870000000000001</v>
      </c>
      <c r="H99" s="104">
        <v>0.99590000000000001</v>
      </c>
    </row>
    <row r="100" spans="1:11">
      <c r="I100" s="104"/>
      <c r="J100" s="104"/>
      <c r="K100" s="104"/>
    </row>
    <row r="101" spans="1:11">
      <c r="B101" s="166" t="s">
        <v>142</v>
      </c>
      <c r="C101" s="166"/>
      <c r="D101" s="166"/>
      <c r="F101" s="166" t="s">
        <v>143</v>
      </c>
      <c r="G101" s="166"/>
      <c r="H101" s="166"/>
      <c r="I101" s="104"/>
      <c r="J101" s="104"/>
      <c r="K101" s="104"/>
    </row>
    <row r="102" spans="1:11">
      <c r="A102" s="9" t="s">
        <v>147</v>
      </c>
      <c r="B102" s="105" t="s">
        <v>1</v>
      </c>
      <c r="C102" s="105" t="s">
        <v>6</v>
      </c>
      <c r="D102" s="105" t="s">
        <v>7</v>
      </c>
      <c r="E102" s="105"/>
      <c r="F102" s="105" t="s">
        <v>1</v>
      </c>
      <c r="G102" s="105" t="s">
        <v>6</v>
      </c>
      <c r="H102" s="105" t="s">
        <v>7</v>
      </c>
      <c r="I102" s="104"/>
      <c r="J102" s="104"/>
      <c r="K102" s="104"/>
    </row>
    <row r="103" spans="1:11">
      <c r="A103" t="s">
        <v>144</v>
      </c>
      <c r="B103" s="104">
        <v>0.99872000000000005</v>
      </c>
      <c r="C103" s="104">
        <v>0.99899000000000004</v>
      </c>
      <c r="D103" s="104">
        <v>0.99968999999999997</v>
      </c>
      <c r="F103" s="104">
        <v>0.99916000000000005</v>
      </c>
      <c r="G103" s="104">
        <v>0.99911000000000005</v>
      </c>
      <c r="H103" s="104">
        <v>0.99931000000000003</v>
      </c>
      <c r="I103" s="104"/>
      <c r="J103" s="104"/>
      <c r="K103" s="104"/>
    </row>
    <row r="104" spans="1:11">
      <c r="A104" t="s">
        <v>145</v>
      </c>
      <c r="B104" s="104">
        <v>0.99509999999999998</v>
      </c>
      <c r="C104" s="104">
        <v>0.99709000000000003</v>
      </c>
      <c r="D104" s="104">
        <v>0.99750000000000005</v>
      </c>
      <c r="F104" s="104">
        <v>0.99709999999999999</v>
      </c>
      <c r="G104" s="104">
        <v>0.99580000000000002</v>
      </c>
      <c r="H104" s="104">
        <v>0.99609999999999999</v>
      </c>
    </row>
    <row r="105" spans="1:11">
      <c r="A105" t="s">
        <v>146</v>
      </c>
      <c r="B105" s="104">
        <v>0.99709999999999999</v>
      </c>
      <c r="C105" s="104">
        <v>0.99719999999999998</v>
      </c>
      <c r="D105" s="104">
        <v>0.98240000000000005</v>
      </c>
      <c r="F105" s="104">
        <v>0.99650000000000005</v>
      </c>
      <c r="G105" s="104">
        <v>0.99760000000000004</v>
      </c>
      <c r="H105" s="104">
        <v>0.98919999999999997</v>
      </c>
    </row>
  </sheetData>
  <mergeCells count="77">
    <mergeCell ref="A22:A39"/>
    <mergeCell ref="B22:B24"/>
    <mergeCell ref="B25:B27"/>
    <mergeCell ref="B28:B30"/>
    <mergeCell ref="B31:B33"/>
    <mergeCell ref="B34:B36"/>
    <mergeCell ref="B37:B39"/>
    <mergeCell ref="A40:A57"/>
    <mergeCell ref="B40:B42"/>
    <mergeCell ref="B43:B45"/>
    <mergeCell ref="B46:B48"/>
    <mergeCell ref="B49:B51"/>
    <mergeCell ref="B52:B54"/>
    <mergeCell ref="B55:B57"/>
    <mergeCell ref="A2:H2"/>
    <mergeCell ref="J2:Q2"/>
    <mergeCell ref="J4:J21"/>
    <mergeCell ref="K4:K6"/>
    <mergeCell ref="K7:K9"/>
    <mergeCell ref="K10:K12"/>
    <mergeCell ref="K13:K15"/>
    <mergeCell ref="K16:K18"/>
    <mergeCell ref="K19:K21"/>
    <mergeCell ref="A4:A21"/>
    <mergeCell ref="B4:B6"/>
    <mergeCell ref="B7:B9"/>
    <mergeCell ref="B10:B12"/>
    <mergeCell ref="B13:B15"/>
    <mergeCell ref="B16:B18"/>
    <mergeCell ref="B19:B21"/>
    <mergeCell ref="K55:K57"/>
    <mergeCell ref="J22:J39"/>
    <mergeCell ref="K22:K24"/>
    <mergeCell ref="K25:K27"/>
    <mergeCell ref="K28:K30"/>
    <mergeCell ref="K31:K33"/>
    <mergeCell ref="K34:K36"/>
    <mergeCell ref="K37:K39"/>
    <mergeCell ref="B59:B61"/>
    <mergeCell ref="K59:K61"/>
    <mergeCell ref="S2:Z2"/>
    <mergeCell ref="S4:S21"/>
    <mergeCell ref="T4:T6"/>
    <mergeCell ref="T7:T9"/>
    <mergeCell ref="T10:T12"/>
    <mergeCell ref="T13:T15"/>
    <mergeCell ref="T16:T18"/>
    <mergeCell ref="T19:T21"/>
    <mergeCell ref="J40:J57"/>
    <mergeCell ref="K40:K42"/>
    <mergeCell ref="K43:K45"/>
    <mergeCell ref="K46:K48"/>
    <mergeCell ref="K49:K51"/>
    <mergeCell ref="K52:K54"/>
    <mergeCell ref="S22:S39"/>
    <mergeCell ref="T22:T24"/>
    <mergeCell ref="T25:T27"/>
    <mergeCell ref="T28:T30"/>
    <mergeCell ref="T31:T33"/>
    <mergeCell ref="T34:T36"/>
    <mergeCell ref="T37:T39"/>
    <mergeCell ref="B101:D101"/>
    <mergeCell ref="F101:H101"/>
    <mergeCell ref="A88:H88"/>
    <mergeCell ref="A1:Z1"/>
    <mergeCell ref="T59:T61"/>
    <mergeCell ref="B89:D89"/>
    <mergeCell ref="F89:H89"/>
    <mergeCell ref="B95:D95"/>
    <mergeCell ref="F95:H95"/>
    <mergeCell ref="S40:S57"/>
    <mergeCell ref="T40:T42"/>
    <mergeCell ref="T43:T45"/>
    <mergeCell ref="T46:T48"/>
    <mergeCell ref="T49:T51"/>
    <mergeCell ref="T52:T54"/>
    <mergeCell ref="T55:T57"/>
  </mergeCells>
  <phoneticPr fontId="23" type="noConversion"/>
  <pageMargins left="0.7" right="0.7" top="0.75" bottom="0.75" header="0.3" footer="0.3"/>
  <pageSetup paperSize="9" orientation="portrait" horizontalDpi="0" verticalDpi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D75E8F-F8C8-094F-B4E1-BD23BE9CDDBA}">
  <dimension ref="A1:AB132"/>
  <sheetViews>
    <sheetView topLeftCell="A83" zoomScale="128" zoomScaleNormal="128" workbookViewId="0">
      <selection activeCell="A87" sqref="A87:S87"/>
    </sheetView>
  </sheetViews>
  <sheetFormatPr baseColWidth="10" defaultRowHeight="16"/>
  <cols>
    <col min="1" max="1" width="14.5" customWidth="1"/>
    <col min="12" max="12" width="11.83203125" bestFit="1" customWidth="1"/>
    <col min="13" max="13" width="13" bestFit="1" customWidth="1"/>
  </cols>
  <sheetData>
    <row r="1" spans="1:19" ht="22">
      <c r="A1" s="149" t="s">
        <v>501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  <c r="Q1" s="149"/>
      <c r="R1" s="149"/>
      <c r="S1" s="149"/>
    </row>
    <row r="2" spans="1:19">
      <c r="B2" s="148" t="s">
        <v>10</v>
      </c>
      <c r="C2" s="148"/>
      <c r="D2" s="148"/>
      <c r="F2" s="150" t="s">
        <v>164</v>
      </c>
      <c r="G2" s="150"/>
      <c r="H2" s="150"/>
      <c r="K2" s="148" t="s">
        <v>10</v>
      </c>
      <c r="L2" s="148"/>
      <c r="M2" s="148"/>
      <c r="O2" s="150" t="s">
        <v>164</v>
      </c>
      <c r="P2" s="150"/>
      <c r="Q2" s="150"/>
    </row>
    <row r="3" spans="1:19">
      <c r="A3" t="s">
        <v>171</v>
      </c>
      <c r="B3" s="14" t="s">
        <v>2</v>
      </c>
      <c r="C3" s="14" t="s">
        <v>4</v>
      </c>
      <c r="D3" s="14" t="s">
        <v>5</v>
      </c>
      <c r="E3" s="14"/>
      <c r="F3" s="14" t="s">
        <v>2</v>
      </c>
      <c r="G3" s="14" t="s">
        <v>4</v>
      </c>
      <c r="H3" s="14" t="s">
        <v>5</v>
      </c>
      <c r="J3" s="14"/>
      <c r="K3" s="14" t="s">
        <v>2</v>
      </c>
      <c r="L3" s="14" t="s">
        <v>4</v>
      </c>
      <c r="M3" s="14" t="s">
        <v>5</v>
      </c>
      <c r="N3" s="14"/>
      <c r="O3" s="14" t="s">
        <v>2</v>
      </c>
      <c r="P3" s="14" t="s">
        <v>4</v>
      </c>
      <c r="Q3" s="14" t="s">
        <v>5</v>
      </c>
    </row>
    <row r="4" spans="1:19">
      <c r="A4" s="14"/>
      <c r="B4" s="14">
        <v>966362</v>
      </c>
      <c r="C4" s="14">
        <v>3237</v>
      </c>
      <c r="D4" s="14">
        <v>19869</v>
      </c>
      <c r="E4" s="14"/>
      <c r="F4" s="14">
        <v>1387673</v>
      </c>
      <c r="G4" s="14">
        <v>17520</v>
      </c>
      <c r="H4" s="14">
        <v>54364</v>
      </c>
      <c r="J4" s="14"/>
      <c r="K4" s="14">
        <v>710678</v>
      </c>
      <c r="L4" s="14">
        <v>5488</v>
      </c>
      <c r="M4" s="14">
        <v>6501</v>
      </c>
      <c r="N4" s="14"/>
      <c r="O4" s="14">
        <v>691566</v>
      </c>
      <c r="P4" s="14">
        <v>32002</v>
      </c>
      <c r="Q4" s="14">
        <v>22041</v>
      </c>
    </row>
    <row r="5" spans="1:19">
      <c r="A5" s="14"/>
      <c r="B5" s="14">
        <v>937172</v>
      </c>
      <c r="C5" s="14">
        <v>3263</v>
      </c>
      <c r="D5" s="14">
        <v>3984</v>
      </c>
      <c r="E5" s="14"/>
      <c r="F5" s="14">
        <v>1267313</v>
      </c>
      <c r="G5" s="14">
        <v>8164</v>
      </c>
      <c r="H5" s="14">
        <v>24809</v>
      </c>
      <c r="J5" s="14"/>
      <c r="K5" s="14">
        <v>712605</v>
      </c>
      <c r="L5" s="14">
        <v>9567</v>
      </c>
      <c r="M5" s="14">
        <v>4396</v>
      </c>
      <c r="N5" s="14"/>
      <c r="O5" s="14">
        <v>1003952</v>
      </c>
      <c r="P5" s="14">
        <v>45498</v>
      </c>
      <c r="Q5" s="14">
        <v>15740</v>
      </c>
    </row>
    <row r="6" spans="1:19">
      <c r="A6" s="14"/>
      <c r="B6" s="14">
        <v>1120019</v>
      </c>
      <c r="C6" s="14">
        <v>4870</v>
      </c>
      <c r="D6" s="14">
        <v>11632</v>
      </c>
      <c r="E6" s="14"/>
      <c r="F6" s="14">
        <v>1388144</v>
      </c>
      <c r="G6" s="14">
        <v>13290</v>
      </c>
      <c r="H6" s="14">
        <v>49975</v>
      </c>
      <c r="J6" s="14"/>
      <c r="K6" s="14">
        <v>505475</v>
      </c>
      <c r="L6" s="14">
        <v>1497</v>
      </c>
      <c r="M6" s="14">
        <v>1398</v>
      </c>
      <c r="N6" s="14"/>
      <c r="O6" s="14">
        <v>881448</v>
      </c>
      <c r="P6" s="14">
        <v>13975</v>
      </c>
      <c r="Q6" s="14">
        <v>13173</v>
      </c>
    </row>
    <row r="7" spans="1:19">
      <c r="A7" s="14"/>
      <c r="B7" s="14">
        <v>1075918</v>
      </c>
      <c r="C7" s="14">
        <v>6033</v>
      </c>
      <c r="D7" s="14">
        <v>22839</v>
      </c>
      <c r="E7" s="14"/>
      <c r="F7" s="14">
        <v>1457826</v>
      </c>
      <c r="G7" s="14">
        <v>42448</v>
      </c>
      <c r="H7" s="14">
        <v>64189</v>
      </c>
      <c r="J7" s="14"/>
      <c r="K7" s="14">
        <v>1270464</v>
      </c>
      <c r="L7" s="14">
        <v>2428</v>
      </c>
      <c r="M7" s="14">
        <v>9403</v>
      </c>
      <c r="N7" s="14"/>
      <c r="O7" s="14">
        <v>1867505</v>
      </c>
      <c r="P7" s="14">
        <v>15458</v>
      </c>
      <c r="Q7" s="14">
        <v>101035</v>
      </c>
    </row>
    <row r="8" spans="1:19">
      <c r="A8" s="14"/>
      <c r="B8" s="14">
        <v>994998</v>
      </c>
      <c r="C8" s="14">
        <v>13130</v>
      </c>
      <c r="D8" s="14">
        <v>33940</v>
      </c>
      <c r="E8" s="14"/>
      <c r="F8" s="14">
        <v>1413553</v>
      </c>
      <c r="G8" s="14">
        <v>34962</v>
      </c>
      <c r="H8" s="14">
        <v>75836</v>
      </c>
      <c r="J8" s="14"/>
      <c r="K8" s="14">
        <v>839315</v>
      </c>
      <c r="L8" s="14">
        <v>4699</v>
      </c>
      <c r="M8" s="14">
        <v>25300</v>
      </c>
      <c r="N8" s="14"/>
      <c r="O8" s="14">
        <v>1953402</v>
      </c>
      <c r="P8" s="14">
        <v>30719</v>
      </c>
      <c r="Q8" s="14">
        <v>198641</v>
      </c>
    </row>
    <row r="9" spans="1:19">
      <c r="A9" s="14"/>
      <c r="B9" s="14">
        <v>1315492</v>
      </c>
      <c r="C9" s="14">
        <v>12308</v>
      </c>
      <c r="D9" s="14">
        <v>22668</v>
      </c>
      <c r="E9" s="14"/>
      <c r="F9" s="14">
        <v>1514345</v>
      </c>
      <c r="G9" s="14">
        <v>51101</v>
      </c>
      <c r="H9" s="14">
        <v>70902</v>
      </c>
      <c r="J9" s="14"/>
      <c r="K9" s="14">
        <v>1257701</v>
      </c>
      <c r="L9" s="14">
        <v>3935</v>
      </c>
      <c r="M9" s="14">
        <v>22777</v>
      </c>
      <c r="N9" s="14"/>
      <c r="O9" s="14">
        <v>1851067</v>
      </c>
      <c r="P9" s="14">
        <v>28582</v>
      </c>
      <c r="Q9" s="14">
        <v>84375</v>
      </c>
    </row>
    <row r="10" spans="1:19">
      <c r="A10" s="14"/>
      <c r="B10" s="14">
        <v>1242308</v>
      </c>
      <c r="C10" s="14">
        <v>4406</v>
      </c>
      <c r="D10" s="14">
        <v>10921</v>
      </c>
      <c r="E10" s="14"/>
      <c r="F10" s="14">
        <v>1774670</v>
      </c>
      <c r="G10" s="14">
        <v>23956</v>
      </c>
      <c r="H10" s="14">
        <v>53860</v>
      </c>
      <c r="J10" s="14"/>
      <c r="K10" s="14">
        <v>620658</v>
      </c>
      <c r="L10" s="14">
        <v>1747</v>
      </c>
      <c r="M10" s="14">
        <v>18908</v>
      </c>
      <c r="N10" s="14"/>
      <c r="O10" s="14">
        <v>1000654</v>
      </c>
      <c r="P10" s="14">
        <v>9673</v>
      </c>
      <c r="Q10" s="14">
        <v>76181</v>
      </c>
    </row>
    <row r="11" spans="1:19">
      <c r="A11" s="14"/>
      <c r="B11" s="14">
        <v>1133609</v>
      </c>
      <c r="C11" s="14">
        <v>3958</v>
      </c>
      <c r="D11" s="14">
        <v>9963</v>
      </c>
      <c r="E11" s="14"/>
      <c r="F11" s="14">
        <v>1477383</v>
      </c>
      <c r="G11" s="14">
        <v>17962</v>
      </c>
      <c r="H11" s="14">
        <v>71368</v>
      </c>
      <c r="J11" s="14"/>
      <c r="K11" s="14">
        <v>644025</v>
      </c>
      <c r="L11" s="14">
        <v>3444</v>
      </c>
      <c r="M11" s="14">
        <v>5677</v>
      </c>
      <c r="N11" s="14"/>
      <c r="O11" s="14">
        <v>1057519</v>
      </c>
      <c r="P11" s="14">
        <v>18954</v>
      </c>
      <c r="Q11" s="14">
        <v>23671</v>
      </c>
    </row>
    <row r="12" spans="1:19">
      <c r="A12" s="14"/>
      <c r="B12" s="14">
        <v>1076750</v>
      </c>
      <c r="C12" s="14">
        <v>5825</v>
      </c>
      <c r="D12" s="14">
        <v>24880</v>
      </c>
      <c r="E12" s="14"/>
      <c r="F12" s="14">
        <v>1429518</v>
      </c>
      <c r="G12" s="14">
        <v>23554</v>
      </c>
      <c r="H12" s="14">
        <v>88526</v>
      </c>
      <c r="J12" s="14"/>
      <c r="K12" s="14">
        <v>974876</v>
      </c>
      <c r="L12" s="14">
        <v>8085</v>
      </c>
      <c r="M12" s="14">
        <v>6495</v>
      </c>
      <c r="N12" s="14"/>
      <c r="O12" s="14">
        <v>1428185</v>
      </c>
      <c r="P12" s="14">
        <v>49614</v>
      </c>
      <c r="Q12" s="14">
        <v>39147</v>
      </c>
    </row>
    <row r="13" spans="1:19">
      <c r="A13" s="14"/>
      <c r="B13" s="14">
        <v>1276243</v>
      </c>
      <c r="C13" s="14">
        <v>16774</v>
      </c>
      <c r="D13" s="14">
        <v>24274</v>
      </c>
      <c r="E13" s="14"/>
      <c r="F13" s="14">
        <v>1517475</v>
      </c>
      <c r="G13" s="14">
        <v>82500</v>
      </c>
      <c r="H13" s="14">
        <v>96706</v>
      </c>
      <c r="J13" s="14"/>
      <c r="K13" s="14">
        <v>1248273</v>
      </c>
      <c r="L13" s="14">
        <v>6116</v>
      </c>
      <c r="M13" s="14">
        <v>9915</v>
      </c>
      <c r="N13" s="14"/>
      <c r="O13" s="14">
        <v>1731039</v>
      </c>
      <c r="P13" s="14">
        <v>51470</v>
      </c>
      <c r="Q13" s="14">
        <v>49913</v>
      </c>
    </row>
    <row r="14" spans="1:19">
      <c r="A14" s="14"/>
      <c r="B14" s="14">
        <v>1468780</v>
      </c>
      <c r="C14" s="14">
        <v>17551</v>
      </c>
      <c r="D14" s="14">
        <v>25434</v>
      </c>
      <c r="E14" s="14"/>
      <c r="F14" s="14">
        <v>1952752</v>
      </c>
      <c r="G14" s="14">
        <v>86396</v>
      </c>
      <c r="H14" s="14">
        <v>93904</v>
      </c>
      <c r="J14" s="14"/>
      <c r="K14" s="14">
        <v>1237839</v>
      </c>
      <c r="L14" s="14">
        <v>6496</v>
      </c>
      <c r="M14" s="14">
        <v>27154</v>
      </c>
      <c r="N14" s="14"/>
      <c r="O14" s="14">
        <v>1516642</v>
      </c>
      <c r="P14" s="14">
        <v>41019</v>
      </c>
      <c r="Q14" s="14">
        <v>154976</v>
      </c>
    </row>
    <row r="15" spans="1:19">
      <c r="A15" s="14"/>
      <c r="B15" s="14">
        <v>1224378</v>
      </c>
      <c r="C15" s="14">
        <v>10929</v>
      </c>
      <c r="D15" s="14">
        <v>12367</v>
      </c>
      <c r="E15" s="14"/>
      <c r="F15" s="14">
        <v>1960215</v>
      </c>
      <c r="G15" s="14">
        <v>65156</v>
      </c>
      <c r="H15" s="14">
        <v>89412</v>
      </c>
      <c r="J15" s="14"/>
      <c r="K15" s="14">
        <v>1154179</v>
      </c>
      <c r="L15" s="14">
        <v>10432</v>
      </c>
      <c r="M15" s="14">
        <v>28791</v>
      </c>
      <c r="N15" s="14"/>
      <c r="O15" s="14">
        <v>1513876</v>
      </c>
      <c r="P15" s="14">
        <v>67607</v>
      </c>
      <c r="Q15" s="14">
        <v>92200</v>
      </c>
    </row>
    <row r="16" spans="1:19">
      <c r="A16" s="14"/>
      <c r="B16" s="107">
        <v>1152669</v>
      </c>
      <c r="C16" s="107">
        <v>8524</v>
      </c>
      <c r="D16" s="107">
        <v>18564</v>
      </c>
      <c r="E16" s="107"/>
      <c r="F16" s="107">
        <v>1545072</v>
      </c>
      <c r="G16" s="107">
        <v>38917</v>
      </c>
      <c r="H16" s="107">
        <v>69488</v>
      </c>
      <c r="J16" s="107"/>
      <c r="K16" s="107">
        <v>931341</v>
      </c>
      <c r="L16" s="107">
        <v>5328</v>
      </c>
      <c r="M16" s="107">
        <v>13893</v>
      </c>
      <c r="N16" s="107"/>
      <c r="O16" s="107">
        <v>1374738</v>
      </c>
      <c r="P16" s="107">
        <v>33714</v>
      </c>
      <c r="Q16" s="107">
        <v>72591</v>
      </c>
    </row>
    <row r="17" spans="1:26">
      <c r="A17" s="14"/>
      <c r="B17" s="14">
        <v>1</v>
      </c>
      <c r="C17" s="14">
        <v>7.3947199999999996E-3</v>
      </c>
      <c r="D17" s="14">
        <v>1.610545E-2</v>
      </c>
      <c r="E17" s="14"/>
      <c r="F17" s="14">
        <v>1</v>
      </c>
      <c r="G17" s="14">
        <v>2.518809E-2</v>
      </c>
      <c r="H17" s="14">
        <v>4.4973680000000002E-2</v>
      </c>
      <c r="J17" s="14"/>
      <c r="K17" s="14">
        <v>1</v>
      </c>
      <c r="L17" s="14">
        <v>5.7206100000000001E-3</v>
      </c>
      <c r="M17" s="14">
        <v>1.4917120000000001E-2</v>
      </c>
      <c r="N17" s="14"/>
      <c r="O17" s="14">
        <v>1</v>
      </c>
      <c r="P17" s="14">
        <v>2.4524130000000002E-2</v>
      </c>
      <c r="Q17" s="14">
        <v>5.2803580000000003E-2</v>
      </c>
    </row>
    <row r="18" spans="1:26">
      <c r="A18" s="14"/>
      <c r="B18" s="14"/>
      <c r="C18" s="14"/>
      <c r="D18" s="14"/>
      <c r="E18" s="14"/>
      <c r="F18" s="14"/>
      <c r="G18" s="14"/>
      <c r="H18" s="14"/>
      <c r="J18" s="14"/>
      <c r="K18" s="14"/>
      <c r="L18" s="14"/>
      <c r="M18" s="14"/>
      <c r="N18" s="14"/>
      <c r="O18" s="14"/>
      <c r="P18" s="14"/>
      <c r="Q18" s="14"/>
    </row>
    <row r="19" spans="1:26">
      <c r="A19" s="14"/>
      <c r="B19" s="148" t="s">
        <v>10</v>
      </c>
      <c r="C19" s="148"/>
      <c r="D19" s="148"/>
      <c r="F19" s="150" t="s">
        <v>164</v>
      </c>
      <c r="G19" s="150"/>
      <c r="H19" s="150"/>
      <c r="K19" s="148" t="s">
        <v>10</v>
      </c>
      <c r="L19" s="148"/>
      <c r="M19" s="148"/>
      <c r="O19" s="150" t="s">
        <v>164</v>
      </c>
      <c r="P19" s="150"/>
      <c r="Q19" s="150"/>
      <c r="T19" s="148" t="s">
        <v>10</v>
      </c>
      <c r="U19" s="148"/>
      <c r="V19" s="148"/>
      <c r="X19" s="150" t="s">
        <v>164</v>
      </c>
      <c r="Y19" s="150"/>
      <c r="Z19" s="150"/>
    </row>
    <row r="20" spans="1:26">
      <c r="A20" s="14" t="s">
        <v>172</v>
      </c>
      <c r="B20" s="14" t="s">
        <v>2</v>
      </c>
      <c r="C20" s="14" t="s">
        <v>4</v>
      </c>
      <c r="D20" s="14" t="s">
        <v>5</v>
      </c>
      <c r="E20" s="14"/>
      <c r="F20" s="14" t="s">
        <v>2</v>
      </c>
      <c r="G20" s="14" t="s">
        <v>4</v>
      </c>
      <c r="H20" s="14" t="s">
        <v>5</v>
      </c>
      <c r="J20" s="14"/>
      <c r="K20" s="14" t="s">
        <v>2</v>
      </c>
      <c r="L20" s="14" t="s">
        <v>4</v>
      </c>
      <c r="M20" s="14" t="s">
        <v>5</v>
      </c>
      <c r="N20" s="14"/>
      <c r="O20" s="14" t="s">
        <v>2</v>
      </c>
      <c r="P20" s="14" t="s">
        <v>4</v>
      </c>
      <c r="Q20" s="14" t="s">
        <v>5</v>
      </c>
      <c r="S20" s="14"/>
      <c r="T20" s="14" t="s">
        <v>2</v>
      </c>
      <c r="U20" s="14" t="s">
        <v>4</v>
      </c>
      <c r="V20" s="14" t="s">
        <v>5</v>
      </c>
      <c r="W20" s="14"/>
      <c r="X20" s="14" t="s">
        <v>2</v>
      </c>
      <c r="Y20" s="14" t="s">
        <v>4</v>
      </c>
      <c r="Z20" s="14" t="s">
        <v>5</v>
      </c>
    </row>
    <row r="21" spans="1:26">
      <c r="A21" s="14"/>
      <c r="B21" s="1">
        <v>445045</v>
      </c>
      <c r="C21" s="1">
        <v>8072</v>
      </c>
      <c r="D21" s="1">
        <v>6568</v>
      </c>
      <c r="E21" s="14" t="s">
        <v>169</v>
      </c>
      <c r="F21" s="1">
        <v>255449</v>
      </c>
      <c r="G21" s="1">
        <v>460</v>
      </c>
      <c r="H21" s="1">
        <v>7022</v>
      </c>
      <c r="J21" s="14"/>
      <c r="K21" s="1">
        <v>267327</v>
      </c>
      <c r="L21" s="1">
        <v>7160</v>
      </c>
      <c r="M21" s="1">
        <v>10075</v>
      </c>
      <c r="N21" s="14"/>
      <c r="O21" s="1">
        <v>239439</v>
      </c>
      <c r="P21" s="1">
        <v>13993</v>
      </c>
      <c r="Q21" s="1">
        <v>23467</v>
      </c>
      <c r="S21" s="14"/>
      <c r="T21" s="14">
        <v>234604</v>
      </c>
      <c r="U21" s="14">
        <v>2524</v>
      </c>
      <c r="V21" s="14">
        <v>2502</v>
      </c>
      <c r="W21" s="14"/>
      <c r="X21" s="14">
        <v>720459</v>
      </c>
      <c r="Y21" s="14">
        <v>33085</v>
      </c>
      <c r="Z21" s="14">
        <v>42032</v>
      </c>
    </row>
    <row r="22" spans="1:26">
      <c r="A22" s="14"/>
      <c r="B22" s="1">
        <v>465366</v>
      </c>
      <c r="C22" s="1">
        <v>4120</v>
      </c>
      <c r="D22" s="1">
        <v>9645</v>
      </c>
      <c r="E22" s="14"/>
      <c r="F22" s="1">
        <v>140310</v>
      </c>
      <c r="G22" s="1">
        <v>1360</v>
      </c>
      <c r="H22" s="1">
        <v>4781</v>
      </c>
      <c r="J22" s="14"/>
      <c r="K22" s="1">
        <v>370330</v>
      </c>
      <c r="L22" s="1">
        <v>9043</v>
      </c>
      <c r="M22" s="1">
        <v>9513</v>
      </c>
      <c r="N22" s="14"/>
      <c r="O22" s="1">
        <v>340687</v>
      </c>
      <c r="P22" s="1">
        <v>18673</v>
      </c>
      <c r="Q22" s="1">
        <v>21858</v>
      </c>
      <c r="S22" s="14"/>
      <c r="T22" s="14">
        <v>233946</v>
      </c>
      <c r="U22" s="14">
        <v>904</v>
      </c>
      <c r="V22" s="14">
        <v>4296</v>
      </c>
      <c r="W22" s="14"/>
      <c r="X22" s="14">
        <v>656172</v>
      </c>
      <c r="Y22" s="14">
        <v>42259</v>
      </c>
      <c r="Z22" s="14">
        <v>71476</v>
      </c>
    </row>
    <row r="23" spans="1:26">
      <c r="A23" s="14"/>
      <c r="B23" s="1">
        <v>638160</v>
      </c>
      <c r="C23" s="1">
        <v>3698</v>
      </c>
      <c r="D23" s="1">
        <v>6779</v>
      </c>
      <c r="E23" s="14"/>
      <c r="F23" s="1">
        <v>465647</v>
      </c>
      <c r="G23" s="1">
        <v>7016</v>
      </c>
      <c r="H23" s="1">
        <v>9916</v>
      </c>
      <c r="J23" s="14"/>
      <c r="K23" s="1">
        <v>333949</v>
      </c>
      <c r="L23" s="1">
        <v>10119</v>
      </c>
      <c r="M23" s="1">
        <v>9636</v>
      </c>
      <c r="N23" s="14"/>
      <c r="O23" s="1">
        <v>347537</v>
      </c>
      <c r="P23" s="1">
        <v>46886</v>
      </c>
      <c r="Q23" s="1">
        <v>31952</v>
      </c>
      <c r="S23" s="14"/>
      <c r="T23" s="14">
        <v>299435</v>
      </c>
      <c r="U23" s="14">
        <v>2727</v>
      </c>
      <c r="V23" s="14">
        <v>5300</v>
      </c>
      <c r="W23" s="14"/>
      <c r="X23" s="14">
        <v>960570</v>
      </c>
      <c r="Y23" s="14">
        <v>71888</v>
      </c>
      <c r="Z23" s="14">
        <v>88297</v>
      </c>
    </row>
    <row r="24" spans="1:26">
      <c r="A24" s="14"/>
      <c r="B24" s="1">
        <v>586639</v>
      </c>
      <c r="C24" s="1">
        <v>14067</v>
      </c>
      <c r="D24" s="1">
        <v>11145</v>
      </c>
      <c r="E24" s="14"/>
      <c r="F24" s="1">
        <v>429043</v>
      </c>
      <c r="G24" s="1">
        <v>10035</v>
      </c>
      <c r="H24" s="1">
        <v>4995</v>
      </c>
      <c r="J24" s="14"/>
      <c r="K24" s="1">
        <v>440911</v>
      </c>
      <c r="L24" s="1">
        <v>8693</v>
      </c>
      <c r="M24" s="1">
        <v>11703</v>
      </c>
      <c r="N24" s="14"/>
      <c r="O24" s="1">
        <v>411783</v>
      </c>
      <c r="P24" s="1">
        <v>23394</v>
      </c>
      <c r="Q24" s="1">
        <v>22895</v>
      </c>
      <c r="S24" s="14"/>
      <c r="T24" s="14">
        <v>329442</v>
      </c>
      <c r="U24" s="14">
        <v>2092</v>
      </c>
      <c r="V24" s="14">
        <v>4160</v>
      </c>
      <c r="W24" s="14"/>
      <c r="X24" s="14">
        <v>812756</v>
      </c>
      <c r="Y24" s="14">
        <v>52684</v>
      </c>
      <c r="Z24" s="14">
        <v>76891</v>
      </c>
    </row>
    <row r="25" spans="1:26">
      <c r="A25" s="14"/>
      <c r="B25" s="1">
        <v>778369</v>
      </c>
      <c r="C25" s="1">
        <v>7698</v>
      </c>
      <c r="D25" s="1">
        <v>8621</v>
      </c>
      <c r="E25" s="14"/>
      <c r="F25" s="1">
        <v>537981</v>
      </c>
      <c r="G25" s="1">
        <v>9702</v>
      </c>
      <c r="H25" s="1">
        <v>13656</v>
      </c>
      <c r="J25" s="14"/>
      <c r="K25" s="1">
        <v>375820</v>
      </c>
      <c r="L25" s="1">
        <v>7172</v>
      </c>
      <c r="M25" s="1">
        <v>12537</v>
      </c>
      <c r="N25" s="14"/>
      <c r="O25" s="1">
        <v>361820</v>
      </c>
      <c r="P25" s="1">
        <v>22662</v>
      </c>
      <c r="Q25" s="1">
        <v>22193</v>
      </c>
      <c r="S25" s="14"/>
      <c r="T25" s="14">
        <v>332919</v>
      </c>
      <c r="U25" s="14">
        <v>4351</v>
      </c>
      <c r="V25" s="14">
        <v>2029</v>
      </c>
      <c r="W25" s="14"/>
      <c r="X25" s="14">
        <v>852931</v>
      </c>
      <c r="Y25" s="14">
        <v>76021</v>
      </c>
      <c r="Z25" s="14">
        <v>44660</v>
      </c>
    </row>
    <row r="26" spans="1:26">
      <c r="A26" s="14"/>
      <c r="B26" s="1">
        <v>617954</v>
      </c>
      <c r="C26" s="1">
        <v>13277</v>
      </c>
      <c r="D26" s="1">
        <v>13314</v>
      </c>
      <c r="E26" s="14"/>
      <c r="F26" s="1">
        <v>445047</v>
      </c>
      <c r="G26" s="1">
        <v>3205</v>
      </c>
      <c r="H26" s="1">
        <v>8239</v>
      </c>
      <c r="J26" s="14"/>
      <c r="K26" s="1">
        <v>388555</v>
      </c>
      <c r="L26" s="1">
        <v>6545</v>
      </c>
      <c r="M26" s="1">
        <v>14677</v>
      </c>
      <c r="N26" s="14"/>
      <c r="O26" s="1">
        <v>437847</v>
      </c>
      <c r="P26" s="1">
        <v>20266</v>
      </c>
      <c r="Q26" s="1">
        <v>32753</v>
      </c>
      <c r="S26" s="14"/>
      <c r="T26" s="14">
        <v>317164</v>
      </c>
      <c r="U26" s="14">
        <v>2963</v>
      </c>
      <c r="V26" s="14">
        <v>4922</v>
      </c>
      <c r="W26" s="14"/>
      <c r="X26" s="14">
        <v>861668</v>
      </c>
      <c r="Y26" s="14">
        <v>76926</v>
      </c>
      <c r="Z26" s="14">
        <v>80041</v>
      </c>
    </row>
    <row r="27" spans="1:26">
      <c r="A27" s="14"/>
      <c r="B27" s="1">
        <v>578530</v>
      </c>
      <c r="C27" s="1">
        <v>11099</v>
      </c>
      <c r="D27" s="1">
        <v>15709</v>
      </c>
      <c r="E27" s="14"/>
      <c r="F27" s="1">
        <v>261050</v>
      </c>
      <c r="G27" s="1">
        <v>3263</v>
      </c>
      <c r="H27" s="1">
        <v>8468</v>
      </c>
      <c r="J27" s="14"/>
      <c r="K27" s="107">
        <v>362815</v>
      </c>
      <c r="L27" s="107">
        <v>8122</v>
      </c>
      <c r="M27" s="107">
        <v>11357</v>
      </c>
      <c r="N27" s="107"/>
      <c r="O27" s="107">
        <v>356519</v>
      </c>
      <c r="P27" s="107">
        <v>24312</v>
      </c>
      <c r="Q27" s="107">
        <v>25853</v>
      </c>
      <c r="S27" s="14"/>
      <c r="T27" s="26">
        <v>291251.66700000002</v>
      </c>
      <c r="U27" s="26">
        <v>2593.5</v>
      </c>
      <c r="V27" s="26">
        <v>3868.1666700000001</v>
      </c>
      <c r="W27" s="26"/>
      <c r="X27" s="26">
        <v>810759.33299999998</v>
      </c>
      <c r="Y27" s="26">
        <v>58810.5</v>
      </c>
      <c r="Z27" s="26">
        <v>67232.833299999998</v>
      </c>
    </row>
    <row r="28" spans="1:26">
      <c r="A28" s="14"/>
      <c r="B28" s="1">
        <v>591518</v>
      </c>
      <c r="C28" s="1">
        <v>7089</v>
      </c>
      <c r="D28" s="1">
        <v>12249</v>
      </c>
      <c r="E28" s="14"/>
      <c r="F28" s="1">
        <v>364562</v>
      </c>
      <c r="G28" s="1">
        <v>4670</v>
      </c>
      <c r="H28" s="1">
        <v>4083</v>
      </c>
      <c r="J28" s="14"/>
      <c r="K28" s="14">
        <v>1</v>
      </c>
      <c r="L28" s="14">
        <v>2.2386039999999999E-2</v>
      </c>
      <c r="M28" s="14">
        <v>3.1301969999999998E-2</v>
      </c>
      <c r="N28" s="14"/>
      <c r="O28" s="14">
        <v>1</v>
      </c>
      <c r="P28" s="14">
        <v>6.8193690000000001E-2</v>
      </c>
      <c r="Q28" s="14">
        <v>7.2515099999999999E-2</v>
      </c>
      <c r="S28" s="14"/>
      <c r="T28" s="14">
        <v>1</v>
      </c>
      <c r="U28" s="14">
        <v>8.9046699999999999E-3</v>
      </c>
      <c r="V28" s="14">
        <v>1.328118E-2</v>
      </c>
      <c r="W28" s="14"/>
      <c r="X28" s="14">
        <v>1</v>
      </c>
      <c r="Y28" s="14">
        <v>7.2537560000000001E-2</v>
      </c>
      <c r="Z28" s="14">
        <v>8.2925760000000001E-2</v>
      </c>
    </row>
    <row r="29" spans="1:26">
      <c r="A29" s="14"/>
      <c r="B29" s="1">
        <v>626274</v>
      </c>
      <c r="C29" s="1">
        <v>5738</v>
      </c>
      <c r="D29" s="1">
        <v>15989</v>
      </c>
      <c r="E29" s="14"/>
      <c r="F29" s="1">
        <v>504088</v>
      </c>
      <c r="G29" s="1">
        <v>26742</v>
      </c>
      <c r="H29" s="1">
        <v>14624</v>
      </c>
      <c r="J29" s="14"/>
      <c r="S29" s="26"/>
      <c r="T29" s="14"/>
      <c r="U29" s="14"/>
      <c r="V29" s="14"/>
      <c r="W29" s="14"/>
      <c r="X29" s="14"/>
      <c r="Y29" s="14"/>
      <c r="Z29" s="14"/>
    </row>
    <row r="30" spans="1:26">
      <c r="A30" s="14"/>
      <c r="B30" s="1">
        <v>688608</v>
      </c>
      <c r="C30" s="1">
        <v>8840</v>
      </c>
      <c r="D30" s="1">
        <v>16551</v>
      </c>
      <c r="E30" s="14"/>
      <c r="F30" s="1">
        <v>638120</v>
      </c>
      <c r="G30" s="1">
        <v>6424</v>
      </c>
      <c r="H30" s="1">
        <v>7226</v>
      </c>
      <c r="J30" s="14"/>
      <c r="S30" s="14"/>
      <c r="T30" s="14"/>
      <c r="U30" s="14"/>
      <c r="V30" s="14"/>
      <c r="W30" s="14"/>
      <c r="X30" s="14"/>
      <c r="Y30" s="14"/>
      <c r="Z30" s="14"/>
    </row>
    <row r="31" spans="1:26">
      <c r="A31" s="14"/>
      <c r="B31" s="1">
        <v>469896</v>
      </c>
      <c r="C31" s="1">
        <v>2421</v>
      </c>
      <c r="D31" s="1">
        <v>10864</v>
      </c>
      <c r="E31" s="14"/>
      <c r="F31" s="1">
        <v>575035</v>
      </c>
      <c r="G31" s="1">
        <v>755</v>
      </c>
      <c r="H31" s="1">
        <v>3482</v>
      </c>
      <c r="J31" s="14"/>
      <c r="S31" s="107"/>
      <c r="T31" s="14"/>
      <c r="U31" s="14"/>
      <c r="V31" s="14"/>
      <c r="W31" s="14"/>
      <c r="X31" s="14"/>
      <c r="Y31" s="14"/>
      <c r="Z31" s="14"/>
    </row>
    <row r="32" spans="1:26">
      <c r="A32" s="14"/>
      <c r="B32" s="1">
        <v>601402</v>
      </c>
      <c r="C32" s="1">
        <v>9161</v>
      </c>
      <c r="D32" s="1">
        <v>13854</v>
      </c>
      <c r="E32" s="14"/>
      <c r="F32" s="1">
        <v>522673</v>
      </c>
      <c r="G32" s="1">
        <v>5258</v>
      </c>
      <c r="H32" s="1">
        <v>6070</v>
      </c>
      <c r="J32" s="14"/>
      <c r="S32" s="14"/>
      <c r="T32" s="14"/>
      <c r="U32" s="14"/>
      <c r="V32" s="14"/>
      <c r="W32" s="14"/>
      <c r="X32" s="14"/>
      <c r="Y32" s="14"/>
      <c r="Z32" s="14"/>
    </row>
    <row r="33" spans="1:26">
      <c r="A33" s="26"/>
      <c r="B33" s="2">
        <v>590646.75</v>
      </c>
      <c r="C33" s="2">
        <v>7940</v>
      </c>
      <c r="D33" s="2">
        <v>11774</v>
      </c>
      <c r="E33" s="2"/>
      <c r="F33" s="2">
        <v>428250.41700000002</v>
      </c>
      <c r="G33" s="2">
        <v>6574.1666699999996</v>
      </c>
      <c r="H33" s="2">
        <v>7713.5</v>
      </c>
      <c r="J33" s="26"/>
      <c r="S33" s="26"/>
      <c r="T33" s="14"/>
      <c r="U33" s="14"/>
      <c r="V33" s="14"/>
      <c r="W33" s="14"/>
      <c r="X33" s="14"/>
      <c r="Y33" s="14"/>
      <c r="Z33" s="14"/>
    </row>
    <row r="34" spans="1:26">
      <c r="A34" s="14"/>
      <c r="B34" s="14">
        <v>1</v>
      </c>
      <c r="C34" s="14">
        <v>1.3442890000000001E-2</v>
      </c>
      <c r="D34" s="14">
        <v>1.993408E-2</v>
      </c>
      <c r="E34" s="14"/>
      <c r="F34" s="14">
        <v>1</v>
      </c>
      <c r="G34" s="14">
        <v>1.535122E-2</v>
      </c>
      <c r="H34" s="14">
        <v>1.8011659999999999E-2</v>
      </c>
      <c r="J34" s="14"/>
      <c r="S34" s="14"/>
      <c r="T34" s="14"/>
      <c r="U34" s="14"/>
      <c r="V34" s="14"/>
      <c r="W34" s="14"/>
      <c r="X34" s="14"/>
      <c r="Y34" s="14"/>
      <c r="Z34" s="14"/>
    </row>
    <row r="35" spans="1:26">
      <c r="A35" s="14"/>
      <c r="B35" s="14"/>
      <c r="C35" s="14"/>
      <c r="D35" s="14"/>
      <c r="E35" s="14"/>
      <c r="F35" s="14"/>
      <c r="G35" s="14"/>
      <c r="H35" s="14"/>
      <c r="J35" s="14"/>
      <c r="S35" s="14"/>
      <c r="T35" s="14"/>
      <c r="U35" s="14"/>
      <c r="V35" s="14"/>
      <c r="W35" s="14"/>
      <c r="X35" s="14"/>
      <c r="Y35" s="14"/>
      <c r="Z35" s="14"/>
    </row>
    <row r="36" spans="1:26">
      <c r="A36" s="14"/>
      <c r="B36" s="148" t="s">
        <v>10</v>
      </c>
      <c r="C36" s="148"/>
      <c r="D36" s="148"/>
      <c r="F36" s="150" t="s">
        <v>164</v>
      </c>
      <c r="G36" s="150"/>
      <c r="H36" s="150"/>
      <c r="K36" s="148" t="s">
        <v>10</v>
      </c>
      <c r="L36" s="148"/>
      <c r="M36" s="148"/>
      <c r="O36" s="150" t="s">
        <v>164</v>
      </c>
      <c r="P36" s="150"/>
      <c r="Q36" s="150"/>
      <c r="S36" s="14"/>
      <c r="T36" s="148" t="s">
        <v>10</v>
      </c>
      <c r="U36" s="148"/>
      <c r="V36" s="148"/>
      <c r="X36" s="150" t="s">
        <v>164</v>
      </c>
      <c r="Y36" s="150"/>
      <c r="Z36" s="150"/>
    </row>
    <row r="37" spans="1:26">
      <c r="A37" s="14" t="s">
        <v>173</v>
      </c>
      <c r="B37" s="14" t="s">
        <v>2</v>
      </c>
      <c r="C37" s="14" t="s">
        <v>4</v>
      </c>
      <c r="D37" s="14" t="s">
        <v>5</v>
      </c>
      <c r="E37" s="14"/>
      <c r="F37" s="14" t="s">
        <v>2</v>
      </c>
      <c r="G37" s="14" t="s">
        <v>4</v>
      </c>
      <c r="H37" s="14" t="s">
        <v>5</v>
      </c>
      <c r="J37" s="14"/>
      <c r="K37" s="14" t="s">
        <v>2</v>
      </c>
      <c r="L37" s="14" t="s">
        <v>4</v>
      </c>
      <c r="M37" s="14" t="s">
        <v>5</v>
      </c>
      <c r="N37" s="14"/>
      <c r="O37" s="14" t="s">
        <v>2</v>
      </c>
      <c r="P37" s="14" t="s">
        <v>4</v>
      </c>
      <c r="Q37" s="14" t="s">
        <v>5</v>
      </c>
      <c r="S37" s="14"/>
      <c r="T37" s="14" t="s">
        <v>2</v>
      </c>
      <c r="U37" s="14" t="s">
        <v>4</v>
      </c>
      <c r="V37" s="14" t="s">
        <v>5</v>
      </c>
      <c r="W37" s="14"/>
      <c r="X37" s="14" t="s">
        <v>2</v>
      </c>
      <c r="Y37" s="14" t="s">
        <v>4</v>
      </c>
      <c r="Z37" s="14" t="s">
        <v>5</v>
      </c>
    </row>
    <row r="38" spans="1:26">
      <c r="A38" s="14"/>
      <c r="B38" s="1">
        <v>613667</v>
      </c>
      <c r="C38" s="1">
        <v>4431</v>
      </c>
      <c r="D38" s="1">
        <v>19837</v>
      </c>
      <c r="E38" s="14"/>
      <c r="F38" s="1">
        <v>228028</v>
      </c>
      <c r="G38" s="1">
        <v>572</v>
      </c>
      <c r="H38" s="1">
        <v>1828</v>
      </c>
      <c r="J38" s="14"/>
      <c r="K38" s="1">
        <v>455707</v>
      </c>
      <c r="L38" s="1">
        <v>10857</v>
      </c>
      <c r="M38" s="1">
        <v>17554</v>
      </c>
      <c r="N38" s="14"/>
      <c r="O38" s="1">
        <v>201913</v>
      </c>
      <c r="P38" s="1">
        <v>5638</v>
      </c>
      <c r="Q38" s="1">
        <v>6772</v>
      </c>
      <c r="S38" s="14"/>
      <c r="T38" s="14">
        <v>611657</v>
      </c>
      <c r="U38" s="14">
        <v>10292</v>
      </c>
      <c r="V38" s="14">
        <v>12598</v>
      </c>
      <c r="W38" s="14"/>
      <c r="X38" s="14">
        <v>717834</v>
      </c>
      <c r="Y38" s="14">
        <v>23399</v>
      </c>
      <c r="Z38" s="14">
        <v>43737</v>
      </c>
    </row>
    <row r="39" spans="1:26">
      <c r="A39" s="14"/>
      <c r="B39" s="1">
        <v>737801</v>
      </c>
      <c r="C39" s="1">
        <v>5597</v>
      </c>
      <c r="D39" s="1">
        <v>5646</v>
      </c>
      <c r="E39" s="14"/>
      <c r="F39" s="1">
        <v>453870</v>
      </c>
      <c r="G39" s="1">
        <v>1166</v>
      </c>
      <c r="H39" s="1">
        <v>1</v>
      </c>
      <c r="J39" s="14"/>
      <c r="K39" s="1">
        <v>398342</v>
      </c>
      <c r="L39" s="1">
        <v>12122</v>
      </c>
      <c r="M39" s="1">
        <v>10032</v>
      </c>
      <c r="N39" s="14"/>
      <c r="O39" s="1">
        <v>167778</v>
      </c>
      <c r="P39" s="1">
        <v>5674</v>
      </c>
      <c r="Q39" s="1">
        <v>7869</v>
      </c>
      <c r="S39" s="14"/>
      <c r="T39" s="14">
        <v>683512</v>
      </c>
      <c r="U39" s="14">
        <v>4095</v>
      </c>
      <c r="V39" s="14">
        <v>8050</v>
      </c>
      <c r="W39" s="14"/>
      <c r="X39" s="14">
        <v>813549</v>
      </c>
      <c r="Y39" s="14">
        <v>22854</v>
      </c>
      <c r="Z39" s="14">
        <v>26674</v>
      </c>
    </row>
    <row r="40" spans="1:26">
      <c r="A40" s="14"/>
      <c r="B40" s="1">
        <v>602181</v>
      </c>
      <c r="C40" s="1">
        <v>5146</v>
      </c>
      <c r="D40" s="1">
        <v>5884</v>
      </c>
      <c r="E40" s="14"/>
      <c r="F40" s="1">
        <v>236632</v>
      </c>
      <c r="G40" s="1">
        <v>95</v>
      </c>
      <c r="H40" s="1">
        <v>2</v>
      </c>
      <c r="J40" s="14"/>
      <c r="K40" s="1">
        <v>407402</v>
      </c>
      <c r="L40" s="1">
        <v>13153</v>
      </c>
      <c r="M40" s="1">
        <v>14876</v>
      </c>
      <c r="N40" s="14"/>
      <c r="O40" s="1">
        <v>172810</v>
      </c>
      <c r="P40" s="1">
        <v>7497</v>
      </c>
      <c r="Q40" s="1">
        <v>5991</v>
      </c>
      <c r="S40" s="14"/>
      <c r="T40" s="14">
        <v>723999</v>
      </c>
      <c r="U40" s="14">
        <v>8545</v>
      </c>
      <c r="V40" s="14">
        <v>6957</v>
      </c>
      <c r="W40" s="14"/>
      <c r="X40" s="14">
        <v>881981</v>
      </c>
      <c r="Y40" s="14">
        <v>31819</v>
      </c>
      <c r="Z40" s="14">
        <v>19261</v>
      </c>
    </row>
    <row r="41" spans="1:26">
      <c r="A41" s="14"/>
      <c r="B41" s="1">
        <v>768726</v>
      </c>
      <c r="C41" s="1">
        <v>11335</v>
      </c>
      <c r="D41" s="1">
        <v>4074</v>
      </c>
      <c r="E41" s="14"/>
      <c r="F41" s="1">
        <v>199198</v>
      </c>
      <c r="G41" s="1">
        <v>1356</v>
      </c>
      <c r="H41" s="1">
        <v>27</v>
      </c>
      <c r="J41" s="14"/>
      <c r="K41" s="1">
        <v>457512</v>
      </c>
      <c r="L41" s="1">
        <v>18603</v>
      </c>
      <c r="M41" s="1">
        <v>11015</v>
      </c>
      <c r="N41" s="14"/>
      <c r="O41" s="1">
        <v>203814</v>
      </c>
      <c r="P41" s="1">
        <v>7307</v>
      </c>
      <c r="Q41" s="1">
        <v>8432</v>
      </c>
      <c r="S41" s="14"/>
      <c r="T41" s="14">
        <v>688338</v>
      </c>
      <c r="U41" s="14">
        <v>6684</v>
      </c>
      <c r="V41" s="14">
        <v>4360</v>
      </c>
      <c r="W41" s="14"/>
      <c r="X41" s="14">
        <v>828101</v>
      </c>
      <c r="Y41" s="14">
        <v>23108</v>
      </c>
      <c r="Z41" s="14">
        <v>9863</v>
      </c>
    </row>
    <row r="42" spans="1:26">
      <c r="A42" s="14"/>
      <c r="B42" s="1">
        <v>820256</v>
      </c>
      <c r="C42" s="1">
        <v>7116</v>
      </c>
      <c r="D42" s="1">
        <v>7723</v>
      </c>
      <c r="E42" s="14"/>
      <c r="F42" s="1">
        <v>166069</v>
      </c>
      <c r="G42" s="1">
        <v>987</v>
      </c>
      <c r="H42" s="1">
        <v>1</v>
      </c>
      <c r="J42" s="14"/>
      <c r="K42" s="1">
        <v>449068</v>
      </c>
      <c r="L42" s="1">
        <v>15889</v>
      </c>
      <c r="M42" s="1">
        <v>16805</v>
      </c>
      <c r="N42" s="14"/>
      <c r="O42" s="1">
        <v>187612</v>
      </c>
      <c r="P42" s="1">
        <v>7442</v>
      </c>
      <c r="Q42" s="1">
        <v>9139</v>
      </c>
      <c r="S42" s="14"/>
      <c r="T42" s="14">
        <v>626966</v>
      </c>
      <c r="U42" s="14">
        <v>5169</v>
      </c>
      <c r="V42" s="14">
        <v>13169</v>
      </c>
      <c r="W42" s="14"/>
      <c r="X42" s="14">
        <v>873626</v>
      </c>
      <c r="Y42" s="14">
        <v>21844</v>
      </c>
      <c r="Z42" s="14">
        <v>34064</v>
      </c>
    </row>
    <row r="43" spans="1:26">
      <c r="A43" s="14"/>
      <c r="B43" s="1">
        <v>814701</v>
      </c>
      <c r="C43" s="1">
        <v>4463</v>
      </c>
      <c r="D43" s="1">
        <v>7203</v>
      </c>
      <c r="E43" s="14"/>
      <c r="F43" s="1">
        <v>216867</v>
      </c>
      <c r="G43" s="1">
        <v>1688</v>
      </c>
      <c r="H43" s="1">
        <v>160</v>
      </c>
      <c r="J43" s="14"/>
      <c r="K43" s="1">
        <v>462724</v>
      </c>
      <c r="L43" s="1">
        <v>11150</v>
      </c>
      <c r="M43" s="1">
        <v>15107</v>
      </c>
      <c r="N43" s="14"/>
      <c r="O43" s="1">
        <v>236153</v>
      </c>
      <c r="P43" s="1">
        <v>4572</v>
      </c>
      <c r="Q43" s="1">
        <v>7872</v>
      </c>
      <c r="S43" s="14"/>
      <c r="T43" s="14">
        <v>774299</v>
      </c>
      <c r="U43" s="14">
        <v>8850</v>
      </c>
      <c r="V43" s="14">
        <v>14964</v>
      </c>
      <c r="W43" s="14"/>
      <c r="X43" s="14">
        <v>895268</v>
      </c>
      <c r="Y43" s="14">
        <v>34351</v>
      </c>
      <c r="Z43" s="14">
        <v>46464</v>
      </c>
    </row>
    <row r="44" spans="1:26">
      <c r="A44" s="14"/>
      <c r="B44" s="1">
        <v>666897</v>
      </c>
      <c r="C44" s="1">
        <v>9773</v>
      </c>
      <c r="D44" s="1">
        <v>12897</v>
      </c>
      <c r="E44" s="14"/>
      <c r="F44" s="1">
        <v>241099</v>
      </c>
      <c r="G44" s="1">
        <v>975</v>
      </c>
      <c r="H44" s="1">
        <v>1360</v>
      </c>
      <c r="J44" s="14"/>
      <c r="K44" s="26">
        <v>438459.16700000002</v>
      </c>
      <c r="L44" s="26">
        <v>13629</v>
      </c>
      <c r="M44" s="26">
        <v>14231.5</v>
      </c>
      <c r="N44" s="26"/>
      <c r="O44" s="26">
        <v>195013.33300000001</v>
      </c>
      <c r="P44" s="26">
        <v>6355</v>
      </c>
      <c r="Q44" s="26">
        <v>7679.1666699999996</v>
      </c>
      <c r="S44" s="14"/>
      <c r="T44" s="14">
        <v>684795.16700000002</v>
      </c>
      <c r="U44" s="14">
        <v>7272.5</v>
      </c>
      <c r="V44" s="14">
        <v>10016.3333</v>
      </c>
      <c r="W44" s="14"/>
      <c r="X44" s="14">
        <v>835059.83299999998</v>
      </c>
      <c r="Y44" s="14">
        <v>26229.166700000002</v>
      </c>
      <c r="Z44" s="14">
        <v>30010.5</v>
      </c>
    </row>
    <row r="45" spans="1:26">
      <c r="A45" s="14"/>
      <c r="B45" s="1">
        <v>721603</v>
      </c>
      <c r="C45" s="1">
        <v>7649</v>
      </c>
      <c r="D45" s="1">
        <v>7847</v>
      </c>
      <c r="E45" s="14"/>
      <c r="F45" s="1">
        <v>171425</v>
      </c>
      <c r="G45" s="1">
        <v>599</v>
      </c>
      <c r="H45" s="1">
        <v>1203</v>
      </c>
      <c r="J45" s="14"/>
      <c r="K45" s="14">
        <v>1</v>
      </c>
      <c r="L45" s="14">
        <v>3.108385E-2</v>
      </c>
      <c r="M45" s="14">
        <v>3.2457979999999997E-2</v>
      </c>
      <c r="N45" s="14"/>
      <c r="O45" s="14">
        <v>1</v>
      </c>
      <c r="P45" s="14">
        <v>3.2587520000000002E-2</v>
      </c>
      <c r="Q45" s="14">
        <v>3.937765E-2</v>
      </c>
      <c r="S45" s="14"/>
      <c r="T45" s="14">
        <v>1</v>
      </c>
      <c r="U45" s="14">
        <v>1.0619959999999999E-2</v>
      </c>
      <c r="V45" s="14">
        <v>1.4626760000000001E-2</v>
      </c>
      <c r="W45" s="14"/>
      <c r="X45" s="14">
        <v>1</v>
      </c>
      <c r="Y45" s="14">
        <v>3.1409920000000001E-2</v>
      </c>
      <c r="Z45" s="14">
        <v>3.593814E-2</v>
      </c>
    </row>
    <row r="46" spans="1:26">
      <c r="A46" s="14"/>
      <c r="B46" s="1">
        <v>650575</v>
      </c>
      <c r="C46" s="1">
        <v>7064</v>
      </c>
      <c r="D46" s="1">
        <v>9353</v>
      </c>
      <c r="E46" s="14"/>
      <c r="F46" s="1">
        <v>260338</v>
      </c>
      <c r="G46" s="1">
        <v>827</v>
      </c>
      <c r="H46" s="1">
        <v>155</v>
      </c>
      <c r="J46" s="14"/>
      <c r="S46" s="14"/>
      <c r="T46" s="14"/>
      <c r="U46" s="14"/>
      <c r="V46" s="14"/>
      <c r="W46" s="14"/>
      <c r="X46" s="14"/>
      <c r="Y46" s="14"/>
      <c r="Z46" s="14"/>
    </row>
    <row r="47" spans="1:26">
      <c r="A47" s="14"/>
      <c r="B47" s="1">
        <v>933071</v>
      </c>
      <c r="C47" s="1">
        <v>7018</v>
      </c>
      <c r="D47" s="1">
        <v>10793</v>
      </c>
      <c r="E47" s="14"/>
      <c r="F47" s="1">
        <v>259153</v>
      </c>
      <c r="G47" s="1">
        <v>340</v>
      </c>
      <c r="H47" s="1">
        <v>440</v>
      </c>
      <c r="J47" s="14"/>
      <c r="K47" s="14"/>
      <c r="L47" s="14"/>
      <c r="M47" s="14"/>
      <c r="N47" s="14"/>
      <c r="O47" s="14"/>
      <c r="P47" s="14"/>
      <c r="Q47" s="14"/>
      <c r="S47" s="14"/>
      <c r="T47" s="14"/>
      <c r="U47" s="14"/>
      <c r="V47" s="14"/>
      <c r="W47" s="14"/>
      <c r="X47" s="14"/>
      <c r="Y47" s="14"/>
      <c r="Z47" s="14"/>
    </row>
    <row r="48" spans="1:26">
      <c r="A48" s="14"/>
      <c r="B48" s="1">
        <v>721483</v>
      </c>
      <c r="C48" s="1">
        <v>6335</v>
      </c>
      <c r="D48" s="1">
        <v>19329</v>
      </c>
      <c r="E48" s="14"/>
      <c r="F48" s="1">
        <v>318098</v>
      </c>
      <c r="G48" s="1">
        <v>652</v>
      </c>
      <c r="H48" s="1">
        <v>1117</v>
      </c>
      <c r="J48" s="14"/>
      <c r="K48" s="14"/>
      <c r="L48" s="14"/>
      <c r="M48" s="14"/>
      <c r="N48" s="14"/>
      <c r="O48" s="14"/>
      <c r="P48" s="14"/>
      <c r="Q48" s="14"/>
      <c r="S48" s="14"/>
      <c r="T48" s="14"/>
      <c r="U48" s="14"/>
      <c r="V48" s="14"/>
      <c r="W48" s="14"/>
      <c r="X48" s="14"/>
      <c r="Y48" s="14"/>
      <c r="Z48" s="14"/>
    </row>
    <row r="49" spans="1:26">
      <c r="A49" s="14"/>
      <c r="B49" s="1">
        <v>750699</v>
      </c>
      <c r="C49" s="1">
        <v>6967</v>
      </c>
      <c r="D49" s="1">
        <v>11002</v>
      </c>
      <c r="E49" s="14"/>
      <c r="F49" s="1">
        <v>350977</v>
      </c>
      <c r="G49" s="1">
        <v>799</v>
      </c>
      <c r="H49" s="1">
        <v>334</v>
      </c>
      <c r="J49" s="14"/>
      <c r="K49" s="14"/>
      <c r="L49" s="14"/>
      <c r="M49" s="14"/>
      <c r="N49" s="14"/>
      <c r="O49" s="14"/>
      <c r="P49" s="14"/>
      <c r="Q49" s="14"/>
      <c r="S49" s="14"/>
      <c r="T49" s="14"/>
      <c r="U49" s="14"/>
      <c r="V49" s="14"/>
      <c r="W49" s="14"/>
      <c r="X49" s="14"/>
      <c r="Y49" s="14"/>
      <c r="Z49" s="14"/>
    </row>
    <row r="50" spans="1:26">
      <c r="A50" s="26"/>
      <c r="B50" s="26">
        <v>733471.66700000002</v>
      </c>
      <c r="C50" s="26">
        <v>6907.8333300000004</v>
      </c>
      <c r="D50" s="26">
        <v>10132.3333</v>
      </c>
      <c r="E50" s="26"/>
      <c r="F50" s="26">
        <v>258479.5</v>
      </c>
      <c r="G50" s="26">
        <v>838</v>
      </c>
      <c r="H50" s="26">
        <v>552.33333300000004</v>
      </c>
      <c r="J50" s="26"/>
      <c r="K50" s="14"/>
      <c r="L50" s="14"/>
      <c r="M50" s="14"/>
      <c r="N50" s="14"/>
      <c r="O50" s="14"/>
      <c r="P50" s="14"/>
      <c r="Q50" s="14"/>
      <c r="S50" s="26"/>
      <c r="T50" s="14"/>
      <c r="U50" s="14"/>
      <c r="V50" s="14"/>
      <c r="W50" s="14"/>
      <c r="X50" s="14"/>
      <c r="Y50" s="14"/>
      <c r="Z50" s="14"/>
    </row>
    <row r="51" spans="1:26">
      <c r="A51" s="14"/>
      <c r="B51" s="14">
        <v>1</v>
      </c>
      <c r="C51" s="14">
        <v>9.4179999999999993E-3</v>
      </c>
      <c r="D51" s="14">
        <v>1.381421E-2</v>
      </c>
      <c r="E51" s="14"/>
      <c r="F51" s="14">
        <v>1</v>
      </c>
      <c r="G51" s="14">
        <v>3.2420399999999999E-3</v>
      </c>
      <c r="H51" s="14">
        <v>2.13686E-3</v>
      </c>
      <c r="J51" s="14"/>
      <c r="K51" s="14"/>
      <c r="L51" s="14"/>
      <c r="M51" s="14"/>
      <c r="N51" s="14"/>
      <c r="O51" s="14"/>
      <c r="P51" s="14"/>
      <c r="Q51" s="14"/>
      <c r="S51" s="14"/>
      <c r="T51" s="14"/>
      <c r="U51" s="14"/>
      <c r="V51" s="14"/>
      <c r="W51" s="14"/>
      <c r="X51" s="14"/>
      <c r="Y51" s="14"/>
      <c r="Z51" s="14"/>
    </row>
    <row r="52" spans="1:26">
      <c r="A52" s="14"/>
      <c r="B52" s="14"/>
      <c r="C52" s="14"/>
      <c r="D52" s="14"/>
      <c r="E52" s="14"/>
      <c r="F52" s="14"/>
      <c r="G52" s="14"/>
      <c r="H52" s="14"/>
      <c r="J52" s="14"/>
      <c r="K52" s="14"/>
      <c r="L52" s="14"/>
      <c r="M52" s="14"/>
      <c r="N52" s="14"/>
      <c r="O52" s="14"/>
      <c r="P52" s="14"/>
      <c r="Q52" s="14"/>
      <c r="S52" s="14"/>
      <c r="T52" s="14"/>
      <c r="U52" s="14"/>
      <c r="V52" s="14"/>
      <c r="W52" s="14"/>
      <c r="X52" s="14"/>
      <c r="Y52" s="14"/>
      <c r="Z52" s="14"/>
    </row>
    <row r="53" spans="1:26">
      <c r="A53" s="14"/>
      <c r="B53" s="148" t="s">
        <v>10</v>
      </c>
      <c r="C53" s="148"/>
      <c r="D53" s="148"/>
      <c r="F53" s="150" t="s">
        <v>164</v>
      </c>
      <c r="G53" s="150"/>
      <c r="H53" s="150"/>
      <c r="K53" s="148" t="s">
        <v>10</v>
      </c>
      <c r="L53" s="148"/>
      <c r="M53" s="148"/>
      <c r="O53" s="150" t="s">
        <v>164</v>
      </c>
      <c r="P53" s="150"/>
      <c r="Q53" s="150"/>
      <c r="S53" s="14"/>
      <c r="T53" s="148" t="s">
        <v>10</v>
      </c>
      <c r="U53" s="148"/>
      <c r="V53" s="148"/>
      <c r="X53" s="150" t="s">
        <v>164</v>
      </c>
      <c r="Y53" s="150"/>
      <c r="Z53" s="150"/>
    </row>
    <row r="54" spans="1:26">
      <c r="A54" s="14" t="s">
        <v>174</v>
      </c>
      <c r="B54" s="14" t="s">
        <v>2</v>
      </c>
      <c r="C54" s="14" t="s">
        <v>4</v>
      </c>
      <c r="D54" s="14" t="s">
        <v>5</v>
      </c>
      <c r="E54" s="14"/>
      <c r="F54" s="14" t="s">
        <v>2</v>
      </c>
      <c r="G54" s="14" t="s">
        <v>4</v>
      </c>
      <c r="H54" s="14" t="s">
        <v>5</v>
      </c>
      <c r="J54" s="14"/>
      <c r="K54" s="14" t="s">
        <v>2</v>
      </c>
      <c r="L54" s="14" t="s">
        <v>4</v>
      </c>
      <c r="M54" s="14" t="s">
        <v>5</v>
      </c>
      <c r="N54" s="14"/>
      <c r="O54" s="14" t="s">
        <v>2</v>
      </c>
      <c r="P54" s="14" t="s">
        <v>4</v>
      </c>
      <c r="Q54" s="14" t="s">
        <v>5</v>
      </c>
      <c r="S54" s="14"/>
      <c r="T54" s="14" t="s">
        <v>2</v>
      </c>
      <c r="U54" s="14" t="s">
        <v>4</v>
      </c>
      <c r="V54" s="14" t="s">
        <v>5</v>
      </c>
      <c r="W54" s="14"/>
      <c r="X54" s="14" t="s">
        <v>2</v>
      </c>
      <c r="Y54" s="14" t="s">
        <v>4</v>
      </c>
      <c r="Z54" s="14" t="s">
        <v>5</v>
      </c>
    </row>
    <row r="55" spans="1:26">
      <c r="A55" s="14"/>
      <c r="B55" s="1">
        <v>566727</v>
      </c>
      <c r="C55" s="1">
        <v>11137</v>
      </c>
      <c r="D55" s="1">
        <v>19935</v>
      </c>
      <c r="E55" s="14"/>
      <c r="F55" s="1">
        <v>9029</v>
      </c>
      <c r="G55" s="1">
        <v>3</v>
      </c>
      <c r="H55" s="1">
        <v>177</v>
      </c>
      <c r="J55" s="14"/>
      <c r="K55" s="1">
        <v>433400</v>
      </c>
      <c r="L55" s="1">
        <v>18012</v>
      </c>
      <c r="M55" s="1">
        <v>17711</v>
      </c>
      <c r="N55" s="14"/>
      <c r="O55" s="1">
        <v>117522</v>
      </c>
      <c r="P55" s="1">
        <v>3501</v>
      </c>
      <c r="Q55" s="1">
        <v>3015</v>
      </c>
      <c r="S55" s="14"/>
      <c r="T55" s="14">
        <v>704843</v>
      </c>
      <c r="U55" s="14">
        <v>18790</v>
      </c>
      <c r="V55" s="14">
        <v>23671</v>
      </c>
      <c r="W55" s="14"/>
      <c r="X55" s="14">
        <v>390578</v>
      </c>
      <c r="Y55" s="14">
        <v>20468</v>
      </c>
      <c r="Z55" s="14">
        <v>17971</v>
      </c>
    </row>
    <row r="56" spans="1:26">
      <c r="A56" s="14"/>
      <c r="B56" s="1">
        <v>576431</v>
      </c>
      <c r="C56" s="1">
        <v>6591</v>
      </c>
      <c r="D56" s="1">
        <v>21600</v>
      </c>
      <c r="E56" s="14"/>
      <c r="F56" s="1">
        <v>8110</v>
      </c>
      <c r="G56" s="1">
        <v>57</v>
      </c>
      <c r="H56" s="1">
        <v>6</v>
      </c>
      <c r="J56" s="14"/>
      <c r="K56" s="1">
        <v>466831</v>
      </c>
      <c r="L56" s="1">
        <v>9955</v>
      </c>
      <c r="M56" s="1">
        <v>14000</v>
      </c>
      <c r="N56" s="14"/>
      <c r="O56" s="1">
        <v>104212</v>
      </c>
      <c r="P56" s="1">
        <v>1164</v>
      </c>
      <c r="Q56" s="1">
        <v>2117</v>
      </c>
      <c r="S56" s="14"/>
      <c r="T56" s="14">
        <v>800312</v>
      </c>
      <c r="U56" s="14">
        <v>16830</v>
      </c>
      <c r="V56" s="14">
        <v>15953</v>
      </c>
      <c r="W56" s="14"/>
      <c r="X56" s="14">
        <v>394986</v>
      </c>
      <c r="Y56" s="14">
        <v>22146</v>
      </c>
      <c r="Z56" s="14">
        <v>9112</v>
      </c>
    </row>
    <row r="57" spans="1:26">
      <c r="A57" s="14"/>
      <c r="B57" s="1">
        <v>605223</v>
      </c>
      <c r="C57" s="1">
        <v>13088</v>
      </c>
      <c r="D57" s="1">
        <v>30921</v>
      </c>
      <c r="E57" s="14"/>
      <c r="F57" s="1">
        <v>3617</v>
      </c>
      <c r="G57" s="1">
        <v>39</v>
      </c>
      <c r="H57" s="1">
        <v>377</v>
      </c>
      <c r="J57" s="14"/>
      <c r="K57" s="1">
        <v>402205</v>
      </c>
      <c r="L57" s="1">
        <v>12846</v>
      </c>
      <c r="M57" s="1">
        <v>12461</v>
      </c>
      <c r="N57" s="14"/>
      <c r="O57" s="1">
        <v>78339</v>
      </c>
      <c r="P57" s="1">
        <v>989</v>
      </c>
      <c r="Q57" s="1">
        <v>490</v>
      </c>
      <c r="S57" s="14"/>
      <c r="T57" s="14">
        <v>843935</v>
      </c>
      <c r="U57" s="14">
        <v>10663</v>
      </c>
      <c r="V57" s="14">
        <v>18440</v>
      </c>
      <c r="W57" s="14"/>
      <c r="X57" s="14">
        <v>552915</v>
      </c>
      <c r="Y57" s="14">
        <v>11322</v>
      </c>
      <c r="Z57" s="14">
        <v>22688</v>
      </c>
    </row>
    <row r="58" spans="1:26">
      <c r="A58" s="14"/>
      <c r="B58" s="1">
        <v>751565</v>
      </c>
      <c r="C58" s="1">
        <v>10976</v>
      </c>
      <c r="D58" s="1">
        <v>33230</v>
      </c>
      <c r="E58" s="14"/>
      <c r="F58" s="1">
        <v>19555</v>
      </c>
      <c r="G58" s="1">
        <v>17</v>
      </c>
      <c r="H58" s="1">
        <v>197</v>
      </c>
      <c r="J58" s="14"/>
      <c r="K58" s="1">
        <v>455546</v>
      </c>
      <c r="L58" s="1">
        <v>12371</v>
      </c>
      <c r="M58" s="1">
        <v>14293</v>
      </c>
      <c r="N58" s="14"/>
      <c r="O58" s="1">
        <v>78632</v>
      </c>
      <c r="P58" s="1">
        <v>2450</v>
      </c>
      <c r="Q58" s="1">
        <v>2039</v>
      </c>
      <c r="S58" s="14"/>
      <c r="T58" s="14">
        <v>948533</v>
      </c>
      <c r="U58" s="14">
        <v>10048</v>
      </c>
      <c r="V58" s="14">
        <v>13360</v>
      </c>
      <c r="W58" s="14"/>
      <c r="X58" s="14">
        <v>468834</v>
      </c>
      <c r="Y58" s="14">
        <v>13075</v>
      </c>
      <c r="Z58" s="14">
        <v>15866</v>
      </c>
    </row>
    <row r="59" spans="1:26">
      <c r="A59" s="14"/>
      <c r="B59" s="1">
        <v>646623</v>
      </c>
      <c r="C59" s="1">
        <v>13102</v>
      </c>
      <c r="D59" s="1">
        <v>34172</v>
      </c>
      <c r="E59" s="14"/>
      <c r="F59" s="1">
        <v>6731</v>
      </c>
      <c r="G59" s="1">
        <v>1</v>
      </c>
      <c r="H59" s="1">
        <v>2</v>
      </c>
      <c r="J59" s="14"/>
      <c r="K59" s="1">
        <v>552131</v>
      </c>
      <c r="L59" s="1">
        <v>14478</v>
      </c>
      <c r="M59" s="1">
        <v>12442</v>
      </c>
      <c r="N59" s="14"/>
      <c r="O59" s="1">
        <v>97673</v>
      </c>
      <c r="P59" s="1">
        <v>2275</v>
      </c>
      <c r="Q59" s="1">
        <v>602</v>
      </c>
      <c r="S59" s="14"/>
      <c r="T59" s="14">
        <v>806915</v>
      </c>
      <c r="U59" s="14">
        <v>5656</v>
      </c>
      <c r="V59" s="14">
        <v>11247</v>
      </c>
      <c r="W59" s="14"/>
      <c r="X59" s="14">
        <v>457505</v>
      </c>
      <c r="Y59" s="14">
        <v>4638</v>
      </c>
      <c r="Z59" s="14">
        <v>13560</v>
      </c>
    </row>
    <row r="60" spans="1:26">
      <c r="A60" s="14"/>
      <c r="B60" s="1">
        <v>646134</v>
      </c>
      <c r="C60" s="1">
        <v>10337</v>
      </c>
      <c r="D60" s="1">
        <v>23826</v>
      </c>
      <c r="E60" s="14"/>
      <c r="F60" s="1">
        <v>16943</v>
      </c>
      <c r="G60" s="1">
        <v>0</v>
      </c>
      <c r="H60" s="1">
        <v>2</v>
      </c>
      <c r="J60" s="14"/>
      <c r="K60" s="1">
        <v>420565</v>
      </c>
      <c r="L60" s="1">
        <v>17740</v>
      </c>
      <c r="M60" s="1">
        <v>16714</v>
      </c>
      <c r="N60" s="14"/>
      <c r="O60" s="1">
        <v>86424</v>
      </c>
      <c r="P60" s="1">
        <v>1551</v>
      </c>
      <c r="Q60" s="1">
        <v>3509</v>
      </c>
      <c r="S60" s="14"/>
      <c r="T60" s="14">
        <v>771228</v>
      </c>
      <c r="U60" s="14">
        <v>11837</v>
      </c>
      <c r="V60" s="14">
        <v>21876</v>
      </c>
      <c r="W60" s="14"/>
      <c r="X60" s="14">
        <v>490976</v>
      </c>
      <c r="Y60" s="14">
        <v>11943</v>
      </c>
      <c r="Z60" s="14">
        <v>14426</v>
      </c>
    </row>
    <row r="61" spans="1:26">
      <c r="A61" s="14"/>
      <c r="B61" s="1">
        <v>629601</v>
      </c>
      <c r="C61" s="1">
        <v>14702</v>
      </c>
      <c r="D61" s="1">
        <v>26827</v>
      </c>
      <c r="E61" s="14"/>
      <c r="F61" s="1">
        <v>9966</v>
      </c>
      <c r="G61" s="1">
        <v>1</v>
      </c>
      <c r="H61" s="1">
        <v>6</v>
      </c>
      <c r="J61" s="14"/>
      <c r="K61" s="26">
        <v>455113</v>
      </c>
      <c r="L61" s="26">
        <v>14233.6667</v>
      </c>
      <c r="M61" s="26">
        <v>14603.5</v>
      </c>
      <c r="N61" s="26"/>
      <c r="O61" s="26">
        <v>93800.333299999998</v>
      </c>
      <c r="P61" s="26">
        <v>1988.3333299999999</v>
      </c>
      <c r="Q61" s="26">
        <v>1962</v>
      </c>
      <c r="S61" s="14"/>
      <c r="T61" s="26">
        <v>812627.66700000002</v>
      </c>
      <c r="U61" s="26">
        <v>12304</v>
      </c>
      <c r="V61" s="26">
        <v>17424.5</v>
      </c>
      <c r="W61" s="26"/>
      <c r="X61" s="26">
        <v>459299</v>
      </c>
      <c r="Y61" s="26">
        <v>13932</v>
      </c>
      <c r="Z61" s="26">
        <v>15603.8333</v>
      </c>
    </row>
    <row r="62" spans="1:26">
      <c r="A62" s="14"/>
      <c r="B62" s="1">
        <v>646659</v>
      </c>
      <c r="C62" s="1">
        <v>10745</v>
      </c>
      <c r="D62" s="1">
        <v>23375</v>
      </c>
      <c r="E62" s="14"/>
      <c r="F62" s="1">
        <v>13617</v>
      </c>
      <c r="G62" s="1">
        <v>27</v>
      </c>
      <c r="H62" s="1">
        <v>27</v>
      </c>
      <c r="J62" s="14"/>
      <c r="K62" s="14">
        <v>1</v>
      </c>
      <c r="L62" s="14">
        <v>3.1275020000000001E-2</v>
      </c>
      <c r="M62" s="14">
        <v>3.2087640000000001E-2</v>
      </c>
      <c r="N62" s="14"/>
      <c r="O62" s="14">
        <v>1</v>
      </c>
      <c r="P62" s="14">
        <v>2.1197509999999999E-2</v>
      </c>
      <c r="Q62" s="14">
        <v>2.0916770000000001E-2</v>
      </c>
      <c r="S62" s="14"/>
      <c r="T62" s="14">
        <v>1</v>
      </c>
      <c r="U62" s="14">
        <v>1.514101E-2</v>
      </c>
      <c r="V62" s="14">
        <v>2.144217E-2</v>
      </c>
      <c r="W62" s="14"/>
      <c r="X62" s="14">
        <v>1</v>
      </c>
      <c r="Y62" s="14">
        <v>3.0333180000000001E-2</v>
      </c>
      <c r="Z62" s="14">
        <v>3.3973150000000001E-2</v>
      </c>
    </row>
    <row r="63" spans="1:26">
      <c r="A63" s="14"/>
      <c r="B63" s="1">
        <v>616711</v>
      </c>
      <c r="C63" s="1">
        <v>16024</v>
      </c>
      <c r="D63" s="1">
        <v>25077</v>
      </c>
      <c r="E63" s="14"/>
      <c r="F63" s="1">
        <v>19976</v>
      </c>
      <c r="G63" s="1">
        <v>56</v>
      </c>
      <c r="H63" s="1">
        <v>206</v>
      </c>
      <c r="J63" s="14"/>
      <c r="S63" s="14"/>
      <c r="T63" s="14"/>
      <c r="U63" s="14"/>
      <c r="V63" s="14"/>
      <c r="W63" s="14"/>
      <c r="X63" s="14"/>
      <c r="Y63" s="14"/>
      <c r="Z63" s="14"/>
    </row>
    <row r="64" spans="1:26">
      <c r="A64" s="14"/>
      <c r="B64" s="1">
        <v>710602</v>
      </c>
      <c r="C64" s="1">
        <v>20028</v>
      </c>
      <c r="D64" s="1">
        <v>27480</v>
      </c>
      <c r="E64" s="14"/>
      <c r="F64" s="1">
        <v>24640</v>
      </c>
      <c r="G64" s="1">
        <v>36</v>
      </c>
      <c r="H64" s="1">
        <v>465</v>
      </c>
      <c r="J64" s="14"/>
      <c r="K64" s="14"/>
      <c r="L64" s="14"/>
      <c r="M64" s="14"/>
      <c r="N64" s="14"/>
      <c r="O64" s="14"/>
      <c r="P64" s="14"/>
      <c r="Q64" s="14"/>
      <c r="S64" s="14"/>
      <c r="T64" s="14"/>
      <c r="U64" s="14"/>
      <c r="V64" s="14"/>
      <c r="W64" s="14"/>
      <c r="X64" s="14"/>
      <c r="Y64" s="14"/>
      <c r="Z64" s="14"/>
    </row>
    <row r="65" spans="1:26">
      <c r="A65" s="14"/>
      <c r="B65" s="1">
        <v>606787</v>
      </c>
      <c r="C65" s="1">
        <v>11111</v>
      </c>
      <c r="D65" s="1">
        <v>11910</v>
      </c>
      <c r="E65" s="14"/>
      <c r="F65" s="1">
        <v>7312</v>
      </c>
      <c r="G65" s="1">
        <v>1</v>
      </c>
      <c r="H65" s="1">
        <v>2</v>
      </c>
      <c r="J65" s="14"/>
      <c r="K65" s="14"/>
      <c r="L65" s="14"/>
      <c r="M65" s="14"/>
      <c r="N65" s="14"/>
      <c r="O65" s="14"/>
      <c r="P65" s="14"/>
      <c r="Q65" s="14"/>
      <c r="S65" s="14"/>
      <c r="T65" s="14"/>
      <c r="U65" s="14"/>
      <c r="V65" s="14"/>
      <c r="W65" s="14"/>
      <c r="X65" s="14"/>
      <c r="Y65" s="14"/>
      <c r="Z65" s="14"/>
    </row>
    <row r="66" spans="1:26">
      <c r="A66" s="14"/>
      <c r="B66" s="1">
        <v>587161</v>
      </c>
      <c r="C66" s="1">
        <v>12967</v>
      </c>
      <c r="D66" s="1">
        <v>18928</v>
      </c>
      <c r="E66" s="14"/>
      <c r="F66" s="1"/>
      <c r="G66" s="1">
        <v>106</v>
      </c>
      <c r="H66" s="1">
        <v>1</v>
      </c>
      <c r="J66" s="14"/>
      <c r="K66" s="14"/>
      <c r="L66" s="14"/>
      <c r="M66" s="14"/>
      <c r="N66" s="14"/>
      <c r="O66" s="14"/>
      <c r="P66" s="14"/>
      <c r="Q66" s="14"/>
      <c r="S66" s="14"/>
      <c r="T66" s="14"/>
      <c r="U66" s="14"/>
      <c r="V66" s="14"/>
      <c r="W66" s="14"/>
      <c r="X66" s="14"/>
      <c r="Y66" s="14"/>
      <c r="Z66" s="14"/>
    </row>
    <row r="67" spans="1:26">
      <c r="A67" s="26"/>
      <c r="B67" s="26">
        <v>632518.66700000002</v>
      </c>
      <c r="C67" s="26">
        <v>12567.3333</v>
      </c>
      <c r="D67" s="26">
        <v>24773.416700000002</v>
      </c>
      <c r="E67" s="26"/>
      <c r="F67" s="26">
        <v>12681.4545</v>
      </c>
      <c r="G67" s="26">
        <v>28.6666667</v>
      </c>
      <c r="H67" s="26">
        <v>122.333333</v>
      </c>
      <c r="J67" s="26"/>
      <c r="K67" s="14"/>
      <c r="L67" s="14"/>
      <c r="M67" s="14"/>
      <c r="N67" s="14"/>
      <c r="O67" s="14"/>
      <c r="P67" s="14"/>
      <c r="Q67" s="14"/>
      <c r="S67" s="26"/>
      <c r="T67" s="14"/>
      <c r="U67" s="14"/>
      <c r="V67" s="14"/>
      <c r="W67" s="14"/>
      <c r="X67" s="14"/>
      <c r="Y67" s="14"/>
      <c r="Z67" s="14"/>
    </row>
    <row r="68" spans="1:26">
      <c r="A68" s="14"/>
      <c r="B68" s="14">
        <v>1</v>
      </c>
      <c r="C68" s="14">
        <v>1.9868719999999999E-2</v>
      </c>
      <c r="D68" s="14">
        <v>3.9166300000000001E-2</v>
      </c>
      <c r="E68" s="14"/>
      <c r="F68" s="14">
        <v>1</v>
      </c>
      <c r="G68" s="14">
        <v>2.2605199999999998E-3</v>
      </c>
      <c r="H68" s="14">
        <v>9.6466299999999998E-3</v>
      </c>
      <c r="J68" s="14"/>
      <c r="K68" s="14"/>
      <c r="L68" s="14"/>
      <c r="M68" s="14"/>
      <c r="N68" s="14"/>
      <c r="O68" s="14"/>
      <c r="P68" s="14"/>
      <c r="Q68" s="14"/>
      <c r="S68" s="14"/>
      <c r="T68" s="14"/>
      <c r="U68" s="14"/>
      <c r="V68" s="14"/>
      <c r="W68" s="14"/>
      <c r="X68" s="14"/>
      <c r="Y68" s="14"/>
      <c r="Z68" s="14"/>
    </row>
    <row r="69" spans="1:26">
      <c r="A69" s="14"/>
      <c r="B69" s="14"/>
      <c r="C69" s="14"/>
      <c r="D69" s="14"/>
      <c r="E69" s="14"/>
      <c r="F69" s="14"/>
      <c r="G69" s="14"/>
      <c r="H69" s="14"/>
      <c r="J69" s="14"/>
      <c r="K69" s="14"/>
      <c r="L69" s="14"/>
      <c r="M69" s="14"/>
      <c r="N69" s="14"/>
      <c r="O69" s="14"/>
      <c r="P69" s="14"/>
      <c r="Q69" s="14"/>
      <c r="S69" s="14"/>
      <c r="T69" s="14"/>
      <c r="U69" s="14"/>
      <c r="V69" s="14"/>
      <c r="W69" s="14"/>
      <c r="X69" s="14"/>
      <c r="Y69" s="14"/>
      <c r="Z69" s="14"/>
    </row>
    <row r="70" spans="1:26">
      <c r="A70" s="14"/>
      <c r="B70" s="148" t="s">
        <v>10</v>
      </c>
      <c r="C70" s="148"/>
      <c r="D70" s="148"/>
      <c r="F70" s="150" t="s">
        <v>164</v>
      </c>
      <c r="G70" s="150"/>
      <c r="H70" s="150"/>
      <c r="K70" s="148" t="s">
        <v>10</v>
      </c>
      <c r="L70" s="148"/>
      <c r="M70" s="148"/>
      <c r="O70" s="150" t="s">
        <v>164</v>
      </c>
      <c r="P70" s="150"/>
      <c r="Q70" s="150"/>
      <c r="S70" s="14"/>
      <c r="T70" s="148" t="s">
        <v>10</v>
      </c>
      <c r="U70" s="148"/>
      <c r="V70" s="148"/>
      <c r="X70" s="150" t="s">
        <v>164</v>
      </c>
      <c r="Y70" s="150"/>
      <c r="Z70" s="150"/>
    </row>
    <row r="71" spans="1:26">
      <c r="A71" s="14" t="s">
        <v>175</v>
      </c>
      <c r="B71" s="14" t="s">
        <v>2</v>
      </c>
      <c r="C71" s="14" t="s">
        <v>4</v>
      </c>
      <c r="D71" s="14" t="s">
        <v>5</v>
      </c>
      <c r="E71" s="14"/>
      <c r="F71" s="14" t="s">
        <v>2</v>
      </c>
      <c r="G71" s="14" t="s">
        <v>4</v>
      </c>
      <c r="H71" s="14" t="s">
        <v>5</v>
      </c>
      <c r="J71" s="14"/>
      <c r="K71" s="14" t="s">
        <v>2</v>
      </c>
      <c r="L71" s="14" t="s">
        <v>4</v>
      </c>
      <c r="M71" s="14" t="s">
        <v>5</v>
      </c>
      <c r="N71" s="14"/>
      <c r="O71" s="14" t="s">
        <v>2</v>
      </c>
      <c r="P71" s="14" t="s">
        <v>4</v>
      </c>
      <c r="Q71" s="14" t="s">
        <v>5</v>
      </c>
      <c r="S71" s="14"/>
      <c r="T71" s="14" t="s">
        <v>2</v>
      </c>
      <c r="U71" s="14" t="s">
        <v>4</v>
      </c>
      <c r="V71" s="14" t="s">
        <v>5</v>
      </c>
      <c r="W71" s="14"/>
      <c r="X71" s="14" t="s">
        <v>2</v>
      </c>
      <c r="Y71" s="14" t="s">
        <v>4</v>
      </c>
      <c r="Z71" s="14" t="s">
        <v>5</v>
      </c>
    </row>
    <row r="72" spans="1:26">
      <c r="A72" s="14"/>
      <c r="B72" s="1">
        <v>560322</v>
      </c>
      <c r="C72" s="1">
        <v>21684</v>
      </c>
      <c r="D72" s="1">
        <v>46208</v>
      </c>
      <c r="E72" s="14"/>
      <c r="F72" s="1">
        <v>3222</v>
      </c>
      <c r="G72" s="1">
        <v>84</v>
      </c>
      <c r="H72" s="1">
        <v>8</v>
      </c>
      <c r="J72" s="14"/>
      <c r="K72" s="1">
        <v>370026</v>
      </c>
      <c r="L72" s="1">
        <v>3269</v>
      </c>
      <c r="M72" s="1">
        <v>10297</v>
      </c>
      <c r="N72" s="14"/>
      <c r="O72" s="1">
        <v>72316</v>
      </c>
      <c r="P72" s="1">
        <v>62</v>
      </c>
      <c r="Q72" s="1">
        <v>527</v>
      </c>
      <c r="S72" s="14"/>
      <c r="T72" s="14">
        <v>898754</v>
      </c>
      <c r="U72" s="14">
        <v>17925</v>
      </c>
      <c r="V72" s="14">
        <v>24337</v>
      </c>
      <c r="W72" s="14"/>
      <c r="X72" s="14">
        <v>195067</v>
      </c>
      <c r="Y72" s="14">
        <v>315</v>
      </c>
      <c r="Z72" s="14">
        <v>865</v>
      </c>
    </row>
    <row r="73" spans="1:26">
      <c r="A73" s="14"/>
      <c r="B73" s="1">
        <v>643286</v>
      </c>
      <c r="C73" s="1">
        <v>17188</v>
      </c>
      <c r="D73" s="1">
        <v>19680</v>
      </c>
      <c r="E73" s="14"/>
      <c r="F73" s="1">
        <v>2633</v>
      </c>
      <c r="G73" s="1">
        <v>3</v>
      </c>
      <c r="H73" s="1">
        <v>39</v>
      </c>
      <c r="J73" s="14"/>
      <c r="K73" s="1">
        <v>377046</v>
      </c>
      <c r="L73" s="1">
        <v>10157</v>
      </c>
      <c r="M73" s="1">
        <v>10474</v>
      </c>
      <c r="N73" s="14"/>
      <c r="O73" s="1">
        <v>17896</v>
      </c>
      <c r="P73" s="1">
        <v>1741</v>
      </c>
      <c r="Q73" s="1">
        <v>155</v>
      </c>
      <c r="S73" s="14"/>
      <c r="T73" s="14">
        <v>1012843</v>
      </c>
      <c r="U73" s="14">
        <v>26019</v>
      </c>
      <c r="V73" s="14">
        <v>15239</v>
      </c>
      <c r="W73" s="14"/>
      <c r="X73" s="14">
        <v>168178</v>
      </c>
      <c r="Y73" s="14">
        <v>1385</v>
      </c>
      <c r="Z73" s="14">
        <v>113</v>
      </c>
    </row>
    <row r="74" spans="1:26">
      <c r="A74" s="14"/>
      <c r="B74" s="1">
        <v>612976</v>
      </c>
      <c r="C74" s="1">
        <v>15403</v>
      </c>
      <c r="D74" s="1">
        <v>15622</v>
      </c>
      <c r="E74" s="14"/>
      <c r="F74" s="1">
        <v>3861</v>
      </c>
      <c r="G74" s="1">
        <v>1</v>
      </c>
      <c r="H74" s="1">
        <v>2</v>
      </c>
      <c r="J74" s="14"/>
      <c r="K74" s="1">
        <v>413087</v>
      </c>
      <c r="L74" s="1">
        <v>8170</v>
      </c>
      <c r="M74" s="1">
        <v>13923</v>
      </c>
      <c r="N74" s="14"/>
      <c r="O74" s="1">
        <v>47066</v>
      </c>
      <c r="P74" s="1">
        <v>182</v>
      </c>
      <c r="Q74" s="1">
        <v>1104</v>
      </c>
      <c r="S74" s="14"/>
      <c r="T74" s="14">
        <v>1009488</v>
      </c>
      <c r="U74" s="14">
        <v>19963</v>
      </c>
      <c r="V74" s="14">
        <v>8354</v>
      </c>
      <c r="W74" s="14"/>
      <c r="X74" s="14">
        <v>207402</v>
      </c>
      <c r="Y74" s="14">
        <v>927</v>
      </c>
      <c r="Z74" s="14">
        <v>25</v>
      </c>
    </row>
    <row r="75" spans="1:26">
      <c r="A75" s="14"/>
      <c r="B75" s="1">
        <v>949501</v>
      </c>
      <c r="C75" s="1">
        <v>13275</v>
      </c>
      <c r="D75" s="1">
        <v>21110</v>
      </c>
      <c r="E75" s="14"/>
      <c r="F75" s="1">
        <v>8417</v>
      </c>
      <c r="G75" s="1">
        <v>2</v>
      </c>
      <c r="H75" s="1">
        <v>102</v>
      </c>
      <c r="J75" s="14"/>
      <c r="K75" s="1">
        <v>447017</v>
      </c>
      <c r="L75" s="1">
        <v>10856</v>
      </c>
      <c r="M75" s="1">
        <v>12965</v>
      </c>
      <c r="N75" s="14"/>
      <c r="O75" s="1">
        <v>31757</v>
      </c>
      <c r="P75" s="1">
        <v>20</v>
      </c>
      <c r="Q75" s="1">
        <v>233</v>
      </c>
      <c r="S75" s="14"/>
      <c r="T75" s="14">
        <v>1111382</v>
      </c>
      <c r="U75" s="14">
        <v>14300</v>
      </c>
      <c r="V75" s="14">
        <v>11726</v>
      </c>
      <c r="W75" s="14"/>
      <c r="X75" s="14">
        <v>174177</v>
      </c>
      <c r="Y75" s="14">
        <v>556</v>
      </c>
      <c r="Z75" s="14">
        <v>55</v>
      </c>
    </row>
    <row r="76" spans="1:26">
      <c r="A76" s="14"/>
      <c r="B76" s="1">
        <v>949501</v>
      </c>
      <c r="C76" s="1">
        <v>15253</v>
      </c>
      <c r="D76" s="1">
        <v>23833</v>
      </c>
      <c r="E76" s="14"/>
      <c r="F76" s="1">
        <v>8417</v>
      </c>
      <c r="G76" s="1">
        <v>41</v>
      </c>
      <c r="H76" s="1">
        <v>1</v>
      </c>
      <c r="J76" s="14"/>
      <c r="K76" s="1">
        <v>432789</v>
      </c>
      <c r="L76" s="1">
        <v>5313</v>
      </c>
      <c r="M76" s="1">
        <v>10045</v>
      </c>
      <c r="N76" s="14"/>
      <c r="O76" s="1">
        <v>29883</v>
      </c>
      <c r="P76" s="1">
        <v>3</v>
      </c>
      <c r="Q76" s="1">
        <v>16</v>
      </c>
      <c r="S76" s="14"/>
      <c r="T76" s="14">
        <v>1121454</v>
      </c>
      <c r="U76" s="14">
        <v>12759</v>
      </c>
      <c r="V76" s="14">
        <v>29156</v>
      </c>
      <c r="W76" s="14"/>
      <c r="X76" s="14">
        <v>151235</v>
      </c>
      <c r="Y76" s="14">
        <v>490</v>
      </c>
      <c r="Z76" s="14">
        <v>583</v>
      </c>
    </row>
    <row r="77" spans="1:26">
      <c r="A77" s="14"/>
      <c r="B77" s="1">
        <v>976660</v>
      </c>
      <c r="C77" s="1">
        <v>30795</v>
      </c>
      <c r="D77" s="1">
        <v>34283</v>
      </c>
      <c r="E77" s="14"/>
      <c r="F77" s="1">
        <v>7316</v>
      </c>
      <c r="G77" s="1">
        <v>8</v>
      </c>
      <c r="H77" s="1">
        <v>1</v>
      </c>
      <c r="J77" s="14"/>
      <c r="K77" s="1">
        <v>456957</v>
      </c>
      <c r="L77" s="1">
        <v>9550</v>
      </c>
      <c r="M77" s="1">
        <v>16100</v>
      </c>
      <c r="N77" s="14"/>
      <c r="O77" s="1">
        <v>83492</v>
      </c>
      <c r="P77" s="1">
        <v>690</v>
      </c>
      <c r="Q77" s="1">
        <v>71</v>
      </c>
      <c r="S77" s="14"/>
      <c r="T77" s="14">
        <v>1130403</v>
      </c>
      <c r="U77" s="14">
        <v>28441</v>
      </c>
      <c r="V77" s="14">
        <v>15788</v>
      </c>
      <c r="W77" s="14"/>
      <c r="X77" s="14">
        <v>225238</v>
      </c>
      <c r="Y77" s="14">
        <v>1139</v>
      </c>
      <c r="Z77" s="14">
        <v>555</v>
      </c>
    </row>
    <row r="78" spans="1:26">
      <c r="A78" s="14"/>
      <c r="B78" s="1">
        <v>739932</v>
      </c>
      <c r="C78" s="1">
        <v>15321</v>
      </c>
      <c r="D78" s="1">
        <v>28295</v>
      </c>
      <c r="E78" s="14"/>
      <c r="F78" s="1"/>
      <c r="G78" s="1">
        <v>51</v>
      </c>
      <c r="H78" s="1">
        <v>1</v>
      </c>
      <c r="J78" s="14"/>
      <c r="K78" s="26">
        <v>416153.66700000002</v>
      </c>
      <c r="L78" s="26">
        <v>7885.8333300000004</v>
      </c>
      <c r="M78" s="26">
        <v>12300.6667</v>
      </c>
      <c r="N78" s="26"/>
      <c r="O78" s="26">
        <v>47068.333299999998</v>
      </c>
      <c r="P78" s="26">
        <v>449.66666700000002</v>
      </c>
      <c r="Q78" s="26">
        <v>351</v>
      </c>
      <c r="S78" s="14"/>
      <c r="T78" s="26">
        <v>1047387.33</v>
      </c>
      <c r="U78" s="26">
        <v>19901.166700000002</v>
      </c>
      <c r="V78" s="26">
        <v>17433.333299999998</v>
      </c>
      <c r="W78" s="26"/>
      <c r="X78" s="26">
        <v>186882.83300000001</v>
      </c>
      <c r="Y78" s="26">
        <v>802</v>
      </c>
      <c r="Z78" s="26">
        <v>366</v>
      </c>
    </row>
    <row r="79" spans="1:26">
      <c r="A79" s="14"/>
      <c r="B79" s="1">
        <v>760939</v>
      </c>
      <c r="C79" s="1">
        <v>27297</v>
      </c>
      <c r="D79" s="1">
        <v>42435</v>
      </c>
      <c r="E79" s="14"/>
      <c r="F79" s="1">
        <v>3914</v>
      </c>
      <c r="G79" s="1">
        <v>10</v>
      </c>
      <c r="H79" s="1">
        <v>1</v>
      </c>
      <c r="J79" s="14"/>
      <c r="K79" s="14">
        <v>1</v>
      </c>
      <c r="L79" s="14">
        <v>1.894933E-2</v>
      </c>
      <c r="M79" s="14">
        <v>2.9557989999999999E-2</v>
      </c>
      <c r="N79" s="14"/>
      <c r="O79" s="14">
        <v>1</v>
      </c>
      <c r="P79" s="14">
        <v>9.5534899999999996E-3</v>
      </c>
      <c r="Q79" s="14">
        <v>7.4572400000000004E-3</v>
      </c>
      <c r="S79" s="14"/>
      <c r="T79" s="14">
        <v>1</v>
      </c>
      <c r="U79" s="14">
        <v>1.900077E-2</v>
      </c>
      <c r="V79" s="14">
        <v>1.6644590000000001E-2</v>
      </c>
      <c r="W79" s="14"/>
      <c r="X79" s="14">
        <v>1</v>
      </c>
      <c r="Y79" s="14">
        <v>4.2914600000000004E-3</v>
      </c>
      <c r="Z79" s="14">
        <v>1.95845E-3</v>
      </c>
    </row>
    <row r="80" spans="1:26">
      <c r="A80" s="14"/>
      <c r="B80" s="1">
        <v>716136</v>
      </c>
      <c r="C80" s="1">
        <v>17152</v>
      </c>
      <c r="D80" s="1">
        <v>31922</v>
      </c>
      <c r="E80" s="14"/>
      <c r="F80" s="1">
        <v>12037</v>
      </c>
      <c r="G80" s="1">
        <v>2</v>
      </c>
      <c r="H80" s="1">
        <v>4</v>
      </c>
      <c r="J80" s="14"/>
      <c r="S80" s="14"/>
    </row>
    <row r="81" spans="1:26">
      <c r="A81" s="14"/>
      <c r="B81" s="1">
        <v>1005308</v>
      </c>
      <c r="C81" s="1">
        <v>19520</v>
      </c>
      <c r="D81" s="1">
        <v>22085</v>
      </c>
      <c r="E81" s="14"/>
      <c r="F81" s="1">
        <v>10145</v>
      </c>
      <c r="G81" s="1">
        <v>2</v>
      </c>
      <c r="H81" s="1">
        <v>1</v>
      </c>
      <c r="J81" s="14"/>
      <c r="S81" s="14"/>
    </row>
    <row r="82" spans="1:26">
      <c r="A82" s="14"/>
      <c r="B82" s="1">
        <v>898003</v>
      </c>
      <c r="C82" s="1">
        <v>23663</v>
      </c>
      <c r="D82" s="1">
        <v>25616</v>
      </c>
      <c r="E82" s="14"/>
      <c r="F82" s="1">
        <v>4764</v>
      </c>
      <c r="G82" s="1">
        <v>4</v>
      </c>
      <c r="H82" s="1">
        <v>0</v>
      </c>
      <c r="J82" s="14"/>
      <c r="S82" s="14"/>
    </row>
    <row r="83" spans="1:26">
      <c r="A83" s="14"/>
      <c r="B83" s="1">
        <v>924008</v>
      </c>
      <c r="C83" s="1">
        <v>17558</v>
      </c>
      <c r="D83" s="1">
        <v>22500</v>
      </c>
      <c r="E83" s="14"/>
      <c r="F83" s="1">
        <v>10630</v>
      </c>
      <c r="G83" s="1">
        <v>2</v>
      </c>
      <c r="H83" s="1">
        <v>1</v>
      </c>
      <c r="J83" s="14"/>
      <c r="S83" s="14"/>
    </row>
    <row r="84" spans="1:26">
      <c r="A84" s="26"/>
      <c r="B84" s="26">
        <v>811381</v>
      </c>
      <c r="C84" s="26">
        <v>19509.083299999998</v>
      </c>
      <c r="D84" s="26">
        <v>27799.083299999998</v>
      </c>
      <c r="E84" s="26"/>
      <c r="F84" s="26">
        <v>6850.5454499999996</v>
      </c>
      <c r="G84" s="26">
        <v>17.5</v>
      </c>
      <c r="H84" s="26">
        <v>13.4166667</v>
      </c>
      <c r="J84" s="26"/>
      <c r="S84" s="26"/>
    </row>
    <row r="85" spans="1:26">
      <c r="A85" s="14"/>
      <c r="B85" s="14">
        <v>1</v>
      </c>
      <c r="C85" s="14">
        <v>2.4044289999999999E-2</v>
      </c>
      <c r="D85" s="14">
        <v>3.4261439999999997E-2</v>
      </c>
      <c r="E85" s="14"/>
      <c r="F85" s="14">
        <v>1</v>
      </c>
      <c r="G85" s="14">
        <v>2.5545400000000001E-3</v>
      </c>
      <c r="H85" s="14">
        <v>1.9584799999999999E-3</v>
      </c>
      <c r="J85" s="14"/>
      <c r="S85" s="14"/>
    </row>
    <row r="87" spans="1:26" ht="22">
      <c r="A87" s="149" t="s">
        <v>502</v>
      </c>
      <c r="B87" s="149"/>
      <c r="C87" s="149"/>
      <c r="D87" s="149"/>
      <c r="E87" s="149"/>
      <c r="F87" s="149"/>
      <c r="G87" s="149"/>
      <c r="H87" s="149"/>
      <c r="I87" s="149"/>
      <c r="J87" s="149"/>
      <c r="K87" s="149"/>
      <c r="L87" s="149"/>
      <c r="M87" s="149"/>
      <c r="N87" s="149"/>
      <c r="O87" s="149"/>
      <c r="P87" s="149"/>
      <c r="Q87" s="149"/>
      <c r="R87" s="149"/>
      <c r="S87" s="149"/>
    </row>
    <row r="88" spans="1:26">
      <c r="J88" s="9" t="s">
        <v>1</v>
      </c>
      <c r="K88" t="s">
        <v>105</v>
      </c>
      <c r="L88" t="s">
        <v>9</v>
      </c>
      <c r="M88" t="s">
        <v>26</v>
      </c>
      <c r="O88" t="s">
        <v>47</v>
      </c>
      <c r="P88" t="s">
        <v>49</v>
      </c>
      <c r="R88" t="s">
        <v>48</v>
      </c>
      <c r="S88" t="s">
        <v>49</v>
      </c>
    </row>
    <row r="89" spans="1:26">
      <c r="I89" s="24" t="s">
        <v>148</v>
      </c>
      <c r="J89" t="s">
        <v>2</v>
      </c>
      <c r="K89">
        <v>7248534</v>
      </c>
      <c r="L89" s="32">
        <v>11948264</v>
      </c>
      <c r="M89" s="33">
        <v>4504861.6375000002</v>
      </c>
      <c r="O89" s="33">
        <f>K89/M89</f>
        <v>1.6090469770837661</v>
      </c>
      <c r="P89">
        <f>O89/$O$89</f>
        <v>1</v>
      </c>
      <c r="R89" s="33">
        <f>L89/M89</f>
        <v>2.6523043239638233</v>
      </c>
      <c r="S89">
        <f>R89/$R$89</f>
        <v>1</v>
      </c>
    </row>
    <row r="90" spans="1:26">
      <c r="I90" s="24"/>
      <c r="J90" t="s">
        <v>4</v>
      </c>
      <c r="K90">
        <v>3795697.4285710002</v>
      </c>
      <c r="L90" s="32">
        <v>4599312</v>
      </c>
      <c r="M90" s="33">
        <v>3800994.3125</v>
      </c>
      <c r="O90" s="33">
        <f t="shared" ref="O90:O100" si="0">K90/M90</f>
        <v>0.998606447815094</v>
      </c>
      <c r="P90">
        <f t="shared" ref="P90:P91" si="1">O90/$O$89</f>
        <v>0.62061982156976336</v>
      </c>
      <c r="R90" s="33">
        <f t="shared" ref="R90:R100" si="2">L90/M90</f>
        <v>1.2100286456295506</v>
      </c>
      <c r="S90">
        <f t="shared" ref="S90:S91" si="3">R90/$R$89</f>
        <v>0.45621787616783865</v>
      </c>
    </row>
    <row r="91" spans="1:26">
      <c r="I91" s="24"/>
      <c r="J91" t="s">
        <v>5</v>
      </c>
      <c r="K91">
        <v>3427736.285714</v>
      </c>
      <c r="L91" s="32">
        <v>5352512</v>
      </c>
      <c r="M91" s="33">
        <v>3753229.4874999998</v>
      </c>
      <c r="O91" s="33">
        <f t="shared" si="0"/>
        <v>0.91327649884718121</v>
      </c>
      <c r="P91">
        <f t="shared" si="1"/>
        <v>0.56758846189960344</v>
      </c>
      <c r="R91" s="33">
        <f t="shared" si="2"/>
        <v>1.4261083735557218</v>
      </c>
      <c r="S91">
        <f t="shared" si="3"/>
        <v>0.53768655454455061</v>
      </c>
    </row>
    <row r="92" spans="1:26">
      <c r="I92" s="25" t="s">
        <v>102</v>
      </c>
      <c r="J92" t="s">
        <v>2</v>
      </c>
      <c r="K92">
        <v>6193132.7142859995</v>
      </c>
      <c r="L92" s="32">
        <v>10470668</v>
      </c>
      <c r="M92" s="33">
        <v>3118016.0249999999</v>
      </c>
      <c r="O92" s="33">
        <f t="shared" si="0"/>
        <v>1.9862414640046628</v>
      </c>
      <c r="P92">
        <f>O92/$O$92</f>
        <v>1</v>
      </c>
      <c r="R92" s="33">
        <f t="shared" si="2"/>
        <v>3.3581187255123233</v>
      </c>
      <c r="S92">
        <f>R92/$R$92</f>
        <v>1</v>
      </c>
    </row>
    <row r="93" spans="1:26">
      <c r="I93" s="25"/>
      <c r="J93" t="s">
        <v>4</v>
      </c>
      <c r="K93">
        <v>3355673.714286</v>
      </c>
      <c r="L93" s="32">
        <v>2827343</v>
      </c>
      <c r="M93" s="33">
        <v>3243269.8</v>
      </c>
      <c r="O93" s="33">
        <f t="shared" si="0"/>
        <v>1.034657589783619</v>
      </c>
      <c r="P93">
        <f t="shared" ref="P93:P94" si="4">O93/$O$92</f>
        <v>0.52091229013895468</v>
      </c>
      <c r="R93" s="33">
        <f t="shared" si="2"/>
        <v>0.87175695343014636</v>
      </c>
      <c r="S93">
        <f t="shared" ref="S93:S94" si="5">R93/$R$92</f>
        <v>0.25959682330682005</v>
      </c>
    </row>
    <row r="94" spans="1:26">
      <c r="I94" s="25"/>
      <c r="J94" t="s">
        <v>5</v>
      </c>
      <c r="K94">
        <v>3221176.4285710002</v>
      </c>
      <c r="L94" s="32">
        <v>1771733</v>
      </c>
      <c r="M94" s="33">
        <v>3275951.5</v>
      </c>
      <c r="O94" s="33">
        <f t="shared" si="0"/>
        <v>0.98327964518736011</v>
      </c>
      <c r="P94">
        <f t="shared" si="4"/>
        <v>0.49504537238129664</v>
      </c>
      <c r="R94" s="33">
        <f t="shared" si="2"/>
        <v>0.54083004586606365</v>
      </c>
      <c r="S94" s="15">
        <f t="shared" si="5"/>
        <v>0.16105149640995889</v>
      </c>
    </row>
    <row r="95" spans="1:26">
      <c r="I95" s="25" t="s">
        <v>103</v>
      </c>
      <c r="J95" t="s">
        <v>2</v>
      </c>
      <c r="K95">
        <v>5068846.8571429998</v>
      </c>
      <c r="L95" s="32">
        <v>6432343</v>
      </c>
      <c r="M95" s="33">
        <v>2789196.6124999998</v>
      </c>
      <c r="N95" s="18"/>
      <c r="O95" s="33">
        <f t="shared" si="0"/>
        <v>1.8173142884322215</v>
      </c>
      <c r="P95" s="15">
        <f>O95/$O$95</f>
        <v>1</v>
      </c>
      <c r="Q95" s="18"/>
      <c r="R95" s="33">
        <f t="shared" si="2"/>
        <v>2.3061633486764461</v>
      </c>
      <c r="S95" s="15">
        <f>R95/$R$95</f>
        <v>1</v>
      </c>
      <c r="T95" s="18"/>
      <c r="U95" s="18"/>
      <c r="V95" s="18"/>
      <c r="W95" s="18"/>
      <c r="X95" s="18"/>
      <c r="Y95" s="18"/>
      <c r="Z95" s="18"/>
    </row>
    <row r="96" spans="1:26">
      <c r="I96" s="25"/>
      <c r="J96" t="s">
        <v>4</v>
      </c>
      <c r="K96">
        <v>2209200.1428570002</v>
      </c>
      <c r="L96" s="32">
        <v>1080478</v>
      </c>
      <c r="M96" s="33">
        <v>2974460.7875000001</v>
      </c>
      <c r="O96" s="33">
        <f t="shared" si="0"/>
        <v>0.74272290027861065</v>
      </c>
      <c r="P96" s="15">
        <f t="shared" ref="P96:P97" si="6">O96/$O$95</f>
        <v>0.40869259929681734</v>
      </c>
      <c r="R96" s="33">
        <f t="shared" si="2"/>
        <v>0.36325172096423208</v>
      </c>
      <c r="S96" s="15">
        <f t="shared" ref="S96:S97" si="7">R96/$R$95</f>
        <v>0.15751343944162047</v>
      </c>
    </row>
    <row r="97" spans="9:28">
      <c r="I97" s="25"/>
      <c r="J97" t="s">
        <v>5</v>
      </c>
      <c r="K97">
        <v>3182442.1428570002</v>
      </c>
      <c r="L97" s="32">
        <v>937329</v>
      </c>
      <c r="M97" s="33">
        <v>3612108.45</v>
      </c>
      <c r="O97" s="33">
        <f t="shared" si="0"/>
        <v>0.88104833697808826</v>
      </c>
      <c r="P97" s="15">
        <f t="shared" si="6"/>
        <v>0.48480790724325379</v>
      </c>
      <c r="R97" s="33">
        <f t="shared" si="2"/>
        <v>0.25949636146722005</v>
      </c>
      <c r="S97" s="15">
        <f t="shared" si="7"/>
        <v>0.11252297527672976</v>
      </c>
      <c r="V97" s="17"/>
      <c r="W97" s="17"/>
      <c r="X97" s="17"/>
      <c r="Y97" s="17"/>
    </row>
    <row r="98" spans="9:28">
      <c r="I98" s="25" t="s">
        <v>104</v>
      </c>
      <c r="J98" t="s">
        <v>2</v>
      </c>
      <c r="K98">
        <v>5423592</v>
      </c>
      <c r="L98" s="32">
        <v>3949991</v>
      </c>
      <c r="M98" s="33">
        <v>4005801.45</v>
      </c>
      <c r="O98" s="33">
        <f t="shared" si="0"/>
        <v>1.3539343044573513</v>
      </c>
      <c r="P98" s="15">
        <f>O98/$O$98</f>
        <v>1</v>
      </c>
      <c r="R98" s="33">
        <f t="shared" si="2"/>
        <v>0.98606759453841619</v>
      </c>
      <c r="S98" s="15">
        <f>R98/$R$98</f>
        <v>1</v>
      </c>
      <c r="V98" s="17"/>
      <c r="W98" s="17"/>
      <c r="X98" s="17"/>
      <c r="Y98" s="17"/>
    </row>
    <row r="99" spans="9:28">
      <c r="I99" s="25"/>
      <c r="J99" t="s">
        <v>4</v>
      </c>
      <c r="K99">
        <v>2310554.8571429998</v>
      </c>
      <c r="L99" s="32">
        <v>54308</v>
      </c>
      <c r="M99" s="33">
        <v>4167121.4375</v>
      </c>
      <c r="O99" s="33">
        <f t="shared" si="0"/>
        <v>0.55447264779717609</v>
      </c>
      <c r="P99" s="15">
        <f t="shared" ref="P99:P100" si="8">O99/$O$98</f>
        <v>0.40952699549141375</v>
      </c>
      <c r="R99" s="33">
        <f t="shared" si="2"/>
        <v>1.3032497568052935E-2</v>
      </c>
      <c r="S99" s="15">
        <f t="shared" ref="S99:S100" si="9">R99/$R$98</f>
        <v>1.3216637115180244E-2</v>
      </c>
      <c r="V99" s="17"/>
      <c r="W99" s="17"/>
      <c r="X99" s="17"/>
      <c r="Y99" s="17"/>
    </row>
    <row r="100" spans="9:28">
      <c r="I100" s="25"/>
      <c r="J100" t="s">
        <v>5</v>
      </c>
      <c r="K100">
        <v>2489795.4285710002</v>
      </c>
      <c r="L100" s="32">
        <v>324083</v>
      </c>
      <c r="M100" s="33">
        <v>3971518.15</v>
      </c>
      <c r="O100" s="33">
        <f t="shared" si="0"/>
        <v>0.62691276598370838</v>
      </c>
      <c r="P100" s="15">
        <f t="shared" si="8"/>
        <v>0.46303041729559485</v>
      </c>
      <c r="R100" s="33">
        <f t="shared" si="2"/>
        <v>8.1601792503453618E-2</v>
      </c>
      <c r="S100" s="15">
        <f t="shared" si="9"/>
        <v>8.2754765449575371E-2</v>
      </c>
      <c r="V100" s="17"/>
      <c r="W100" s="17"/>
      <c r="X100" s="17"/>
      <c r="Y100" s="17"/>
    </row>
    <row r="101" spans="9:28">
      <c r="P101" s="17"/>
      <c r="R101" s="17"/>
      <c r="S101" s="15"/>
      <c r="V101" s="17"/>
      <c r="W101" s="17"/>
      <c r="X101" s="17"/>
      <c r="Y101" s="17"/>
    </row>
    <row r="102" spans="9:28">
      <c r="O102" s="18"/>
      <c r="P102" s="18"/>
      <c r="Q102" s="18"/>
      <c r="R102" s="18"/>
      <c r="S102" s="18"/>
      <c r="T102" s="18"/>
      <c r="U102" s="18"/>
      <c r="V102" s="18"/>
      <c r="W102" s="18"/>
      <c r="X102" s="18"/>
      <c r="Y102" s="18"/>
      <c r="Z102" s="18"/>
      <c r="AA102" s="18"/>
      <c r="AB102" s="18"/>
    </row>
    <row r="103" spans="9:28">
      <c r="J103" s="9" t="s">
        <v>6</v>
      </c>
      <c r="K103" t="s">
        <v>105</v>
      </c>
      <c r="L103" t="s">
        <v>9</v>
      </c>
      <c r="M103" t="s">
        <v>26</v>
      </c>
      <c r="O103" t="s">
        <v>47</v>
      </c>
      <c r="P103" t="s">
        <v>49</v>
      </c>
      <c r="R103" t="s">
        <v>48</v>
      </c>
      <c r="S103" t="s">
        <v>49</v>
      </c>
    </row>
    <row r="104" spans="9:28">
      <c r="I104" s="24" t="s">
        <v>148</v>
      </c>
      <c r="J104" t="s">
        <v>2</v>
      </c>
      <c r="K104" s="32">
        <v>7913817.4166670004</v>
      </c>
      <c r="L104" s="32">
        <v>10789114</v>
      </c>
      <c r="M104">
        <v>3822819.285714</v>
      </c>
      <c r="O104">
        <f>K104/M104</f>
        <v>2.0701521116211778</v>
      </c>
      <c r="P104">
        <f>O104/$O$104</f>
        <v>1</v>
      </c>
      <c r="R104">
        <f>L104/M104</f>
        <v>2.822292447963541</v>
      </c>
      <c r="S104">
        <f>R104/$R$104</f>
        <v>1</v>
      </c>
      <c r="T104" s="17"/>
      <c r="X104" s="17"/>
      <c r="Y104" s="17"/>
      <c r="Z104" s="17"/>
      <c r="AA104" s="17"/>
    </row>
    <row r="105" spans="9:28">
      <c r="I105" s="24"/>
      <c r="J105" t="s">
        <v>4</v>
      </c>
      <c r="K105" s="32">
        <v>1854944.0277780001</v>
      </c>
      <c r="L105" s="32">
        <v>3718711</v>
      </c>
      <c r="M105">
        <v>3753184.785714</v>
      </c>
      <c r="O105">
        <f t="shared" ref="O105:O115" si="10">K105/M105</f>
        <v>0.49423200126958805</v>
      </c>
      <c r="P105">
        <f t="shared" ref="P105:P106" si="11">O105/$O$104</f>
        <v>0.23874187722492768</v>
      </c>
      <c r="R105">
        <f t="shared" ref="R105:R114" si="12">L105/M105</f>
        <v>0.99081479125535732</v>
      </c>
      <c r="S105">
        <f t="shared" ref="S105:S106" si="13">R105/$R$104</f>
        <v>0.3510673714803339</v>
      </c>
      <c r="T105" s="17"/>
      <c r="X105" s="17"/>
      <c r="Y105" s="17"/>
      <c r="Z105" s="17"/>
      <c r="AA105" s="17"/>
    </row>
    <row r="106" spans="9:28">
      <c r="I106" s="24"/>
      <c r="J106" t="s">
        <v>5</v>
      </c>
      <c r="K106" s="32">
        <v>2794901.4444439998</v>
      </c>
      <c r="L106" s="32">
        <v>4940905</v>
      </c>
      <c r="M106">
        <v>3197414.25</v>
      </c>
      <c r="O106">
        <f t="shared" si="10"/>
        <v>0.87411302568755356</v>
      </c>
      <c r="P106">
        <f t="shared" si="11"/>
        <v>0.42224579574638987</v>
      </c>
      <c r="R106">
        <f t="shared" si="12"/>
        <v>1.5452814723647397</v>
      </c>
      <c r="S106">
        <f t="shared" si="13"/>
        <v>0.54752705499380694</v>
      </c>
      <c r="T106" s="17"/>
      <c r="X106" s="17"/>
      <c r="Y106" s="17"/>
      <c r="Z106" s="17"/>
      <c r="AA106" s="17"/>
    </row>
    <row r="107" spans="9:28">
      <c r="I107" s="25" t="s">
        <v>102</v>
      </c>
      <c r="J107" t="s">
        <v>2</v>
      </c>
      <c r="K107" s="32">
        <v>5573651.730769</v>
      </c>
      <c r="L107" s="32">
        <v>9152765</v>
      </c>
      <c r="M107">
        <v>3218628.964286</v>
      </c>
      <c r="O107">
        <f t="shared" si="10"/>
        <v>1.7316850723132118</v>
      </c>
      <c r="P107">
        <f>O107/$O$107</f>
        <v>1</v>
      </c>
      <c r="R107">
        <f t="shared" si="12"/>
        <v>2.8436844077274346</v>
      </c>
      <c r="S107">
        <f>R107/$R$107</f>
        <v>1</v>
      </c>
      <c r="T107" s="17"/>
      <c r="X107" s="17"/>
      <c r="Y107" s="17"/>
      <c r="Z107" s="17"/>
      <c r="AA107" s="17"/>
    </row>
    <row r="108" spans="9:28">
      <c r="I108" s="25"/>
      <c r="J108" t="s">
        <v>4</v>
      </c>
      <c r="K108" s="32">
        <v>2251877.25</v>
      </c>
      <c r="L108" s="32">
        <v>1809659</v>
      </c>
      <c r="M108">
        <v>3538964.5714289998</v>
      </c>
      <c r="O108">
        <f t="shared" si="10"/>
        <v>0.63630963366516935</v>
      </c>
      <c r="P108">
        <f t="shared" ref="P108:P109" si="14">O108/$O$107</f>
        <v>0.36745112829042126</v>
      </c>
      <c r="R108">
        <f t="shared" si="12"/>
        <v>0.51135267490662595</v>
      </c>
      <c r="S108">
        <f t="shared" ref="S108:S109" si="15">R108/$R$107</f>
        <v>0.17982047287563804</v>
      </c>
      <c r="T108" s="17"/>
      <c r="X108" s="17"/>
      <c r="Y108" s="17"/>
      <c r="Z108" s="17"/>
      <c r="AA108" s="17"/>
    </row>
    <row r="109" spans="9:28">
      <c r="I109" s="25"/>
      <c r="J109" t="s">
        <v>5</v>
      </c>
      <c r="K109" s="32">
        <v>2161114.2980769998</v>
      </c>
      <c r="L109" s="32">
        <v>1949187</v>
      </c>
      <c r="M109">
        <v>3564584.0714289998</v>
      </c>
      <c r="O109">
        <f t="shared" si="10"/>
        <v>0.60627390314591023</v>
      </c>
      <c r="P109">
        <f t="shared" si="14"/>
        <v>0.35010632870793312</v>
      </c>
      <c r="R109">
        <f t="shared" si="12"/>
        <v>0.54682031926900065</v>
      </c>
      <c r="S109">
        <f t="shared" si="15"/>
        <v>0.19229289923420118</v>
      </c>
      <c r="T109" s="17"/>
      <c r="X109" s="17"/>
      <c r="Y109" s="17"/>
      <c r="Z109" s="17"/>
      <c r="AA109" s="17"/>
    </row>
    <row r="110" spans="9:28">
      <c r="I110" s="25" t="s">
        <v>103</v>
      </c>
      <c r="J110" t="s">
        <v>2</v>
      </c>
      <c r="K110" s="32">
        <v>6113442.8076919997</v>
      </c>
      <c r="L110" s="32">
        <v>5559927</v>
      </c>
      <c r="M110">
        <v>3152364.5714289998</v>
      </c>
      <c r="O110">
        <f t="shared" si="10"/>
        <v>1.9393197294184512</v>
      </c>
      <c r="P110">
        <f>O110/$O$110</f>
        <v>1</v>
      </c>
      <c r="R110">
        <f t="shared" si="12"/>
        <v>1.7637322314784254</v>
      </c>
      <c r="S110">
        <f>R110/$R$110</f>
        <v>1</v>
      </c>
      <c r="T110" s="17"/>
      <c r="X110" s="17"/>
      <c r="Y110" s="17"/>
      <c r="Z110" s="17"/>
      <c r="AA110" s="17"/>
    </row>
    <row r="111" spans="9:28">
      <c r="I111" s="25"/>
      <c r="J111" t="s">
        <v>4</v>
      </c>
      <c r="K111" s="32">
        <v>2942638.25</v>
      </c>
      <c r="L111" s="32">
        <v>881566</v>
      </c>
      <c r="M111">
        <v>4284986.75</v>
      </c>
      <c r="O111">
        <f t="shared" si="10"/>
        <v>0.68673217017532207</v>
      </c>
      <c r="P111">
        <f t="shared" ref="P111:P112" si="16">O111/$O$110</f>
        <v>0.35410982508864292</v>
      </c>
      <c r="R111">
        <f t="shared" si="12"/>
        <v>0.20573365833628307</v>
      </c>
      <c r="S111">
        <f t="shared" ref="S111:S112" si="17">R111/$R$110</f>
        <v>0.1166467645510053</v>
      </c>
      <c r="T111" s="17"/>
      <c r="X111" s="17"/>
      <c r="Y111" s="17"/>
      <c r="Z111" s="17"/>
      <c r="AA111" s="17"/>
    </row>
    <row r="112" spans="9:28">
      <c r="I112" s="25"/>
      <c r="J112" t="s">
        <v>5</v>
      </c>
      <c r="K112" s="32">
        <v>3220391.9038459999</v>
      </c>
      <c r="L112" s="32">
        <v>1103904</v>
      </c>
      <c r="M112">
        <v>4242245.2857140005</v>
      </c>
      <c r="O112">
        <f t="shared" si="10"/>
        <v>0.75912439921634201</v>
      </c>
      <c r="P112">
        <f t="shared" si="16"/>
        <v>0.39143849655156276</v>
      </c>
      <c r="R112">
        <f t="shared" si="12"/>
        <v>0.26021691949719616</v>
      </c>
      <c r="S112">
        <f t="shared" si="17"/>
        <v>0.14753765614357048</v>
      </c>
      <c r="T112" s="17"/>
      <c r="X112" s="17"/>
      <c r="Y112" s="17"/>
      <c r="Z112" s="17"/>
      <c r="AA112" s="17"/>
    </row>
    <row r="113" spans="9:28">
      <c r="I113" s="25" t="s">
        <v>104</v>
      </c>
      <c r="J113" t="s">
        <v>2</v>
      </c>
      <c r="K113" s="32">
        <v>8696750.5769229997</v>
      </c>
      <c r="L113" s="32">
        <v>4094080</v>
      </c>
      <c r="M113">
        <v>4066478.214286</v>
      </c>
      <c r="O113">
        <f t="shared" si="10"/>
        <v>2.1386443302143676</v>
      </c>
      <c r="P113">
        <f>O113/$O$113</f>
        <v>1</v>
      </c>
      <c r="R113">
        <f t="shared" si="12"/>
        <v>1.0067876389001746</v>
      </c>
      <c r="S113">
        <f>R113/$R$113</f>
        <v>1</v>
      </c>
      <c r="T113" s="17"/>
      <c r="X113" s="17"/>
      <c r="Y113" s="17"/>
      <c r="Z113" s="17"/>
      <c r="AA113" s="17"/>
    </row>
    <row r="114" spans="9:28">
      <c r="I114" s="25"/>
      <c r="J114" t="s">
        <v>4</v>
      </c>
      <c r="K114" s="32">
        <v>3971060.1346149999</v>
      </c>
      <c r="L114" s="32">
        <v>524245</v>
      </c>
      <c r="M114">
        <v>4752294.2857140005</v>
      </c>
      <c r="O114">
        <f t="shared" si="10"/>
        <v>0.83560905446291711</v>
      </c>
      <c r="P114">
        <f t="shared" ref="P114:P115" si="18">O114/$O$113</f>
        <v>0.39071903759666277</v>
      </c>
      <c r="R114">
        <f t="shared" si="12"/>
        <v>0.11031408588814606</v>
      </c>
      <c r="S114">
        <f t="shared" ref="S114:S115" si="19">R114/$R$113</f>
        <v>0.10957036183782939</v>
      </c>
      <c r="T114" s="17"/>
      <c r="X114" s="17"/>
      <c r="Y114" s="17"/>
      <c r="Z114" s="17"/>
      <c r="AA114" s="17"/>
    </row>
    <row r="115" spans="9:28">
      <c r="I115" s="25"/>
      <c r="J115" t="s">
        <v>5</v>
      </c>
      <c r="K115" s="32">
        <v>3765854.788462</v>
      </c>
      <c r="L115" s="32">
        <v>234500</v>
      </c>
      <c r="M115">
        <v>4214944.75</v>
      </c>
      <c r="O115">
        <f t="shared" si="10"/>
        <v>0.89345294228637273</v>
      </c>
      <c r="P115">
        <f t="shared" si="18"/>
        <v>0.4177660257312712</v>
      </c>
      <c r="R115">
        <f>L115/M115</f>
        <v>5.5635367462408609E-2</v>
      </c>
      <c r="S115">
        <f t="shared" si="19"/>
        <v>5.5260280631956572E-2</v>
      </c>
      <c r="T115" s="17"/>
      <c r="X115" s="17"/>
      <c r="Y115" s="17"/>
      <c r="Z115" s="17"/>
    </row>
    <row r="116" spans="9:28">
      <c r="R116" s="17"/>
      <c r="S116" s="17"/>
      <c r="T116" s="17"/>
      <c r="X116" s="17"/>
      <c r="Y116" s="17"/>
      <c r="Z116" s="17"/>
    </row>
    <row r="118" spans="9:28">
      <c r="J118" s="9" t="s">
        <v>7</v>
      </c>
      <c r="K118" t="s">
        <v>105</v>
      </c>
      <c r="L118" t="s">
        <v>9</v>
      </c>
      <c r="M118" t="s">
        <v>26</v>
      </c>
      <c r="O118" t="s">
        <v>47</v>
      </c>
      <c r="P118" t="s">
        <v>49</v>
      </c>
      <c r="R118" t="s">
        <v>48</v>
      </c>
      <c r="S118" t="s">
        <v>49</v>
      </c>
      <c r="T118" s="18"/>
      <c r="U118" s="18"/>
      <c r="V118" s="18"/>
      <c r="W118" s="18"/>
      <c r="X118" s="18"/>
      <c r="Y118" s="18"/>
      <c r="Z118" s="18"/>
      <c r="AA118" s="18"/>
      <c r="AB118" s="18"/>
    </row>
    <row r="119" spans="9:28">
      <c r="I119" s="24" t="s">
        <v>148</v>
      </c>
      <c r="J119" t="s">
        <v>2</v>
      </c>
      <c r="K119" s="32">
        <v>9367099.0833330005</v>
      </c>
      <c r="L119" s="17">
        <v>9229604</v>
      </c>
      <c r="M119">
        <v>4373772.6666670004</v>
      </c>
      <c r="O119">
        <f>K119/M119</f>
        <v>2.1416520238284642</v>
      </c>
      <c r="P119">
        <f>O119/$O$119</f>
        <v>1</v>
      </c>
      <c r="R119">
        <f>L119/M119</f>
        <v>2.1102157572888554</v>
      </c>
      <c r="S119">
        <f>R119/$R$119</f>
        <v>1</v>
      </c>
    </row>
    <row r="120" spans="9:28">
      <c r="I120" s="24"/>
      <c r="J120" t="s">
        <v>4</v>
      </c>
      <c r="K120" s="32">
        <v>4392203.3055560002</v>
      </c>
      <c r="L120" s="17">
        <v>4319199</v>
      </c>
      <c r="M120">
        <v>3863555.3333330001</v>
      </c>
      <c r="O120">
        <f t="shared" ref="O120:O130" si="20">K120/M120</f>
        <v>1.1368294036485167</v>
      </c>
      <c r="P120">
        <f t="shared" ref="P120:P121" si="21">O120/$O$119</f>
        <v>0.53081891502443779</v>
      </c>
      <c r="R120">
        <f t="shared" ref="R120:R130" si="22">L120/M120</f>
        <v>1.1179337753327649</v>
      </c>
      <c r="S120">
        <f t="shared" ref="S120:S121" si="23">R120/$R$119</f>
        <v>0.52977226213543882</v>
      </c>
      <c r="T120" s="17"/>
      <c r="X120" s="17"/>
      <c r="Y120" s="17"/>
      <c r="Z120" s="17"/>
      <c r="AA120" s="17"/>
    </row>
    <row r="121" spans="9:28">
      <c r="I121" s="24"/>
      <c r="J121" t="s">
        <v>5</v>
      </c>
      <c r="K121" s="32">
        <v>4540054.6111110002</v>
      </c>
      <c r="L121" s="17">
        <v>3984143</v>
      </c>
      <c r="M121">
        <v>3783894.3333330001</v>
      </c>
      <c r="O121">
        <f t="shared" si="20"/>
        <v>1.1998365205700512</v>
      </c>
      <c r="P121">
        <f t="shared" si="21"/>
        <v>0.56023878166033581</v>
      </c>
      <c r="R121">
        <f t="shared" si="22"/>
        <v>1.0529213157204136</v>
      </c>
      <c r="S121">
        <f t="shared" si="23"/>
        <v>0.49896382020821256</v>
      </c>
      <c r="T121" s="17"/>
      <c r="X121" s="17"/>
      <c r="Y121" s="17"/>
      <c r="Z121" s="17"/>
      <c r="AA121" s="17"/>
    </row>
    <row r="122" spans="9:28">
      <c r="I122" s="25" t="s">
        <v>102</v>
      </c>
      <c r="J122" t="s">
        <v>2</v>
      </c>
      <c r="K122" s="32">
        <v>7739687.6944439998</v>
      </c>
      <c r="L122" s="17">
        <v>9170922</v>
      </c>
      <c r="M122">
        <v>3516425.6666669999</v>
      </c>
      <c r="O122">
        <f t="shared" si="20"/>
        <v>2.2010098970128285</v>
      </c>
      <c r="P122">
        <f>O122/$O$122</f>
        <v>1</v>
      </c>
      <c r="R122">
        <f t="shared" si="22"/>
        <v>2.6080238484587515</v>
      </c>
      <c r="S122">
        <f>R122/$R$122</f>
        <v>1</v>
      </c>
      <c r="T122" s="17"/>
      <c r="X122" s="17"/>
      <c r="Y122" s="17"/>
      <c r="Z122" s="17"/>
      <c r="AA122" s="17"/>
    </row>
    <row r="123" spans="9:28">
      <c r="I123" s="25"/>
      <c r="J123" t="s">
        <v>4</v>
      </c>
      <c r="K123" s="32">
        <v>4128246.2222219999</v>
      </c>
      <c r="L123" s="17">
        <v>2758798</v>
      </c>
      <c r="M123">
        <v>3935843</v>
      </c>
      <c r="O123">
        <f t="shared" si="20"/>
        <v>1.0488848824056243</v>
      </c>
      <c r="P123">
        <f>O123/$O$122</f>
        <v>0.47654709950607321</v>
      </c>
      <c r="R123">
        <f t="shared" si="22"/>
        <v>0.70094208534232694</v>
      </c>
      <c r="S123">
        <f t="shared" ref="S123:S124" si="24">R123/$R$122</f>
        <v>0.26876367934923545</v>
      </c>
      <c r="T123" s="17"/>
      <c r="X123" s="17"/>
      <c r="Y123" s="17"/>
      <c r="Z123" s="17"/>
      <c r="AA123" s="17"/>
    </row>
    <row r="124" spans="9:28">
      <c r="I124" s="25"/>
      <c r="J124" t="s">
        <v>5</v>
      </c>
      <c r="K124" s="32">
        <v>4401180.25</v>
      </c>
      <c r="L124" s="17">
        <v>2270504</v>
      </c>
      <c r="M124">
        <v>3521524.6666669999</v>
      </c>
      <c r="O124">
        <f t="shared" si="20"/>
        <v>1.2497939576171031</v>
      </c>
      <c r="P124">
        <f>O124/$O$122</f>
        <v>0.56782750468923437</v>
      </c>
      <c r="R124">
        <f t="shared" si="22"/>
        <v>0.64475027578010768</v>
      </c>
      <c r="S124">
        <f t="shared" si="24"/>
        <v>0.24721793712167622</v>
      </c>
      <c r="T124" s="17"/>
      <c r="X124" s="17"/>
      <c r="Y124" s="17"/>
      <c r="Z124" s="17"/>
      <c r="AA124" s="17"/>
    </row>
    <row r="125" spans="9:28">
      <c r="I125" s="25" t="s">
        <v>103</v>
      </c>
      <c r="J125" t="s">
        <v>2</v>
      </c>
      <c r="K125" s="32">
        <v>7181440.6388889998</v>
      </c>
      <c r="L125" s="17">
        <v>6840204</v>
      </c>
      <c r="M125">
        <v>3166737</v>
      </c>
      <c r="O125">
        <f t="shared" si="20"/>
        <v>2.2677729912174582</v>
      </c>
      <c r="P125">
        <f>O125/$O$125</f>
        <v>1</v>
      </c>
      <c r="R125">
        <f t="shared" si="22"/>
        <v>2.1600164459505162</v>
      </c>
      <c r="S125">
        <f>R125/$R$125</f>
        <v>1</v>
      </c>
      <c r="T125" s="17"/>
      <c r="X125" s="17"/>
      <c r="Y125" s="17"/>
      <c r="Z125" s="17"/>
      <c r="AA125" s="17"/>
    </row>
    <row r="126" spans="9:28">
      <c r="I126" s="25"/>
      <c r="J126" t="s">
        <v>4</v>
      </c>
      <c r="K126" s="32">
        <v>1998719.8888890001</v>
      </c>
      <c r="L126" s="17">
        <v>991042</v>
      </c>
      <c r="M126">
        <v>3559748.3333330001</v>
      </c>
      <c r="O126">
        <f t="shared" si="20"/>
        <v>0.56147786352570439</v>
      </c>
      <c r="P126">
        <f t="shared" ref="P126:P127" si="25">O126/$O$125</f>
        <v>0.24758997734789756</v>
      </c>
      <c r="R126">
        <f t="shared" si="22"/>
        <v>0.27840226532870799</v>
      </c>
      <c r="S126">
        <f t="shared" ref="S126:S127" si="26">R126/$R$125</f>
        <v>0.12888895630894001</v>
      </c>
      <c r="T126" s="17"/>
      <c r="X126" s="17"/>
      <c r="Y126" s="17"/>
      <c r="Z126" s="17"/>
      <c r="AA126" s="17"/>
    </row>
    <row r="127" spans="9:28">
      <c r="I127" s="25"/>
      <c r="J127" t="s">
        <v>5</v>
      </c>
      <c r="K127" s="32">
        <v>2364403.0277780001</v>
      </c>
      <c r="L127" s="17">
        <v>981395</v>
      </c>
      <c r="M127">
        <v>4172836.3333330001</v>
      </c>
      <c r="O127">
        <f t="shared" si="20"/>
        <v>0.56661772446978842</v>
      </c>
      <c r="P127">
        <f t="shared" si="25"/>
        <v>0.24985645682533622</v>
      </c>
      <c r="R127">
        <f t="shared" si="22"/>
        <v>0.23518655456494342</v>
      </c>
      <c r="S127">
        <f t="shared" si="26"/>
        <v>0.10888183513873639</v>
      </c>
      <c r="T127" s="17"/>
      <c r="X127" s="17"/>
      <c r="Y127" s="17"/>
      <c r="Z127" s="17"/>
      <c r="AA127" s="17"/>
    </row>
    <row r="128" spans="9:28">
      <c r="I128" s="25" t="s">
        <v>104</v>
      </c>
      <c r="J128" t="s">
        <v>2</v>
      </c>
      <c r="K128" s="32">
        <v>7780269.75</v>
      </c>
      <c r="L128" s="17">
        <v>5646899</v>
      </c>
      <c r="M128">
        <v>3818739</v>
      </c>
      <c r="O128">
        <f t="shared" si="20"/>
        <v>2.0373923826687292</v>
      </c>
      <c r="P128">
        <f>O128/$O$128</f>
        <v>1</v>
      </c>
      <c r="R128">
        <f t="shared" si="22"/>
        <v>1.4787339485626014</v>
      </c>
      <c r="S128">
        <f>R128/$R$128</f>
        <v>1</v>
      </c>
      <c r="T128" s="17"/>
      <c r="X128" s="17"/>
      <c r="Y128" s="17"/>
      <c r="Z128" s="17"/>
      <c r="AA128" s="17"/>
    </row>
    <row r="129" spans="9:27">
      <c r="I129" s="25"/>
      <c r="J129" t="s">
        <v>4</v>
      </c>
      <c r="K129" s="32">
        <v>3518900.5555560002</v>
      </c>
      <c r="L129" s="17">
        <v>504788</v>
      </c>
      <c r="M129">
        <v>4310693.3333329996</v>
      </c>
      <c r="O129">
        <f t="shared" si="20"/>
        <v>0.81631892678276174</v>
      </c>
      <c r="P129">
        <f>O129/$O$128</f>
        <v>0.40066848866563742</v>
      </c>
      <c r="R129">
        <f t="shared" si="22"/>
        <v>0.11710134796568822</v>
      </c>
      <c r="S129">
        <f t="shared" ref="S129:S130" si="27">R129/$R$128</f>
        <v>7.9190274950755146E-2</v>
      </c>
      <c r="T129" s="17"/>
      <c r="X129" s="17"/>
      <c r="Y129" s="17"/>
      <c r="Z129" s="17"/>
      <c r="AA129" s="17"/>
    </row>
    <row r="130" spans="9:27">
      <c r="I130" s="25"/>
      <c r="J130" t="s">
        <v>5</v>
      </c>
      <c r="K130" s="32">
        <v>3337367</v>
      </c>
      <c r="L130" s="17">
        <v>264324</v>
      </c>
      <c r="M130">
        <v>4518703.3333329996</v>
      </c>
      <c r="O130">
        <f t="shared" si="20"/>
        <v>0.73856740613647565</v>
      </c>
      <c r="P130">
        <f>O130/$O$128</f>
        <v>0.36250621746658573</v>
      </c>
      <c r="R130">
        <f t="shared" si="22"/>
        <v>5.8495541862677317E-2</v>
      </c>
      <c r="S130">
        <f t="shared" si="27"/>
        <v>3.9557854149177896E-2</v>
      </c>
      <c r="T130" s="17"/>
      <c r="X130" s="17"/>
      <c r="Y130" s="17"/>
      <c r="Z130" s="17"/>
      <c r="AA130" s="17"/>
    </row>
    <row r="131" spans="9:27">
      <c r="R131" s="17"/>
      <c r="T131" s="17"/>
      <c r="X131" s="17"/>
      <c r="Y131" s="17"/>
      <c r="Z131" s="17"/>
    </row>
    <row r="132" spans="9:27">
      <c r="R132" s="17"/>
      <c r="S132" s="17"/>
      <c r="T132" s="17"/>
      <c r="X132" s="17"/>
      <c r="Y132" s="17"/>
      <c r="Z132" s="17"/>
    </row>
  </sheetData>
  <mergeCells count="30">
    <mergeCell ref="B70:D70"/>
    <mergeCell ref="F70:H70"/>
    <mergeCell ref="K70:M70"/>
    <mergeCell ref="O70:Q70"/>
    <mergeCell ref="B2:D2"/>
    <mergeCell ref="F2:H2"/>
    <mergeCell ref="K2:M2"/>
    <mergeCell ref="O2:Q2"/>
    <mergeCell ref="T19:V19"/>
    <mergeCell ref="B36:D36"/>
    <mergeCell ref="F36:H36"/>
    <mergeCell ref="K36:M36"/>
    <mergeCell ref="O36:Q36"/>
    <mergeCell ref="T36:V36"/>
    <mergeCell ref="T70:V70"/>
    <mergeCell ref="X70:Z70"/>
    <mergeCell ref="A87:S87"/>
    <mergeCell ref="A1:S1"/>
    <mergeCell ref="X36:Z36"/>
    <mergeCell ref="B53:D53"/>
    <mergeCell ref="F53:H53"/>
    <mergeCell ref="K53:M53"/>
    <mergeCell ref="O53:Q53"/>
    <mergeCell ref="T53:V53"/>
    <mergeCell ref="X53:Z53"/>
    <mergeCell ref="X19:Z19"/>
    <mergeCell ref="K19:M19"/>
    <mergeCell ref="O19:Q19"/>
    <mergeCell ref="B19:D19"/>
    <mergeCell ref="F19:H19"/>
  </mergeCells>
  <pageMargins left="0.7" right="0.7" top="0.75" bottom="0.75" header="0.3" footer="0.3"/>
  <pageSetup paperSize="9" orientation="portrait" horizontalDpi="0" verticalDpi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A0601D-820A-0645-9491-71234C21AF19}">
  <dimension ref="A1:N14"/>
  <sheetViews>
    <sheetView workbookViewId="0">
      <selection sqref="A1:N1"/>
    </sheetView>
  </sheetViews>
  <sheetFormatPr baseColWidth="10" defaultRowHeight="16"/>
  <cols>
    <col min="8" max="8" width="20.5" customWidth="1"/>
    <col min="9" max="9" width="15.6640625" customWidth="1"/>
    <col min="10" max="10" width="15.1640625" bestFit="1" customWidth="1"/>
    <col min="11" max="11" width="15.5" customWidth="1"/>
    <col min="13" max="13" width="13.83203125" customWidth="1"/>
    <col min="14" max="14" width="14.5" customWidth="1"/>
  </cols>
  <sheetData>
    <row r="1" spans="1:14" ht="22">
      <c r="A1" s="149" t="s">
        <v>500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</row>
    <row r="2" spans="1:14">
      <c r="A2" t="s">
        <v>1</v>
      </c>
      <c r="B2" s="168" t="s">
        <v>153</v>
      </c>
      <c r="C2" s="168"/>
      <c r="E2" s="169" t="s">
        <v>157</v>
      </c>
      <c r="F2" s="169"/>
      <c r="H2" s="168" t="s">
        <v>153</v>
      </c>
      <c r="I2" s="168"/>
      <c r="J2" s="169" t="s">
        <v>157</v>
      </c>
      <c r="K2" s="169"/>
      <c r="M2" s="170" t="s">
        <v>159</v>
      </c>
      <c r="N2" s="171" t="s">
        <v>160</v>
      </c>
    </row>
    <row r="3" spans="1:14">
      <c r="B3" t="s">
        <v>154</v>
      </c>
      <c r="C3" t="s">
        <v>155</v>
      </c>
      <c r="E3" t="s">
        <v>156</v>
      </c>
      <c r="F3" t="s">
        <v>155</v>
      </c>
      <c r="H3" s="6" t="s">
        <v>158</v>
      </c>
      <c r="I3" t="s">
        <v>161</v>
      </c>
      <c r="J3" t="s">
        <v>162</v>
      </c>
      <c r="K3" t="s">
        <v>163</v>
      </c>
      <c r="M3" s="170"/>
      <c r="N3" s="171"/>
    </row>
    <row r="4" spans="1:14">
      <c r="A4" t="s">
        <v>149</v>
      </c>
      <c r="B4">
        <v>24.899871826171875</v>
      </c>
      <c r="C4">
        <v>21.643280029296875</v>
      </c>
      <c r="E4">
        <v>16.047664642333984</v>
      </c>
      <c r="F4">
        <v>20.504173278808594</v>
      </c>
      <c r="H4">
        <v>3.256591796875</v>
      </c>
      <c r="I4">
        <v>0</v>
      </c>
      <c r="J4">
        <v>-4.4565086364746094</v>
      </c>
      <c r="K4">
        <v>-7.7131004333496094</v>
      </c>
      <c r="M4">
        <v>1</v>
      </c>
      <c r="N4">
        <v>209.83338661751068</v>
      </c>
    </row>
    <row r="5" spans="1:14">
      <c r="A5" t="s">
        <v>150</v>
      </c>
      <c r="B5">
        <v>23.727828979492188</v>
      </c>
      <c r="C5">
        <v>22.865865707397461</v>
      </c>
      <c r="E5">
        <v>17.753862380981445</v>
      </c>
      <c r="F5">
        <v>21.488702774047852</v>
      </c>
      <c r="H5">
        <v>0.86196327209472656</v>
      </c>
      <c r="I5">
        <v>-2.3946285247802734</v>
      </c>
      <c r="J5">
        <v>-3.7348403930664062</v>
      </c>
      <c r="K5">
        <v>-6.9914321899414062</v>
      </c>
      <c r="M5">
        <v>5.2584168924932539</v>
      </c>
      <c r="N5">
        <v>127.24209230760847</v>
      </c>
    </row>
    <row r="6" spans="1:14">
      <c r="A6" t="s">
        <v>151</v>
      </c>
      <c r="B6">
        <v>18.726896286010742</v>
      </c>
      <c r="C6">
        <v>22.587118148803711</v>
      </c>
      <c r="E6">
        <v>19.754449844360352</v>
      </c>
      <c r="F6">
        <v>21.386566162109375</v>
      </c>
      <c r="H6">
        <v>-3.8602218627929688</v>
      </c>
      <c r="I6">
        <v>-7.1168136596679688</v>
      </c>
      <c r="J6">
        <v>-1.6321163177490234</v>
      </c>
      <c r="K6">
        <v>-4.8887081146240234</v>
      </c>
      <c r="M6">
        <v>138.79518021158043</v>
      </c>
      <c r="N6">
        <v>29.624278544549771</v>
      </c>
    </row>
    <row r="7" spans="1:14">
      <c r="A7" t="s">
        <v>152</v>
      </c>
      <c r="B7">
        <v>18.327762603759766</v>
      </c>
      <c r="C7">
        <v>21.887962341308594</v>
      </c>
      <c r="E7">
        <v>18.94792366027832</v>
      </c>
      <c r="F7">
        <v>21.064165115356445</v>
      </c>
      <c r="H7">
        <v>-3.5601997375488281</v>
      </c>
      <c r="I7">
        <v>-6.8167915344238281</v>
      </c>
      <c r="J7">
        <v>-2.116241455078125</v>
      </c>
      <c r="K7">
        <v>-5.372833251953125</v>
      </c>
      <c r="M7">
        <v>112.73498880680222</v>
      </c>
      <c r="N7">
        <v>41.436586407008768</v>
      </c>
    </row>
    <row r="9" spans="1:14">
      <c r="A9" t="s">
        <v>6</v>
      </c>
      <c r="B9" s="168" t="s">
        <v>153</v>
      </c>
      <c r="C9" s="168"/>
      <c r="E9" s="169" t="s">
        <v>157</v>
      </c>
      <c r="F9" s="169"/>
      <c r="H9" s="168" t="s">
        <v>153</v>
      </c>
      <c r="I9" s="168"/>
      <c r="J9" s="169" t="s">
        <v>157</v>
      </c>
      <c r="K9" s="169"/>
      <c r="M9" s="170" t="s">
        <v>159</v>
      </c>
      <c r="N9" s="171" t="s">
        <v>160</v>
      </c>
    </row>
    <row r="10" spans="1:14">
      <c r="B10" t="s">
        <v>154</v>
      </c>
      <c r="C10" t="s">
        <v>155</v>
      </c>
      <c r="E10" t="s">
        <v>156</v>
      </c>
      <c r="F10" t="s">
        <v>155</v>
      </c>
      <c r="H10" s="6" t="s">
        <v>158</v>
      </c>
      <c r="I10" t="s">
        <v>161</v>
      </c>
      <c r="J10" t="s">
        <v>162</v>
      </c>
      <c r="K10" t="s">
        <v>163</v>
      </c>
      <c r="M10" s="170"/>
      <c r="N10" s="171"/>
    </row>
    <row r="11" spans="1:14">
      <c r="A11" t="s">
        <v>149</v>
      </c>
      <c r="B11">
        <v>21.287248611450195</v>
      </c>
      <c r="C11">
        <v>17.56755256652832</v>
      </c>
      <c r="E11">
        <v>16.629709243774414</v>
      </c>
      <c r="F11">
        <v>21.041736602783203</v>
      </c>
      <c r="H11">
        <v>3.719696044921875</v>
      </c>
      <c r="I11">
        <v>0</v>
      </c>
      <c r="J11">
        <v>-4.4120273590087891</v>
      </c>
      <c r="K11">
        <v>-8.1317234039306641</v>
      </c>
      <c r="M11">
        <v>1</v>
      </c>
      <c r="N11">
        <v>280.47403407292245</v>
      </c>
    </row>
    <row r="12" spans="1:14">
      <c r="A12" t="s">
        <v>150</v>
      </c>
      <c r="B12">
        <v>20.459619522094727</v>
      </c>
      <c r="C12">
        <v>20.933767318725586</v>
      </c>
      <c r="E12">
        <v>18.47947883605957</v>
      </c>
      <c r="F12">
        <v>21.962381362915039</v>
      </c>
      <c r="H12">
        <v>-0.47414779663085938</v>
      </c>
      <c r="I12">
        <v>-4.1938438415527344</v>
      </c>
      <c r="J12">
        <v>-3.4829025268554688</v>
      </c>
      <c r="K12">
        <v>-7.2025985717773438</v>
      </c>
      <c r="M12">
        <v>18.30091455864692</v>
      </c>
      <c r="N12">
        <v>147.29846356059593</v>
      </c>
    </row>
    <row r="13" spans="1:14">
      <c r="A13" t="s">
        <v>151</v>
      </c>
      <c r="B13">
        <v>18.133642196655273</v>
      </c>
      <c r="C13">
        <v>21.611244201660156</v>
      </c>
      <c r="E13">
        <v>18.17487907409668</v>
      </c>
      <c r="F13">
        <v>18.327642440795898</v>
      </c>
      <c r="H13">
        <v>-3.4776020050048828</v>
      </c>
      <c r="I13">
        <v>-7.1972980499267578</v>
      </c>
      <c r="J13">
        <v>-0.15276336669921875</v>
      </c>
      <c r="K13">
        <v>-3.8724594116210938</v>
      </c>
      <c r="M13">
        <v>146.75827579575454</v>
      </c>
      <c r="N13">
        <v>14.646249897443406</v>
      </c>
    </row>
    <row r="14" spans="1:14">
      <c r="A14" t="s">
        <v>152</v>
      </c>
      <c r="B14">
        <v>18.433456420898438</v>
      </c>
      <c r="C14">
        <v>22.170171737670898</v>
      </c>
      <c r="E14">
        <v>19.051424026489258</v>
      </c>
      <c r="F14">
        <v>20.928407669067383</v>
      </c>
      <c r="H14">
        <v>-3.7367153167724609</v>
      </c>
      <c r="I14">
        <v>-7.4564113616943359</v>
      </c>
      <c r="J14">
        <v>-1.876983642578125</v>
      </c>
      <c r="K14">
        <v>-5.5966796875</v>
      </c>
      <c r="M14">
        <v>175.63193247102134</v>
      </c>
      <c r="N14">
        <v>48.39143067549174</v>
      </c>
    </row>
  </sheetData>
  <mergeCells count="13">
    <mergeCell ref="A1:N1"/>
    <mergeCell ref="B9:C9"/>
    <mergeCell ref="E9:F9"/>
    <mergeCell ref="H2:I2"/>
    <mergeCell ref="J2:K2"/>
    <mergeCell ref="M2:M3"/>
    <mergeCell ref="N2:N3"/>
    <mergeCell ref="M9:M10"/>
    <mergeCell ref="N9:N10"/>
    <mergeCell ref="E2:F2"/>
    <mergeCell ref="B2:C2"/>
    <mergeCell ref="H9:I9"/>
    <mergeCell ref="J9:K9"/>
  </mergeCells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22EF54-001B-3F48-AA36-F0DD54AD5203}">
  <dimension ref="A1:P82"/>
  <sheetViews>
    <sheetView workbookViewId="0">
      <selection sqref="A1:P1"/>
    </sheetView>
  </sheetViews>
  <sheetFormatPr baseColWidth="10" defaultRowHeight="16"/>
  <cols>
    <col min="1" max="1" width="32.1640625" customWidth="1"/>
    <col min="15" max="15" width="12.6640625" customWidth="1"/>
  </cols>
  <sheetData>
    <row r="1" spans="1:16" ht="22">
      <c r="A1" s="149" t="s">
        <v>499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</row>
    <row r="2" spans="1:16">
      <c r="B2" s="173" t="s">
        <v>472</v>
      </c>
      <c r="C2" s="173"/>
      <c r="D2" s="173"/>
      <c r="E2" s="173"/>
      <c r="F2" s="173"/>
      <c r="G2" s="173"/>
      <c r="H2" s="173" t="s">
        <v>473</v>
      </c>
      <c r="I2" s="173"/>
      <c r="J2" s="173"/>
      <c r="K2" s="173"/>
      <c r="L2" s="173"/>
      <c r="M2" s="173"/>
    </row>
    <row r="3" spans="1:16">
      <c r="A3" s="123" t="s">
        <v>149</v>
      </c>
      <c r="B3" s="124" t="s">
        <v>474</v>
      </c>
      <c r="C3" s="124" t="s">
        <v>4</v>
      </c>
      <c r="D3" s="124" t="s">
        <v>475</v>
      </c>
      <c r="E3" s="124" t="s">
        <v>5</v>
      </c>
      <c r="F3" s="124" t="s">
        <v>476</v>
      </c>
      <c r="G3" s="124" t="s">
        <v>477</v>
      </c>
      <c r="H3" s="124" t="s">
        <v>474</v>
      </c>
      <c r="I3" s="124" t="s">
        <v>4</v>
      </c>
      <c r="J3" s="124" t="s">
        <v>475</v>
      </c>
      <c r="K3" s="124" t="s">
        <v>5</v>
      </c>
      <c r="L3" s="124" t="s">
        <v>476</v>
      </c>
      <c r="M3" s="124" t="s">
        <v>477</v>
      </c>
      <c r="O3" s="124" t="s">
        <v>478</v>
      </c>
      <c r="P3" s="124" t="s">
        <v>479</v>
      </c>
    </row>
    <row r="4" spans="1:16">
      <c r="A4" s="124" t="s">
        <v>480</v>
      </c>
      <c r="B4">
        <v>0.27579999999999999</v>
      </c>
      <c r="C4">
        <v>0.26020000000000004</v>
      </c>
      <c r="D4">
        <v>0.27879999999999999</v>
      </c>
      <c r="E4">
        <v>0.25019999999999998</v>
      </c>
      <c r="F4">
        <v>0.26640000000000003</v>
      </c>
      <c r="G4">
        <v>0.253</v>
      </c>
      <c r="H4">
        <v>0.29799999999999999</v>
      </c>
      <c r="I4">
        <v>0.30280000000000001</v>
      </c>
      <c r="J4">
        <v>0.28179999999999999</v>
      </c>
      <c r="K4">
        <v>0.2636</v>
      </c>
      <c r="L4">
        <v>0.26460000000000006</v>
      </c>
      <c r="M4">
        <v>0.25440000000000007</v>
      </c>
      <c r="O4">
        <v>0.30659999999999998</v>
      </c>
      <c r="P4">
        <v>-2.98E-2</v>
      </c>
    </row>
    <row r="5" spans="1:16">
      <c r="A5" s="124" t="s">
        <v>481</v>
      </c>
      <c r="B5">
        <v>0.30559999999999998</v>
      </c>
      <c r="C5">
        <v>0.29000000000000004</v>
      </c>
      <c r="D5">
        <v>0.30859999999999999</v>
      </c>
      <c r="E5">
        <v>0.27999999999999997</v>
      </c>
      <c r="F5">
        <v>0.29620000000000002</v>
      </c>
      <c r="G5">
        <v>0.2828</v>
      </c>
      <c r="H5">
        <v>0.32779999999999998</v>
      </c>
      <c r="I5">
        <v>0.33260000000000001</v>
      </c>
      <c r="J5">
        <v>0.31159999999999999</v>
      </c>
      <c r="K5">
        <v>0.29339999999999999</v>
      </c>
      <c r="L5">
        <v>0.29440000000000005</v>
      </c>
      <c r="M5">
        <v>0.28420000000000006</v>
      </c>
      <c r="O5">
        <v>0.33639999999999998</v>
      </c>
    </row>
    <row r="6" spans="1:16">
      <c r="A6" s="125" t="s">
        <v>28</v>
      </c>
      <c r="B6" s="125">
        <v>1</v>
      </c>
      <c r="C6" s="125">
        <v>0.94895287958115204</v>
      </c>
      <c r="D6" s="125">
        <v>1</v>
      </c>
      <c r="E6" s="125">
        <v>0.90732339598185352</v>
      </c>
      <c r="F6" s="125">
        <v>1</v>
      </c>
      <c r="G6" s="125">
        <v>0.9547602970965563</v>
      </c>
      <c r="H6" s="125">
        <v>1</v>
      </c>
      <c r="I6" s="125">
        <v>1.0146430750457598</v>
      </c>
      <c r="J6" s="125">
        <v>1</v>
      </c>
      <c r="K6" s="125">
        <v>0.94159178433889601</v>
      </c>
      <c r="L6" s="125">
        <v>1</v>
      </c>
      <c r="M6" s="125">
        <v>0.9653532608695653</v>
      </c>
      <c r="N6" s="125"/>
      <c r="O6" s="125"/>
      <c r="P6" s="125"/>
    </row>
    <row r="7" spans="1:16">
      <c r="A7" s="126" t="s">
        <v>482</v>
      </c>
      <c r="B7" s="126">
        <v>0.90844233055885848</v>
      </c>
      <c r="C7" s="126">
        <v>0.86206896551724155</v>
      </c>
      <c r="D7" s="126">
        <v>0.91736028537455416</v>
      </c>
      <c r="E7" s="126">
        <v>0.83234244946492264</v>
      </c>
      <c r="F7" s="126">
        <v>0.88049940546967909</v>
      </c>
      <c r="G7" s="126">
        <v>0.84066587395957193</v>
      </c>
      <c r="H7" s="126">
        <v>0.97443519619500596</v>
      </c>
      <c r="I7" s="126">
        <v>0.98870392390011896</v>
      </c>
      <c r="J7" s="126">
        <v>0.92627824019024974</v>
      </c>
      <c r="K7" s="126">
        <v>0.8721759809750298</v>
      </c>
      <c r="L7" s="126">
        <v>0.87514863258026176</v>
      </c>
      <c r="M7" s="126">
        <v>0.8448275862068968</v>
      </c>
      <c r="N7" s="126"/>
      <c r="O7" s="126">
        <v>1</v>
      </c>
      <c r="P7" s="126"/>
    </row>
    <row r="9" spans="1:16">
      <c r="B9" s="173" t="s">
        <v>472</v>
      </c>
      <c r="C9" s="173"/>
      <c r="D9" s="173"/>
      <c r="E9" s="173"/>
      <c r="F9" s="173"/>
      <c r="G9" s="173"/>
      <c r="H9" s="173" t="s">
        <v>473</v>
      </c>
      <c r="I9" s="173"/>
      <c r="J9" s="173"/>
      <c r="K9" s="173"/>
      <c r="L9" s="173"/>
      <c r="M9" s="173"/>
    </row>
    <row r="10" spans="1:16">
      <c r="A10" s="123" t="s">
        <v>152</v>
      </c>
      <c r="B10" s="124" t="s">
        <v>474</v>
      </c>
      <c r="C10" s="124" t="s">
        <v>4</v>
      </c>
      <c r="D10" s="124" t="s">
        <v>475</v>
      </c>
      <c r="E10" s="124" t="s">
        <v>5</v>
      </c>
      <c r="F10" s="124" t="s">
        <v>476</v>
      </c>
      <c r="G10" s="124" t="s">
        <v>477</v>
      </c>
      <c r="H10" s="124" t="s">
        <v>474</v>
      </c>
      <c r="I10" s="124" t="s">
        <v>4</v>
      </c>
      <c r="J10" s="124" t="s">
        <v>475</v>
      </c>
      <c r="K10" s="124" t="s">
        <v>5</v>
      </c>
      <c r="L10" s="124" t="s">
        <v>476</v>
      </c>
      <c r="M10" s="124" t="s">
        <v>477</v>
      </c>
      <c r="O10" s="124" t="s">
        <v>478</v>
      </c>
      <c r="P10" s="124" t="s">
        <v>479</v>
      </c>
    </row>
    <row r="11" spans="1:16">
      <c r="A11" s="124" t="s">
        <v>480</v>
      </c>
      <c r="B11">
        <v>0.2742</v>
      </c>
      <c r="C11">
        <v>0.22020000000000001</v>
      </c>
      <c r="D11">
        <v>0.22939999999999999</v>
      </c>
      <c r="E11">
        <v>0.21059999999999998</v>
      </c>
      <c r="F11">
        <v>0.26980000000000004</v>
      </c>
      <c r="G11">
        <v>0.21839999999999998</v>
      </c>
      <c r="H11">
        <v>0.29240000000000005</v>
      </c>
      <c r="I11">
        <v>0.26580000000000004</v>
      </c>
      <c r="J11">
        <v>0.29819999999999997</v>
      </c>
      <c r="K11">
        <v>0.24359999999999998</v>
      </c>
      <c r="L11">
        <v>0.30480000000000002</v>
      </c>
      <c r="M11">
        <v>0.2616</v>
      </c>
      <c r="O11">
        <v>0.28079999999999999</v>
      </c>
      <c r="P11">
        <v>-2.7000000000000003E-2</v>
      </c>
    </row>
    <row r="12" spans="1:16">
      <c r="A12" s="124" t="s">
        <v>481</v>
      </c>
      <c r="B12">
        <v>0.30120000000000002</v>
      </c>
      <c r="C12">
        <v>0.2472</v>
      </c>
      <c r="D12">
        <v>0.25640000000000002</v>
      </c>
      <c r="E12">
        <v>0.23759999999999998</v>
      </c>
      <c r="F12">
        <v>0.29680000000000006</v>
      </c>
      <c r="G12">
        <v>0.24539999999999998</v>
      </c>
      <c r="H12">
        <v>0.31940000000000007</v>
      </c>
      <c r="I12">
        <v>0.29280000000000006</v>
      </c>
      <c r="J12">
        <v>0.32519999999999999</v>
      </c>
      <c r="K12">
        <v>0.27060000000000001</v>
      </c>
      <c r="L12">
        <v>0.33180000000000004</v>
      </c>
      <c r="M12">
        <v>0.28860000000000002</v>
      </c>
      <c r="O12">
        <v>0.30780000000000002</v>
      </c>
    </row>
    <row r="13" spans="1:16">
      <c r="A13" s="125" t="s">
        <v>28</v>
      </c>
      <c r="B13" s="125">
        <v>1</v>
      </c>
      <c r="C13" s="125">
        <v>0.82071713147410352</v>
      </c>
      <c r="D13" s="125">
        <v>1</v>
      </c>
      <c r="E13" s="125">
        <v>0.92667706708268316</v>
      </c>
      <c r="F13" s="125">
        <v>1</v>
      </c>
      <c r="G13" s="125">
        <v>0.82681940700808598</v>
      </c>
      <c r="H13" s="125">
        <v>1</v>
      </c>
      <c r="I13" s="125">
        <v>0.91671884783969937</v>
      </c>
      <c r="J13" s="125">
        <v>1</v>
      </c>
      <c r="K13" s="125">
        <v>0.83210332103321039</v>
      </c>
      <c r="L13" s="125">
        <v>1</v>
      </c>
      <c r="M13" s="125">
        <v>0.86980108499095843</v>
      </c>
      <c r="N13" s="125"/>
      <c r="O13" s="125"/>
      <c r="P13" s="125"/>
    </row>
    <row r="14" spans="1:16">
      <c r="A14" s="126" t="s">
        <v>482</v>
      </c>
      <c r="B14" s="126">
        <v>0.9785575048732944</v>
      </c>
      <c r="C14" s="126">
        <v>0.80311890838206623</v>
      </c>
      <c r="D14" s="126">
        <v>0.83300844704353472</v>
      </c>
      <c r="E14" s="126">
        <v>0.77192982456140335</v>
      </c>
      <c r="F14" s="126">
        <v>0.96426250812215741</v>
      </c>
      <c r="G14" s="126">
        <v>0.79727095516569191</v>
      </c>
      <c r="H14" s="126">
        <v>1.0376868096166343</v>
      </c>
      <c r="I14" s="126">
        <v>0.95126705653021459</v>
      </c>
      <c r="J14" s="126">
        <v>1.0565302144249511</v>
      </c>
      <c r="K14" s="126">
        <v>0.87914230019493178</v>
      </c>
      <c r="L14" s="126">
        <v>1.0779727095516569</v>
      </c>
      <c r="M14" s="126">
        <v>0.93762183235867447</v>
      </c>
      <c r="N14" s="126"/>
      <c r="O14" s="126">
        <v>1</v>
      </c>
      <c r="P14" s="126"/>
    </row>
    <row r="15" spans="1:16">
      <c r="A15" s="126"/>
      <c r="B15" s="126"/>
      <c r="C15" s="126"/>
      <c r="D15" s="126"/>
      <c r="E15" s="126"/>
      <c r="F15" s="126"/>
      <c r="G15" s="126"/>
      <c r="H15" s="126"/>
      <c r="I15" s="126"/>
      <c r="J15" s="126"/>
      <c r="K15" s="126"/>
      <c r="L15" s="126"/>
      <c r="M15" s="126"/>
      <c r="N15" s="126"/>
      <c r="O15" s="126"/>
      <c r="P15" s="126"/>
    </row>
    <row r="16" spans="1:16">
      <c r="B16" s="158" t="s">
        <v>472</v>
      </c>
      <c r="C16" s="158"/>
      <c r="D16" s="158"/>
      <c r="E16" s="158"/>
      <c r="F16" s="158"/>
      <c r="G16" s="158"/>
      <c r="H16" s="158" t="s">
        <v>473</v>
      </c>
      <c r="I16" s="158"/>
      <c r="J16" s="158"/>
      <c r="K16" s="158"/>
      <c r="L16" s="158"/>
      <c r="M16" s="158"/>
    </row>
    <row r="17" spans="1:16">
      <c r="A17" s="123" t="s">
        <v>463</v>
      </c>
      <c r="B17" t="s">
        <v>474</v>
      </c>
      <c r="C17" t="s">
        <v>4</v>
      </c>
      <c r="D17" t="s">
        <v>475</v>
      </c>
      <c r="E17" t="s">
        <v>5</v>
      </c>
      <c r="F17" t="s">
        <v>476</v>
      </c>
      <c r="G17" t="s">
        <v>477</v>
      </c>
      <c r="H17" t="s">
        <v>474</v>
      </c>
      <c r="I17" t="s">
        <v>4</v>
      </c>
      <c r="J17" t="s">
        <v>475</v>
      </c>
      <c r="K17" t="s">
        <v>5</v>
      </c>
      <c r="L17" t="s">
        <v>476</v>
      </c>
      <c r="M17" t="s">
        <v>477</v>
      </c>
      <c r="O17" t="s">
        <v>478</v>
      </c>
      <c r="P17" t="s">
        <v>479</v>
      </c>
    </row>
    <row r="18" spans="1:16">
      <c r="A18" t="s">
        <v>480</v>
      </c>
      <c r="B18">
        <v>0.36780000000000002</v>
      </c>
      <c r="C18">
        <v>0.26440000000000002</v>
      </c>
      <c r="D18">
        <v>0.33</v>
      </c>
      <c r="E18">
        <v>0.25940000000000002</v>
      </c>
      <c r="F18">
        <v>0.34660000000000002</v>
      </c>
      <c r="G18">
        <v>0.2636</v>
      </c>
      <c r="H18">
        <v>0.33560000000000001</v>
      </c>
      <c r="I18">
        <v>0.3266</v>
      </c>
      <c r="J18">
        <v>0.34719999999999995</v>
      </c>
      <c r="K18">
        <v>0.32679999999999998</v>
      </c>
      <c r="L18">
        <v>0.33360000000000001</v>
      </c>
      <c r="M18">
        <v>0.37239999999999995</v>
      </c>
      <c r="O18">
        <v>0.31100000000000005</v>
      </c>
      <c r="P18">
        <v>-3.5000000000000003E-2</v>
      </c>
    </row>
    <row r="19" spans="1:16">
      <c r="A19" t="s">
        <v>481</v>
      </c>
      <c r="B19">
        <v>0.40280000000000005</v>
      </c>
      <c r="C19">
        <v>0.2994</v>
      </c>
      <c r="D19">
        <v>0.36499999999999999</v>
      </c>
      <c r="E19">
        <v>0.2944</v>
      </c>
      <c r="F19">
        <v>0.38160000000000005</v>
      </c>
      <c r="G19">
        <v>0.29859999999999998</v>
      </c>
      <c r="H19">
        <v>0.37060000000000004</v>
      </c>
      <c r="I19">
        <v>0.36160000000000003</v>
      </c>
      <c r="J19">
        <v>0.38219999999999998</v>
      </c>
      <c r="K19">
        <v>0.36180000000000001</v>
      </c>
      <c r="L19">
        <v>0.36860000000000004</v>
      </c>
      <c r="M19">
        <v>0.40739999999999998</v>
      </c>
      <c r="O19">
        <v>0.34600000000000009</v>
      </c>
    </row>
    <row r="20" spans="1:16">
      <c r="A20" s="125" t="s">
        <v>28</v>
      </c>
      <c r="B20" s="125">
        <v>1</v>
      </c>
      <c r="C20" s="125">
        <v>0.74329692154915583</v>
      </c>
      <c r="D20" s="125">
        <v>1</v>
      </c>
      <c r="E20" s="125">
        <v>0.80657534246575346</v>
      </c>
      <c r="F20" s="125">
        <v>1</v>
      </c>
      <c r="G20" s="125">
        <v>0.78249475890985309</v>
      </c>
      <c r="H20" s="125">
        <v>1</v>
      </c>
      <c r="I20" s="125">
        <v>0.9757150566648678</v>
      </c>
      <c r="J20" s="125">
        <v>1</v>
      </c>
      <c r="K20" s="125">
        <v>0.946624803767661</v>
      </c>
      <c r="L20" s="125">
        <v>1</v>
      </c>
      <c r="M20" s="125">
        <v>1.1052631578947367</v>
      </c>
      <c r="N20" s="125"/>
      <c r="O20" s="125"/>
      <c r="P20" s="125"/>
    </row>
    <row r="21" spans="1:16">
      <c r="A21" s="126" t="s">
        <v>482</v>
      </c>
      <c r="B21" s="126">
        <v>1.1641618497109825</v>
      </c>
      <c r="C21" s="126">
        <v>0.86531791907514433</v>
      </c>
      <c r="D21" s="126">
        <v>1.0549132947976876</v>
      </c>
      <c r="E21" s="126">
        <v>0.85086705202312118</v>
      </c>
      <c r="F21" s="126">
        <v>1.1028901734104044</v>
      </c>
      <c r="G21" s="126">
        <v>0.86300578034682052</v>
      </c>
      <c r="H21" s="126">
        <v>1.0710982658959536</v>
      </c>
      <c r="I21" s="126">
        <v>1.0450867052023121</v>
      </c>
      <c r="J21" s="126">
        <v>1.104624277456647</v>
      </c>
      <c r="K21" s="126">
        <v>1.0456647398843928</v>
      </c>
      <c r="L21" s="126">
        <v>1.0653179190751443</v>
      </c>
      <c r="M21" s="126">
        <v>1.1774566473988437</v>
      </c>
      <c r="N21" s="126"/>
      <c r="O21" s="126">
        <v>1</v>
      </c>
      <c r="P21" s="126"/>
    </row>
    <row r="23" spans="1:16">
      <c r="B23" s="158" t="s">
        <v>472</v>
      </c>
      <c r="C23" s="158"/>
      <c r="D23" s="158"/>
      <c r="E23" s="158"/>
      <c r="F23" s="158"/>
      <c r="G23" s="158"/>
      <c r="H23" s="158" t="s">
        <v>473</v>
      </c>
      <c r="I23" s="158"/>
      <c r="J23" s="158"/>
      <c r="K23" s="158"/>
      <c r="L23" s="158"/>
      <c r="M23" s="158"/>
    </row>
    <row r="24" spans="1:16">
      <c r="A24" s="123" t="s">
        <v>464</v>
      </c>
      <c r="B24" t="s">
        <v>474</v>
      </c>
      <c r="C24" t="s">
        <v>4</v>
      </c>
      <c r="D24" t="s">
        <v>475</v>
      </c>
      <c r="E24" t="s">
        <v>5</v>
      </c>
      <c r="F24" t="s">
        <v>476</v>
      </c>
      <c r="G24" t="s">
        <v>477</v>
      </c>
      <c r="H24" t="s">
        <v>474</v>
      </c>
      <c r="I24" t="s">
        <v>4</v>
      </c>
      <c r="J24" t="s">
        <v>475</v>
      </c>
      <c r="K24" t="s">
        <v>5</v>
      </c>
      <c r="L24" t="s">
        <v>476</v>
      </c>
      <c r="M24" t="s">
        <v>477</v>
      </c>
      <c r="O24" t="s">
        <v>478</v>
      </c>
      <c r="P24" t="s">
        <v>479</v>
      </c>
    </row>
    <row r="25" spans="1:16">
      <c r="A25" t="s">
        <v>480</v>
      </c>
      <c r="B25">
        <v>0.28700000000000003</v>
      </c>
      <c r="C25">
        <v>0.26539999999999997</v>
      </c>
      <c r="D25">
        <v>0.31979999999999997</v>
      </c>
      <c r="E25">
        <v>0.23020000000000002</v>
      </c>
      <c r="F25">
        <v>0.33300000000000002</v>
      </c>
      <c r="G25">
        <v>0.23160000000000003</v>
      </c>
      <c r="H25">
        <v>0.30480000000000002</v>
      </c>
      <c r="I25">
        <v>0.29139999999999999</v>
      </c>
      <c r="J25">
        <v>0.35199999999999998</v>
      </c>
      <c r="K25">
        <v>0.34100000000000003</v>
      </c>
      <c r="L25">
        <v>0.35599999999999998</v>
      </c>
      <c r="M25">
        <v>0.31839999999999996</v>
      </c>
      <c r="O25">
        <v>0.34719999999999995</v>
      </c>
      <c r="P25">
        <v>-1.3199999999999998E-2</v>
      </c>
    </row>
    <row r="26" spans="1:16">
      <c r="A26" t="s">
        <v>481</v>
      </c>
      <c r="B26">
        <v>0.30020000000000002</v>
      </c>
      <c r="C26">
        <v>0.27859999999999996</v>
      </c>
      <c r="D26">
        <v>0.33299999999999996</v>
      </c>
      <c r="E26">
        <v>0.24340000000000001</v>
      </c>
      <c r="F26">
        <v>0.34620000000000001</v>
      </c>
      <c r="G26">
        <v>0.24480000000000002</v>
      </c>
      <c r="H26">
        <v>0.318</v>
      </c>
      <c r="I26">
        <v>0.30459999999999998</v>
      </c>
      <c r="J26">
        <v>0.36519999999999997</v>
      </c>
      <c r="K26">
        <v>0.35420000000000001</v>
      </c>
      <c r="L26">
        <v>0.36919999999999997</v>
      </c>
      <c r="M26">
        <v>0.33159999999999995</v>
      </c>
      <c r="O26">
        <v>0.36039999999999994</v>
      </c>
    </row>
    <row r="27" spans="1:16">
      <c r="A27" s="125" t="s">
        <v>28</v>
      </c>
      <c r="B27" s="125">
        <v>1</v>
      </c>
      <c r="C27" s="125">
        <v>0.92804796802131895</v>
      </c>
      <c r="D27" s="125">
        <v>1</v>
      </c>
      <c r="E27" s="125">
        <v>0.73093093093093098</v>
      </c>
      <c r="F27" s="125">
        <v>1</v>
      </c>
      <c r="G27" s="125">
        <v>0.70710571923743504</v>
      </c>
      <c r="H27" s="125">
        <v>1</v>
      </c>
      <c r="I27" s="125">
        <v>0.95786163522012568</v>
      </c>
      <c r="J27" s="125">
        <v>1</v>
      </c>
      <c r="K27" s="125">
        <v>0.96987951807228923</v>
      </c>
      <c r="L27" s="125">
        <v>1</v>
      </c>
      <c r="M27" s="125">
        <v>0.89815817984832058</v>
      </c>
      <c r="N27" s="125"/>
      <c r="O27" s="125"/>
      <c r="P27" s="125"/>
    </row>
    <row r="28" spans="1:16">
      <c r="A28" s="126" t="s">
        <v>482</v>
      </c>
      <c r="B28" s="126">
        <v>0.83296337402885701</v>
      </c>
      <c r="C28" s="126">
        <v>0.77302996670366264</v>
      </c>
      <c r="D28" s="126">
        <v>0.9239733629300777</v>
      </c>
      <c r="E28" s="126">
        <v>0.67536071032186473</v>
      </c>
      <c r="F28" s="126">
        <v>0.96059933407325215</v>
      </c>
      <c r="G28" s="126">
        <v>0.67924528301886811</v>
      </c>
      <c r="H28" s="126">
        <v>0.88235294117647078</v>
      </c>
      <c r="I28" s="126">
        <v>0.84517203107658168</v>
      </c>
      <c r="J28" s="126">
        <v>1.0133185349611544</v>
      </c>
      <c r="K28" s="126">
        <v>0.98279689234184264</v>
      </c>
      <c r="L28" s="126">
        <v>1.0244173140954496</v>
      </c>
      <c r="M28" s="126">
        <v>0.92008879023307433</v>
      </c>
      <c r="N28" s="126"/>
      <c r="O28" s="126">
        <v>1</v>
      </c>
      <c r="P28" s="126"/>
    </row>
    <row r="29" spans="1:16">
      <c r="A29" s="126"/>
      <c r="B29" s="126"/>
      <c r="C29" s="126"/>
      <c r="D29" s="126"/>
      <c r="E29" s="126"/>
      <c r="F29" s="126"/>
      <c r="G29" s="126"/>
      <c r="H29" s="126"/>
      <c r="I29" s="126"/>
      <c r="J29" s="126"/>
      <c r="K29" s="126"/>
      <c r="L29" s="126"/>
      <c r="M29" s="126"/>
      <c r="N29" s="126"/>
      <c r="O29" s="126"/>
      <c r="P29" s="126"/>
    </row>
    <row r="30" spans="1:16" ht="20">
      <c r="A30" s="174" t="s">
        <v>498</v>
      </c>
      <c r="B30" s="174"/>
      <c r="C30" s="174"/>
      <c r="D30" s="174"/>
      <c r="E30" s="174"/>
      <c r="F30" s="174"/>
      <c r="G30" s="174"/>
      <c r="H30" s="174"/>
      <c r="I30" s="174"/>
      <c r="J30" s="174"/>
      <c r="K30" s="174"/>
      <c r="L30" s="174"/>
      <c r="M30" s="174"/>
      <c r="N30" s="174"/>
      <c r="O30" s="174"/>
    </row>
    <row r="31" spans="1:16">
      <c r="A31" s="124" t="s">
        <v>149</v>
      </c>
      <c r="B31" s="173" t="s">
        <v>484</v>
      </c>
      <c r="C31" s="173"/>
      <c r="D31" s="173"/>
      <c r="E31" s="173"/>
      <c r="F31" s="173"/>
      <c r="G31" s="173"/>
      <c r="H31" s="173" t="s">
        <v>473</v>
      </c>
      <c r="I31" s="173"/>
      <c r="J31" s="173"/>
      <c r="K31" s="173"/>
      <c r="L31" s="173"/>
      <c r="M31" s="173"/>
      <c r="N31" s="124"/>
      <c r="O31" s="124"/>
    </row>
    <row r="32" spans="1:16">
      <c r="A32" s="124"/>
      <c r="B32" s="124" t="s">
        <v>474</v>
      </c>
      <c r="C32" s="124" t="s">
        <v>4</v>
      </c>
      <c r="D32" s="124" t="s">
        <v>475</v>
      </c>
      <c r="E32" s="124" t="s">
        <v>5</v>
      </c>
      <c r="F32" s="124" t="s">
        <v>476</v>
      </c>
      <c r="G32" s="124" t="s">
        <v>477</v>
      </c>
      <c r="H32" s="124" t="s">
        <v>474</v>
      </c>
      <c r="I32" s="124" t="s">
        <v>4</v>
      </c>
      <c r="J32" s="124" t="s">
        <v>475</v>
      </c>
      <c r="K32" s="124" t="s">
        <v>5</v>
      </c>
      <c r="L32" s="124" t="s">
        <v>476</v>
      </c>
      <c r="M32" s="124" t="s">
        <v>477</v>
      </c>
      <c r="N32" s="124"/>
      <c r="O32" s="124" t="s">
        <v>485</v>
      </c>
    </row>
    <row r="33" spans="1:16">
      <c r="A33" s="124" t="s">
        <v>461</v>
      </c>
      <c r="B33" s="124">
        <v>62901</v>
      </c>
      <c r="C33" s="124">
        <v>66472.67</v>
      </c>
      <c r="D33" s="124">
        <v>62453</v>
      </c>
      <c r="E33" s="124">
        <v>66540</v>
      </c>
      <c r="F33" s="124">
        <v>62279</v>
      </c>
      <c r="G33" s="124">
        <v>65269</v>
      </c>
      <c r="H33" s="124">
        <v>61101.67</v>
      </c>
      <c r="I33" s="124">
        <v>64224.67</v>
      </c>
      <c r="J33" s="124">
        <v>60384.33</v>
      </c>
      <c r="K33" s="124">
        <v>63596</v>
      </c>
      <c r="L33" s="124">
        <v>59571.67</v>
      </c>
      <c r="M33" s="124">
        <v>62451.33</v>
      </c>
      <c r="N33" s="124"/>
      <c r="O33" s="124">
        <v>64616.67</v>
      </c>
    </row>
    <row r="34" spans="1:16">
      <c r="A34" s="124"/>
      <c r="B34" s="124">
        <v>1</v>
      </c>
      <c r="C34" s="124">
        <v>1.0567820000000001</v>
      </c>
      <c r="D34" s="124">
        <v>1</v>
      </c>
      <c r="E34" s="124">
        <v>1.0654410000000001</v>
      </c>
      <c r="F34" s="124">
        <v>1</v>
      </c>
      <c r="G34" s="124">
        <v>1.0480100000000001</v>
      </c>
      <c r="H34" s="124">
        <v>1</v>
      </c>
      <c r="I34" s="124">
        <v>1.051112</v>
      </c>
      <c r="J34" s="124">
        <v>1</v>
      </c>
      <c r="K34" s="124">
        <v>1.0531870000000001</v>
      </c>
      <c r="L34" s="124">
        <v>1</v>
      </c>
      <c r="M34" s="124">
        <v>1.04834</v>
      </c>
      <c r="N34" s="124"/>
      <c r="O34" s="124"/>
    </row>
    <row r="35" spans="1:16">
      <c r="A35" s="124"/>
      <c r="B35" s="124"/>
      <c r="C35" s="124"/>
      <c r="D35" s="124"/>
      <c r="E35" s="124"/>
      <c r="F35" s="124"/>
      <c r="G35" s="124"/>
      <c r="H35" s="124"/>
      <c r="I35" s="124"/>
      <c r="J35" s="124"/>
      <c r="K35" s="124"/>
      <c r="L35" s="124"/>
      <c r="M35" s="124"/>
      <c r="N35" s="124"/>
      <c r="O35" s="124"/>
    </row>
    <row r="36" spans="1:16">
      <c r="A36" s="124" t="s">
        <v>152</v>
      </c>
      <c r="B36" s="173" t="s">
        <v>484</v>
      </c>
      <c r="C36" s="173"/>
      <c r="D36" s="173"/>
      <c r="E36" s="173"/>
      <c r="F36" s="173"/>
      <c r="G36" s="173"/>
      <c r="H36" s="173" t="s">
        <v>473</v>
      </c>
      <c r="I36" s="173"/>
      <c r="J36" s="173"/>
      <c r="K36" s="173"/>
      <c r="L36" s="173"/>
      <c r="M36" s="173"/>
      <c r="N36" s="124"/>
      <c r="O36" s="124"/>
    </row>
    <row r="37" spans="1:16">
      <c r="A37" s="124"/>
      <c r="B37" s="124" t="s">
        <v>474</v>
      </c>
      <c r="C37" s="124" t="s">
        <v>4</v>
      </c>
      <c r="D37" s="124" t="s">
        <v>475</v>
      </c>
      <c r="E37" s="124" t="s">
        <v>5</v>
      </c>
      <c r="F37" s="124" t="s">
        <v>476</v>
      </c>
      <c r="G37" s="124" t="s">
        <v>477</v>
      </c>
      <c r="H37" s="124" t="s">
        <v>474</v>
      </c>
      <c r="I37" s="124" t="s">
        <v>4</v>
      </c>
      <c r="J37" s="124" t="s">
        <v>475</v>
      </c>
      <c r="K37" s="124" t="s">
        <v>5</v>
      </c>
      <c r="L37" s="124" t="s">
        <v>476</v>
      </c>
      <c r="M37" s="124" t="s">
        <v>477</v>
      </c>
      <c r="N37" s="124"/>
      <c r="O37" s="124" t="s">
        <v>485</v>
      </c>
    </row>
    <row r="38" spans="1:16">
      <c r="A38" s="124" t="s">
        <v>461</v>
      </c>
      <c r="B38" s="124">
        <v>83078.33</v>
      </c>
      <c r="C38" s="124">
        <v>64692</v>
      </c>
      <c r="D38" s="124">
        <v>83012.33</v>
      </c>
      <c r="E38" s="124">
        <v>63770.67</v>
      </c>
      <c r="F38" s="124">
        <v>85948.33</v>
      </c>
      <c r="G38" s="124">
        <v>71038.67</v>
      </c>
      <c r="H38" s="124">
        <v>82895</v>
      </c>
      <c r="I38" s="124">
        <v>78179</v>
      </c>
      <c r="J38" s="124">
        <v>85323</v>
      </c>
      <c r="K38" s="124">
        <v>70192.67</v>
      </c>
      <c r="L38" s="124">
        <v>84286.33</v>
      </c>
      <c r="M38" s="124">
        <v>70106.67</v>
      </c>
      <c r="N38" s="124"/>
      <c r="O38" s="124">
        <v>95734</v>
      </c>
    </row>
    <row r="39" spans="1:16">
      <c r="A39" s="124"/>
      <c r="B39" s="124">
        <v>1</v>
      </c>
      <c r="C39" s="124">
        <v>0.77868700000000002</v>
      </c>
      <c r="D39" s="124">
        <v>1</v>
      </c>
      <c r="E39" s="124">
        <v>0.76820699999999997</v>
      </c>
      <c r="F39" s="124">
        <v>1</v>
      </c>
      <c r="G39" s="124">
        <v>0.82652800000000004</v>
      </c>
      <c r="H39" s="124">
        <v>1</v>
      </c>
      <c r="I39" s="124">
        <v>0.94310899999999998</v>
      </c>
      <c r="J39" s="124">
        <v>1</v>
      </c>
      <c r="K39" s="124">
        <v>0.82267000000000001</v>
      </c>
      <c r="L39" s="124">
        <v>1</v>
      </c>
      <c r="M39" s="124">
        <v>0.83176799999999995</v>
      </c>
      <c r="N39" s="124"/>
      <c r="O39" s="124"/>
    </row>
    <row r="40" spans="1:16">
      <c r="A40" s="124"/>
      <c r="B40" s="124"/>
      <c r="C40" s="124"/>
      <c r="D40" s="124"/>
      <c r="E40" s="124"/>
      <c r="F40" s="124"/>
      <c r="G40" s="124"/>
      <c r="H40" s="124"/>
      <c r="I40" s="124"/>
      <c r="J40" s="124"/>
      <c r="K40" s="124"/>
      <c r="L40" s="124"/>
      <c r="M40" s="124"/>
      <c r="N40" s="124"/>
      <c r="O40" s="124"/>
    </row>
    <row r="41" spans="1:16">
      <c r="A41" s="124" t="s">
        <v>463</v>
      </c>
      <c r="B41" s="173" t="s">
        <v>484</v>
      </c>
      <c r="C41" s="173"/>
      <c r="D41" s="173"/>
      <c r="E41" s="173"/>
      <c r="F41" s="173"/>
      <c r="G41" s="173"/>
      <c r="H41" s="173" t="s">
        <v>473</v>
      </c>
      <c r="I41" s="173"/>
      <c r="J41" s="173"/>
      <c r="K41" s="173"/>
      <c r="L41" s="173"/>
      <c r="M41" s="173"/>
      <c r="N41" s="124"/>
      <c r="O41" s="124"/>
    </row>
    <row r="42" spans="1:16">
      <c r="A42" s="124"/>
      <c r="B42" s="124" t="s">
        <v>474</v>
      </c>
      <c r="C42" s="124" t="s">
        <v>4</v>
      </c>
      <c r="D42" s="124" t="s">
        <v>475</v>
      </c>
      <c r="E42" s="124" t="s">
        <v>5</v>
      </c>
      <c r="F42" s="124" t="s">
        <v>476</v>
      </c>
      <c r="G42" s="124" t="s">
        <v>477</v>
      </c>
      <c r="H42" s="124" t="s">
        <v>474</v>
      </c>
      <c r="I42" s="124" t="s">
        <v>4</v>
      </c>
      <c r="J42" s="124" t="s">
        <v>475</v>
      </c>
      <c r="K42" s="124" t="s">
        <v>5</v>
      </c>
      <c r="L42" s="124" t="s">
        <v>476</v>
      </c>
      <c r="M42" s="124" t="s">
        <v>477</v>
      </c>
      <c r="N42" s="124"/>
      <c r="O42" s="124"/>
      <c r="P42" s="124"/>
    </row>
    <row r="43" spans="1:16">
      <c r="A43" s="124" t="s">
        <v>461</v>
      </c>
      <c r="B43" s="124">
        <v>84462.33</v>
      </c>
      <c r="C43" s="124">
        <v>52654</v>
      </c>
      <c r="D43" s="124">
        <v>82755</v>
      </c>
      <c r="E43" s="124">
        <v>45348.67</v>
      </c>
      <c r="F43" s="124">
        <v>87959</v>
      </c>
      <c r="G43" s="124">
        <v>55260.33</v>
      </c>
      <c r="H43" s="124">
        <v>83981.67</v>
      </c>
      <c r="I43" s="124">
        <v>68519.33</v>
      </c>
      <c r="J43" s="124">
        <v>91377.67</v>
      </c>
      <c r="K43" s="124">
        <v>69559.67</v>
      </c>
      <c r="L43" s="124">
        <v>89335</v>
      </c>
      <c r="M43" s="124">
        <v>70416.67</v>
      </c>
      <c r="N43" s="124"/>
      <c r="O43" s="124">
        <v>98063</v>
      </c>
      <c r="P43" s="124"/>
    </row>
    <row r="44" spans="1:16">
      <c r="A44" s="124"/>
      <c r="B44" s="124">
        <v>1</v>
      </c>
      <c r="C44" s="124">
        <v>0.62340200000000001</v>
      </c>
      <c r="D44" s="124">
        <v>1</v>
      </c>
      <c r="E44" s="124">
        <v>0.547987</v>
      </c>
      <c r="F44" s="124">
        <v>1</v>
      </c>
      <c r="G44" s="124">
        <v>0.628251</v>
      </c>
      <c r="H44" s="124">
        <v>1</v>
      </c>
      <c r="I44" s="124">
        <v>0.81588400000000005</v>
      </c>
      <c r="J44" s="124">
        <v>1</v>
      </c>
      <c r="K44" s="124">
        <v>0.76123300000000005</v>
      </c>
      <c r="L44" s="124">
        <v>1</v>
      </c>
      <c r="M44" s="124">
        <v>0.78823200000000004</v>
      </c>
      <c r="N44" s="124"/>
      <c r="O44" s="124"/>
      <c r="P44" s="124"/>
    </row>
    <row r="45" spans="1:16">
      <c r="A45" s="124"/>
      <c r="B45" s="124"/>
      <c r="C45" s="124"/>
      <c r="D45" s="124"/>
      <c r="E45" s="124"/>
      <c r="F45" s="124"/>
      <c r="G45" s="124"/>
      <c r="H45" s="124"/>
      <c r="I45" s="124"/>
      <c r="J45" s="124"/>
      <c r="K45" s="124"/>
      <c r="L45" s="124"/>
      <c r="M45" s="124"/>
      <c r="N45" s="124"/>
      <c r="O45" s="124"/>
      <c r="P45" s="124"/>
    </row>
    <row r="46" spans="1:16" ht="22">
      <c r="A46" s="149" t="s">
        <v>497</v>
      </c>
      <c r="B46" s="149"/>
      <c r="C46" s="149"/>
      <c r="D46" s="149"/>
      <c r="E46" s="149"/>
      <c r="F46" s="149"/>
      <c r="G46" s="149"/>
      <c r="H46" s="149"/>
      <c r="I46" s="149"/>
      <c r="J46" s="149"/>
      <c r="K46" s="149"/>
      <c r="L46" s="149"/>
      <c r="M46" s="149"/>
      <c r="N46" s="149"/>
      <c r="O46" s="149"/>
      <c r="P46" s="149"/>
    </row>
    <row r="47" spans="1:16">
      <c r="B47" t="s">
        <v>461</v>
      </c>
      <c r="C47" s="158" t="s">
        <v>465</v>
      </c>
      <c r="D47" s="158"/>
      <c r="E47" s="158"/>
      <c r="F47" s="158" t="s">
        <v>466</v>
      </c>
      <c r="G47" s="158"/>
      <c r="H47" s="158"/>
      <c r="I47" s="6"/>
      <c r="K47" s="158" t="s">
        <v>467</v>
      </c>
      <c r="L47" s="158"/>
      <c r="M47" s="158"/>
      <c r="N47" s="158" t="s">
        <v>468</v>
      </c>
      <c r="O47" s="158"/>
      <c r="P47" s="158"/>
    </row>
    <row r="48" spans="1:16">
      <c r="A48" s="24" t="s">
        <v>149</v>
      </c>
      <c r="C48" s="6"/>
      <c r="D48" s="6"/>
      <c r="E48" s="6"/>
      <c r="F48" s="6"/>
      <c r="G48" s="6"/>
      <c r="H48" s="6"/>
      <c r="I48" s="24" t="s">
        <v>149</v>
      </c>
      <c r="K48" s="6"/>
      <c r="L48" s="6"/>
      <c r="M48" s="6"/>
      <c r="N48" s="6"/>
      <c r="O48" s="6"/>
      <c r="P48" s="6"/>
    </row>
    <row r="49" spans="1:16">
      <c r="A49" s="120" t="s">
        <v>74</v>
      </c>
      <c r="B49" s="104"/>
      <c r="C49" s="104">
        <v>8.3699999999999992</v>
      </c>
      <c r="D49" s="104">
        <v>6.38</v>
      </c>
      <c r="E49" s="104">
        <v>5.39</v>
      </c>
      <c r="F49" s="104">
        <v>7.09</v>
      </c>
      <c r="G49" s="104">
        <v>4.9800000000000004</v>
      </c>
      <c r="H49" s="104">
        <v>4.41</v>
      </c>
      <c r="I49" s="120" t="s">
        <v>74</v>
      </c>
      <c r="J49" s="104"/>
      <c r="K49" s="104">
        <v>5.63</v>
      </c>
      <c r="L49" s="104">
        <v>8.2899999999999991</v>
      </c>
      <c r="M49" s="104">
        <v>8.25</v>
      </c>
      <c r="N49" s="104">
        <v>7.66</v>
      </c>
      <c r="O49" s="104">
        <v>7.53</v>
      </c>
      <c r="P49" s="104">
        <v>7.57</v>
      </c>
    </row>
    <row r="50" spans="1:16">
      <c r="A50" s="24" t="s">
        <v>469</v>
      </c>
      <c r="C50">
        <v>91.63</v>
      </c>
      <c r="D50">
        <v>93.62</v>
      </c>
      <c r="E50">
        <v>94.61</v>
      </c>
      <c r="F50">
        <v>92.91</v>
      </c>
      <c r="G50">
        <v>95.02</v>
      </c>
      <c r="H50">
        <v>95.59</v>
      </c>
      <c r="I50" s="24" t="s">
        <v>469</v>
      </c>
      <c r="K50">
        <v>94.37</v>
      </c>
      <c r="L50">
        <v>91.710000000000008</v>
      </c>
      <c r="M50">
        <v>91.75</v>
      </c>
      <c r="N50">
        <v>92.34</v>
      </c>
      <c r="O50">
        <v>92.47</v>
      </c>
      <c r="P50">
        <v>92.43</v>
      </c>
    </row>
    <row r="51" spans="1:16">
      <c r="A51" s="122"/>
      <c r="B51" s="8">
        <v>93.286666666666676</v>
      </c>
      <c r="C51">
        <v>0.98224112056028001</v>
      </c>
      <c r="D51">
        <v>1.003573215179018</v>
      </c>
      <c r="E51">
        <v>1.0141856642607017</v>
      </c>
      <c r="F51">
        <v>0.99596226684770939</v>
      </c>
      <c r="G51">
        <v>1.018580718930894</v>
      </c>
      <c r="H51">
        <v>1.0246909168870149</v>
      </c>
      <c r="I51" s="122"/>
      <c r="J51" s="8">
        <v>92.610000000000014</v>
      </c>
      <c r="K51">
        <v>1.0190044271676924</v>
      </c>
      <c r="L51">
        <v>0.99028182701652079</v>
      </c>
      <c r="M51">
        <v>0.99071374581578653</v>
      </c>
      <c r="N51">
        <v>0.99708454810495617</v>
      </c>
      <c r="O51">
        <v>0.99848828420256974</v>
      </c>
      <c r="P51">
        <v>0.99805636540330411</v>
      </c>
    </row>
    <row r="52" spans="1:16">
      <c r="A52" s="24" t="s">
        <v>152</v>
      </c>
      <c r="I52" s="24" t="s">
        <v>152</v>
      </c>
    </row>
    <row r="53" spans="1:16">
      <c r="A53" s="24" t="s">
        <v>74</v>
      </c>
      <c r="C53">
        <v>0</v>
      </c>
      <c r="D53">
        <v>3.3000000000000002E-2</v>
      </c>
      <c r="E53">
        <v>1.0999999999999999E-2</v>
      </c>
      <c r="F53">
        <v>0.03</v>
      </c>
      <c r="G53">
        <v>0.26</v>
      </c>
      <c r="H53">
        <v>0.21</v>
      </c>
      <c r="I53" s="24" t="s">
        <v>74</v>
      </c>
      <c r="K53">
        <v>0.3</v>
      </c>
      <c r="L53">
        <v>0.36</v>
      </c>
      <c r="M53">
        <v>0.31</v>
      </c>
      <c r="N53">
        <v>0.36</v>
      </c>
      <c r="O53">
        <v>0.26</v>
      </c>
      <c r="P53">
        <v>0.31</v>
      </c>
    </row>
    <row r="54" spans="1:16">
      <c r="A54" s="24" t="s">
        <v>469</v>
      </c>
      <c r="C54">
        <v>100</v>
      </c>
      <c r="D54">
        <v>99.966999999999999</v>
      </c>
      <c r="E54">
        <v>99.989000000000004</v>
      </c>
      <c r="F54">
        <v>99.97</v>
      </c>
      <c r="G54">
        <v>99.74</v>
      </c>
      <c r="H54">
        <v>99.79</v>
      </c>
      <c r="I54" s="24" t="s">
        <v>469</v>
      </c>
      <c r="K54">
        <v>99.7</v>
      </c>
      <c r="L54">
        <v>99.64</v>
      </c>
      <c r="M54">
        <v>99.69</v>
      </c>
      <c r="N54">
        <v>99.64</v>
      </c>
      <c r="O54">
        <v>99.74</v>
      </c>
      <c r="P54">
        <v>99.69</v>
      </c>
    </row>
    <row r="55" spans="1:16">
      <c r="A55" s="122"/>
      <c r="B55" s="8">
        <v>99.985333333333344</v>
      </c>
      <c r="C55">
        <v>1.0001466881809331</v>
      </c>
      <c r="D55">
        <v>0.99981663977383339</v>
      </c>
      <c r="E55">
        <v>1.0000366720452332</v>
      </c>
      <c r="F55">
        <v>0.99984664417447877</v>
      </c>
      <c r="G55">
        <v>0.99754630679166267</v>
      </c>
      <c r="H55">
        <v>0.9980463801357532</v>
      </c>
      <c r="I55" s="122"/>
      <c r="J55" s="8">
        <v>99.676666666666662</v>
      </c>
      <c r="K55">
        <v>1.000234090225061</v>
      </c>
      <c r="L55">
        <v>0.99963214393204702</v>
      </c>
      <c r="M55">
        <v>1.0001337658428919</v>
      </c>
      <c r="N55">
        <v>0.99963214393204702</v>
      </c>
      <c r="O55">
        <v>1.0006353877537371</v>
      </c>
      <c r="P55">
        <v>1.0001337658428919</v>
      </c>
    </row>
    <row r="56" spans="1:16">
      <c r="A56" s="24" t="s">
        <v>463</v>
      </c>
      <c r="I56" s="24" t="s">
        <v>463</v>
      </c>
    </row>
    <row r="57" spans="1:16">
      <c r="A57" s="24" t="s">
        <v>74</v>
      </c>
      <c r="C57">
        <v>14.1</v>
      </c>
      <c r="D57">
        <v>4.46</v>
      </c>
      <c r="E57">
        <v>4.3</v>
      </c>
      <c r="F57">
        <v>8.0399999999999991</v>
      </c>
      <c r="G57">
        <v>6.21</v>
      </c>
      <c r="H57">
        <v>7.57</v>
      </c>
      <c r="I57" s="24" t="s">
        <v>74</v>
      </c>
      <c r="K57">
        <v>5.37</v>
      </c>
      <c r="L57">
        <v>7.83</v>
      </c>
      <c r="M57">
        <v>4.62</v>
      </c>
      <c r="N57">
        <v>12.5</v>
      </c>
      <c r="O57">
        <v>15.8</v>
      </c>
      <c r="P57">
        <v>14.8</v>
      </c>
    </row>
    <row r="58" spans="1:16">
      <c r="A58" s="24" t="s">
        <v>469</v>
      </c>
      <c r="C58">
        <v>85.9</v>
      </c>
      <c r="D58">
        <v>95.54</v>
      </c>
      <c r="E58">
        <v>95.7</v>
      </c>
      <c r="F58">
        <v>91.960000000000008</v>
      </c>
      <c r="G58">
        <v>93.79</v>
      </c>
      <c r="H58">
        <v>92.43</v>
      </c>
      <c r="I58" s="24" t="s">
        <v>469</v>
      </c>
      <c r="K58">
        <v>94.63</v>
      </c>
      <c r="L58">
        <v>92.17</v>
      </c>
      <c r="M58">
        <v>95.38</v>
      </c>
      <c r="N58">
        <v>87.5</v>
      </c>
      <c r="O58">
        <v>84.2</v>
      </c>
      <c r="P58">
        <v>85.2</v>
      </c>
    </row>
    <row r="59" spans="1:16">
      <c r="A59" s="122"/>
      <c r="B59" s="8">
        <v>92.38</v>
      </c>
      <c r="C59">
        <v>0.92985494695821613</v>
      </c>
      <c r="D59">
        <v>1.0342065382117342</v>
      </c>
      <c r="E59">
        <v>1.03593851483005</v>
      </c>
      <c r="F59">
        <v>0.99545356137692154</v>
      </c>
      <c r="G59">
        <v>1.0152630439489068</v>
      </c>
      <c r="H59">
        <v>1.0005412426932239</v>
      </c>
      <c r="I59" s="122"/>
      <c r="J59" s="8">
        <v>94.06</v>
      </c>
      <c r="K59">
        <v>1.0060599617265575</v>
      </c>
      <c r="L59">
        <v>0.97990644269615135</v>
      </c>
      <c r="M59">
        <v>1.014033595577291</v>
      </c>
      <c r="N59">
        <v>0.9302572825855836</v>
      </c>
      <c r="O59">
        <v>0.89517329364235598</v>
      </c>
      <c r="P59">
        <v>0.90580480544333408</v>
      </c>
    </row>
    <row r="60" spans="1:16">
      <c r="A60" s="24" t="s">
        <v>464</v>
      </c>
      <c r="I60" s="24" t="s">
        <v>464</v>
      </c>
    </row>
    <row r="61" spans="1:16">
      <c r="A61" s="24" t="s">
        <v>74</v>
      </c>
      <c r="C61">
        <v>14.3</v>
      </c>
      <c r="D61">
        <v>5.29</v>
      </c>
      <c r="E61">
        <v>4.33</v>
      </c>
      <c r="F61">
        <v>7.23</v>
      </c>
      <c r="G61">
        <v>3.46</v>
      </c>
      <c r="H61">
        <v>4.0199999999999996</v>
      </c>
      <c r="I61" s="24" t="s">
        <v>74</v>
      </c>
      <c r="K61">
        <v>7.97</v>
      </c>
      <c r="L61">
        <v>11.9</v>
      </c>
      <c r="M61">
        <v>9.2899999999999991</v>
      </c>
      <c r="N61">
        <v>6.4</v>
      </c>
      <c r="O61">
        <v>9.68</v>
      </c>
      <c r="P61">
        <v>8</v>
      </c>
    </row>
    <row r="62" spans="1:16">
      <c r="A62" s="24" t="s">
        <v>469</v>
      </c>
      <c r="C62">
        <v>85.7</v>
      </c>
      <c r="D62">
        <v>94.71</v>
      </c>
      <c r="E62">
        <v>95.67</v>
      </c>
      <c r="F62">
        <v>92.77</v>
      </c>
      <c r="G62">
        <v>96.54</v>
      </c>
      <c r="H62">
        <v>95.98</v>
      </c>
      <c r="I62" s="24" t="s">
        <v>469</v>
      </c>
      <c r="K62">
        <v>92.03</v>
      </c>
      <c r="L62">
        <v>88.1</v>
      </c>
      <c r="M62">
        <v>90.710000000000008</v>
      </c>
      <c r="N62">
        <v>93.6</v>
      </c>
      <c r="O62">
        <v>90.32</v>
      </c>
      <c r="P62">
        <v>92</v>
      </c>
    </row>
    <row r="63" spans="1:16">
      <c r="A63" s="8"/>
      <c r="B63" s="8">
        <v>92.026666666666657</v>
      </c>
      <c r="C63">
        <v>0.93125181106925548</v>
      </c>
      <c r="D63">
        <v>1.0291582150101419</v>
      </c>
      <c r="E63">
        <v>1.0395899739206029</v>
      </c>
      <c r="F63">
        <v>1.008077368878586</v>
      </c>
      <c r="G63">
        <v>1.0490437554332079</v>
      </c>
      <c r="H63">
        <v>1.0429585627354392</v>
      </c>
      <c r="J63" s="8">
        <v>90.280000000000015</v>
      </c>
      <c r="K63">
        <v>1.0193841382365971</v>
      </c>
      <c r="L63">
        <v>0.97585290208241005</v>
      </c>
      <c r="M63">
        <v>1.0047629596809924</v>
      </c>
      <c r="N63">
        <v>1.0367744793974301</v>
      </c>
      <c r="O63">
        <v>1.0004430660168362</v>
      </c>
      <c r="P63">
        <v>1.0190518387239698</v>
      </c>
    </row>
    <row r="64" spans="1:16">
      <c r="A64" s="8"/>
      <c r="H64" s="8"/>
      <c r="I64" s="8"/>
    </row>
    <row r="65" spans="1:9" ht="22">
      <c r="A65" s="172" t="s">
        <v>496</v>
      </c>
      <c r="B65" s="172"/>
      <c r="C65" s="172"/>
      <c r="D65" s="172"/>
      <c r="E65" s="172"/>
      <c r="F65" s="172"/>
      <c r="G65" s="121"/>
      <c r="H65" s="121"/>
      <c r="I65" s="121"/>
    </row>
    <row r="66" spans="1:9">
      <c r="A66" t="s">
        <v>461</v>
      </c>
      <c r="B66" s="158" t="s">
        <v>462</v>
      </c>
      <c r="C66" s="158"/>
      <c r="E66" s="158" t="s">
        <v>28</v>
      </c>
      <c r="F66" s="158"/>
    </row>
    <row r="67" spans="1:9">
      <c r="A67" t="s">
        <v>149</v>
      </c>
      <c r="B67" t="s">
        <v>2</v>
      </c>
      <c r="C67" t="s">
        <v>30</v>
      </c>
      <c r="E67" t="s">
        <v>2</v>
      </c>
      <c r="F67" t="s">
        <v>30</v>
      </c>
    </row>
    <row r="68" spans="1:9">
      <c r="B68">
        <v>1857</v>
      </c>
      <c r="C68">
        <v>465</v>
      </c>
      <c r="E68">
        <f>B68/$B$68</f>
        <v>1</v>
      </c>
      <c r="F68">
        <f>C68/$B$68</f>
        <v>0.25040387722132473</v>
      </c>
    </row>
    <row r="69" spans="1:9">
      <c r="B69">
        <v>2024</v>
      </c>
      <c r="C69">
        <v>452</v>
      </c>
      <c r="E69">
        <f>B69/$B$69</f>
        <v>1</v>
      </c>
      <c r="F69">
        <f>C69/$B$69</f>
        <v>0.22332015810276679</v>
      </c>
    </row>
    <row r="70" spans="1:9">
      <c r="B70">
        <v>1907</v>
      </c>
      <c r="C70">
        <v>469</v>
      </c>
      <c r="E70">
        <f>B70/$B$70</f>
        <v>1</v>
      </c>
      <c r="F70">
        <f>C70/$B$70</f>
        <v>0.24593602517042476</v>
      </c>
    </row>
    <row r="71" spans="1:9">
      <c r="A71" t="s">
        <v>152</v>
      </c>
      <c r="B71" t="s">
        <v>2</v>
      </c>
      <c r="C71" t="s">
        <v>30</v>
      </c>
      <c r="E71" t="s">
        <v>2</v>
      </c>
      <c r="F71" t="s">
        <v>30</v>
      </c>
    </row>
    <row r="72" spans="1:9">
      <c r="B72">
        <v>5489</v>
      </c>
      <c r="C72">
        <v>1027</v>
      </c>
      <c r="E72">
        <f>B72/$B$72</f>
        <v>1</v>
      </c>
      <c r="F72">
        <f>C72/$B$72</f>
        <v>0.18710147567862997</v>
      </c>
    </row>
    <row r="73" spans="1:9">
      <c r="B73">
        <v>8089</v>
      </c>
      <c r="C73">
        <v>1068</v>
      </c>
      <c r="E73">
        <f>B73/$B$73</f>
        <v>1</v>
      </c>
      <c r="F73">
        <f>C73/$B$73</f>
        <v>0.13203115341822227</v>
      </c>
    </row>
    <row r="74" spans="1:9">
      <c r="B74">
        <v>6642</v>
      </c>
      <c r="C74">
        <v>1118</v>
      </c>
      <c r="E74">
        <f>B74/$B$74</f>
        <v>1</v>
      </c>
      <c r="F74">
        <f>C74/$B$74</f>
        <v>0.1683227943390545</v>
      </c>
    </row>
    <row r="75" spans="1:9">
      <c r="A75" t="s">
        <v>463</v>
      </c>
      <c r="B75" t="s">
        <v>2</v>
      </c>
      <c r="C75" t="s">
        <v>30</v>
      </c>
      <c r="E75" t="s">
        <v>2</v>
      </c>
      <c r="F75" t="s">
        <v>30</v>
      </c>
    </row>
    <row r="76" spans="1:9">
      <c r="B76">
        <v>2322</v>
      </c>
      <c r="C76">
        <v>577</v>
      </c>
      <c r="E76">
        <f>B76/$B$76</f>
        <v>1</v>
      </c>
      <c r="F76">
        <f>C76/$B$76</f>
        <v>0.24849267872523687</v>
      </c>
    </row>
    <row r="77" spans="1:9">
      <c r="B77">
        <v>2963</v>
      </c>
      <c r="C77">
        <v>588</v>
      </c>
      <c r="E77">
        <f>B77/$B$77</f>
        <v>1</v>
      </c>
      <c r="F77">
        <f>C77/$B$77</f>
        <v>0.19844751940600744</v>
      </c>
    </row>
    <row r="78" spans="1:9">
      <c r="B78">
        <v>2257</v>
      </c>
      <c r="C78">
        <v>644</v>
      </c>
      <c r="E78">
        <f>B78/$B$78</f>
        <v>1</v>
      </c>
      <c r="F78">
        <f>C78/$B$78</f>
        <v>0.28533451484271155</v>
      </c>
    </row>
    <row r="79" spans="1:9">
      <c r="A79" t="s">
        <v>464</v>
      </c>
      <c r="B79" t="s">
        <v>2</v>
      </c>
      <c r="C79" t="s">
        <v>30</v>
      </c>
      <c r="E79" t="s">
        <v>2</v>
      </c>
      <c r="F79" t="s">
        <v>30</v>
      </c>
    </row>
    <row r="80" spans="1:9">
      <c r="B80">
        <v>1134</v>
      </c>
      <c r="C80">
        <v>569</v>
      </c>
      <c r="E80">
        <f>B80/$B$80</f>
        <v>1</v>
      </c>
      <c r="F80">
        <f>C80/$B$80</f>
        <v>0.50176366843033515</v>
      </c>
    </row>
    <row r="81" spans="2:6">
      <c r="B81">
        <v>1342</v>
      </c>
      <c r="C81">
        <v>601</v>
      </c>
      <c r="E81">
        <f>B81/$B$81</f>
        <v>1</v>
      </c>
      <c r="F81">
        <f>C81/$B$81</f>
        <v>0.44783904619970194</v>
      </c>
    </row>
    <row r="82" spans="2:6">
      <c r="B82">
        <v>1127</v>
      </c>
      <c r="C82">
        <v>671</v>
      </c>
      <c r="E82">
        <f>B82/$B$82</f>
        <v>1</v>
      </c>
      <c r="F82">
        <f>C82/$B$82</f>
        <v>0.59538598047914815</v>
      </c>
    </row>
  </sheetData>
  <mergeCells count="24">
    <mergeCell ref="A46:P46"/>
    <mergeCell ref="A1:P1"/>
    <mergeCell ref="B16:G16"/>
    <mergeCell ref="H16:M16"/>
    <mergeCell ref="B9:G9"/>
    <mergeCell ref="H9:M9"/>
    <mergeCell ref="B2:G2"/>
    <mergeCell ref="H2:M2"/>
    <mergeCell ref="B66:C66"/>
    <mergeCell ref="E66:F66"/>
    <mergeCell ref="A65:F65"/>
    <mergeCell ref="B23:G23"/>
    <mergeCell ref="H23:M23"/>
    <mergeCell ref="C47:E47"/>
    <mergeCell ref="F47:H47"/>
    <mergeCell ref="K47:M47"/>
    <mergeCell ref="B31:G31"/>
    <mergeCell ref="H31:M31"/>
    <mergeCell ref="A30:O30"/>
    <mergeCell ref="B36:G36"/>
    <mergeCell ref="H36:M36"/>
    <mergeCell ref="B41:G41"/>
    <mergeCell ref="H41:M41"/>
    <mergeCell ref="N47:P47"/>
  </mergeCell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706833-4B99-5F4C-A9CE-79CBB1A3411A}">
  <dimension ref="A1:XFD106"/>
  <sheetViews>
    <sheetView workbookViewId="0">
      <selection activeCell="A88" sqref="A88:F88"/>
    </sheetView>
  </sheetViews>
  <sheetFormatPr baseColWidth="10" defaultRowHeight="16"/>
  <cols>
    <col min="1" max="1" width="13.83203125" customWidth="1"/>
  </cols>
  <sheetData>
    <row r="1" spans="1:16384" ht="22">
      <c r="A1" s="149" t="s">
        <v>491</v>
      </c>
      <c r="B1" s="149"/>
      <c r="C1" s="149"/>
      <c r="D1" s="149"/>
      <c r="E1" s="149"/>
      <c r="F1" s="149"/>
      <c r="G1" s="149"/>
    </row>
    <row r="2" spans="1:16384" ht="22">
      <c r="A2" s="21"/>
      <c r="B2" s="175" t="s">
        <v>10</v>
      </c>
      <c r="C2" s="175"/>
      <c r="D2" s="21"/>
      <c r="E2" s="21"/>
      <c r="F2" s="176" t="s">
        <v>164</v>
      </c>
      <c r="G2" s="176"/>
      <c r="H2" s="11"/>
      <c r="I2" s="11"/>
      <c r="J2" s="11"/>
      <c r="K2" s="11"/>
      <c r="L2" s="11"/>
      <c r="M2" s="11"/>
      <c r="N2" s="11"/>
      <c r="O2" s="11"/>
      <c r="P2" s="11"/>
    </row>
    <row r="3" spans="1:16384" ht="18" customHeight="1">
      <c r="A3" t="s">
        <v>1</v>
      </c>
      <c r="B3" s="7" t="s">
        <v>2</v>
      </c>
      <c r="C3" s="7" t="s">
        <v>30</v>
      </c>
      <c r="D3" s="7"/>
      <c r="F3" s="7" t="s">
        <v>2</v>
      </c>
      <c r="G3" s="7" t="s">
        <v>30</v>
      </c>
      <c r="Q3" s="11"/>
      <c r="R3" s="11"/>
      <c r="AI3" s="11"/>
      <c r="AJ3" s="11"/>
      <c r="AK3" s="11"/>
      <c r="AL3" s="11"/>
      <c r="AM3" s="11"/>
      <c r="AN3" s="11"/>
      <c r="AO3" s="11"/>
      <c r="AP3" s="11"/>
      <c r="AQ3" s="11"/>
      <c r="AR3" s="11"/>
      <c r="AS3" s="11"/>
      <c r="AT3" s="11"/>
      <c r="AU3" s="11"/>
      <c r="AV3" s="11"/>
      <c r="AW3" s="11"/>
      <c r="AX3" s="11"/>
      <c r="AY3" s="11"/>
      <c r="AZ3" s="11"/>
      <c r="BA3" s="11"/>
      <c r="BB3" s="11"/>
      <c r="BC3" s="11"/>
      <c r="BD3" s="11"/>
      <c r="BE3" s="11"/>
      <c r="BF3" s="11"/>
      <c r="BG3" s="11"/>
      <c r="BH3" s="11"/>
      <c r="BI3" s="11"/>
      <c r="BJ3" s="11"/>
      <c r="BK3" s="11"/>
      <c r="BL3" s="11"/>
      <c r="BM3" s="149"/>
      <c r="BN3" s="149"/>
      <c r="BO3" s="149"/>
      <c r="BP3" s="149"/>
      <c r="BQ3" s="149"/>
      <c r="BR3" s="149"/>
      <c r="BS3" s="149"/>
      <c r="BT3" s="149"/>
      <c r="BU3" s="149"/>
      <c r="BV3" s="149"/>
      <c r="BW3" s="149"/>
      <c r="BX3" s="149"/>
      <c r="BY3" s="149"/>
      <c r="BZ3" s="149"/>
      <c r="CA3" s="149"/>
      <c r="CB3" s="149"/>
      <c r="CC3" s="149"/>
      <c r="CD3" s="149"/>
      <c r="CE3" s="149"/>
      <c r="CF3" s="149"/>
      <c r="CG3" s="149"/>
      <c r="CH3" s="149"/>
      <c r="CI3" s="149"/>
      <c r="CJ3" s="149"/>
      <c r="CK3" s="149"/>
      <c r="CL3" s="149"/>
      <c r="CM3" s="149"/>
      <c r="CN3" s="149"/>
      <c r="CO3" s="149"/>
      <c r="CP3" s="149"/>
      <c r="CQ3" s="149"/>
      <c r="CR3" s="149"/>
      <c r="CS3" s="149"/>
      <c r="CT3" s="149"/>
      <c r="CU3" s="149"/>
      <c r="CV3" s="149"/>
      <c r="CW3" s="149"/>
      <c r="CX3" s="149"/>
      <c r="CY3" s="149"/>
      <c r="CZ3" s="149"/>
      <c r="DA3" s="149"/>
      <c r="DB3" s="149"/>
      <c r="DC3" s="149"/>
      <c r="DD3" s="149"/>
      <c r="DE3" s="149"/>
      <c r="DF3" s="149"/>
      <c r="DG3" s="149"/>
      <c r="DH3" s="149"/>
      <c r="DI3" s="149"/>
      <c r="DJ3" s="149"/>
      <c r="DK3" s="149"/>
      <c r="DL3" s="149"/>
      <c r="DM3" s="149"/>
      <c r="DN3" s="149"/>
      <c r="DO3" s="149"/>
      <c r="DP3" s="149"/>
      <c r="DQ3" s="149"/>
      <c r="DR3" s="149"/>
      <c r="DS3" s="149"/>
      <c r="DT3" s="149"/>
      <c r="DU3" s="149"/>
      <c r="DV3" s="149"/>
      <c r="DW3" s="149"/>
      <c r="DX3" s="149"/>
      <c r="DY3" s="149"/>
      <c r="DZ3" s="149"/>
      <c r="EA3" s="149"/>
      <c r="EB3" s="149"/>
      <c r="EC3" s="149"/>
      <c r="ED3" s="149"/>
      <c r="EE3" s="149"/>
      <c r="EF3" s="149"/>
      <c r="EG3" s="149"/>
      <c r="EH3" s="149"/>
      <c r="EI3" s="149"/>
      <c r="EJ3" s="149"/>
      <c r="EK3" s="149"/>
      <c r="EL3" s="149"/>
      <c r="EM3" s="149"/>
      <c r="EN3" s="149"/>
      <c r="EO3" s="149"/>
      <c r="EP3" s="149"/>
      <c r="EQ3" s="149"/>
      <c r="ER3" s="149"/>
      <c r="ES3" s="149"/>
      <c r="ET3" s="149"/>
      <c r="EU3" s="149"/>
      <c r="EV3" s="149"/>
      <c r="EW3" s="149"/>
      <c r="EX3" s="149"/>
      <c r="EY3" s="149"/>
      <c r="EZ3" s="149"/>
      <c r="FA3" s="149"/>
      <c r="FB3" s="149"/>
      <c r="FC3" s="149"/>
      <c r="FD3" s="149"/>
      <c r="FE3" s="149"/>
      <c r="FF3" s="149"/>
      <c r="FG3" s="149"/>
      <c r="FH3" s="149"/>
      <c r="FI3" s="149"/>
      <c r="FJ3" s="149"/>
      <c r="FK3" s="149"/>
      <c r="FL3" s="149"/>
      <c r="FM3" s="149"/>
      <c r="FN3" s="149"/>
      <c r="FO3" s="149"/>
      <c r="FP3" s="149"/>
      <c r="FQ3" s="149"/>
      <c r="FR3" s="149"/>
      <c r="FS3" s="149"/>
      <c r="FT3" s="149"/>
      <c r="FU3" s="149"/>
      <c r="FV3" s="149"/>
      <c r="FW3" s="149"/>
      <c r="FX3" s="149"/>
      <c r="FY3" s="149"/>
      <c r="FZ3" s="149"/>
      <c r="GA3" s="149"/>
      <c r="GB3" s="149"/>
      <c r="GC3" s="149"/>
      <c r="GD3" s="149"/>
      <c r="GE3" s="149"/>
      <c r="GF3" s="149"/>
      <c r="GG3" s="149"/>
      <c r="GH3" s="149"/>
      <c r="GI3" s="149"/>
      <c r="GJ3" s="149"/>
      <c r="GK3" s="149"/>
      <c r="GL3" s="149"/>
      <c r="GM3" s="149"/>
      <c r="GN3" s="149"/>
      <c r="GO3" s="149"/>
      <c r="GP3" s="149"/>
      <c r="GQ3" s="149"/>
      <c r="GR3" s="149"/>
      <c r="GS3" s="149"/>
      <c r="GT3" s="149"/>
      <c r="GU3" s="149"/>
      <c r="GV3" s="149"/>
      <c r="GW3" s="149"/>
      <c r="GX3" s="149"/>
      <c r="GY3" s="149"/>
      <c r="GZ3" s="149"/>
      <c r="HA3" s="149"/>
      <c r="HB3" s="149"/>
      <c r="HC3" s="149"/>
      <c r="HD3" s="149"/>
      <c r="HE3" s="149"/>
      <c r="HF3" s="149"/>
      <c r="HG3" s="149"/>
      <c r="HH3" s="149"/>
      <c r="HI3" s="149"/>
      <c r="HJ3" s="149"/>
      <c r="HK3" s="149"/>
      <c r="HL3" s="149"/>
      <c r="HM3" s="149"/>
      <c r="HN3" s="149"/>
      <c r="HO3" s="149"/>
      <c r="HP3" s="149"/>
      <c r="HQ3" s="149"/>
      <c r="HR3" s="149"/>
      <c r="HS3" s="149"/>
      <c r="HT3" s="149"/>
      <c r="HU3" s="149"/>
      <c r="HV3" s="149"/>
      <c r="HW3" s="149"/>
      <c r="HX3" s="149"/>
      <c r="HY3" s="149"/>
      <c r="HZ3" s="149"/>
      <c r="IA3" s="149"/>
      <c r="IB3" s="149"/>
      <c r="IC3" s="149"/>
      <c r="ID3" s="149"/>
      <c r="IE3" s="149"/>
      <c r="IF3" s="149"/>
      <c r="IG3" s="149"/>
      <c r="IH3" s="149"/>
      <c r="II3" s="149"/>
      <c r="IJ3" s="149"/>
      <c r="IK3" s="149"/>
      <c r="IL3" s="149"/>
      <c r="IM3" s="149"/>
      <c r="IN3" s="149"/>
      <c r="IO3" s="149"/>
      <c r="IP3" s="149"/>
      <c r="IQ3" s="149"/>
      <c r="IR3" s="149"/>
      <c r="IS3" s="149"/>
      <c r="IT3" s="149"/>
      <c r="IU3" s="149"/>
      <c r="IV3" s="149"/>
      <c r="IW3" s="149"/>
      <c r="IX3" s="149"/>
      <c r="IY3" s="149"/>
      <c r="IZ3" s="149"/>
      <c r="JA3" s="149"/>
      <c r="JB3" s="149"/>
      <c r="JC3" s="149"/>
      <c r="JD3" s="149"/>
      <c r="JE3" s="149"/>
      <c r="JF3" s="149"/>
      <c r="JG3" s="149"/>
      <c r="JH3" s="149"/>
      <c r="JI3" s="149"/>
      <c r="JJ3" s="149"/>
      <c r="JK3" s="149"/>
      <c r="JL3" s="149"/>
      <c r="JM3" s="149"/>
      <c r="JN3" s="149"/>
      <c r="JO3" s="149"/>
      <c r="JP3" s="149"/>
      <c r="JQ3" s="149"/>
      <c r="JR3" s="149"/>
      <c r="JS3" s="149"/>
      <c r="JT3" s="149"/>
      <c r="JU3" s="149"/>
      <c r="JV3" s="149"/>
      <c r="JW3" s="149"/>
      <c r="JX3" s="149"/>
      <c r="JY3" s="149"/>
      <c r="JZ3" s="149"/>
      <c r="KA3" s="149"/>
      <c r="KB3" s="149"/>
      <c r="KC3" s="149"/>
      <c r="KD3" s="149"/>
      <c r="KE3" s="149"/>
      <c r="KF3" s="149"/>
      <c r="KG3" s="149"/>
      <c r="KH3" s="149"/>
      <c r="KI3" s="149"/>
      <c r="KJ3" s="149"/>
      <c r="KK3" s="149"/>
      <c r="KL3" s="149"/>
      <c r="KM3" s="149"/>
      <c r="KN3" s="149"/>
      <c r="KO3" s="149"/>
      <c r="KP3" s="149"/>
      <c r="KQ3" s="149"/>
      <c r="KR3" s="149"/>
      <c r="KS3" s="149"/>
      <c r="KT3" s="149"/>
      <c r="KU3" s="149"/>
      <c r="KV3" s="149"/>
      <c r="KW3" s="149"/>
      <c r="KX3" s="149"/>
      <c r="KY3" s="149"/>
      <c r="KZ3" s="149"/>
      <c r="LA3" s="149"/>
      <c r="LB3" s="149"/>
      <c r="LC3" s="149"/>
      <c r="LD3" s="149"/>
      <c r="LE3" s="149"/>
      <c r="LF3" s="149"/>
      <c r="LG3" s="149"/>
      <c r="LH3" s="149"/>
      <c r="LI3" s="149"/>
      <c r="LJ3" s="149"/>
      <c r="LK3" s="149"/>
      <c r="LL3" s="149"/>
      <c r="LM3" s="149"/>
      <c r="LN3" s="149"/>
      <c r="LO3" s="149"/>
      <c r="LP3" s="149"/>
      <c r="LQ3" s="149"/>
      <c r="LR3" s="149"/>
      <c r="LS3" s="149"/>
      <c r="LT3" s="149"/>
      <c r="LU3" s="149"/>
      <c r="LV3" s="149"/>
      <c r="LW3" s="149"/>
      <c r="LX3" s="149"/>
      <c r="LY3" s="149"/>
      <c r="LZ3" s="149"/>
      <c r="MA3" s="149"/>
      <c r="MB3" s="149"/>
      <c r="MC3" s="149"/>
      <c r="MD3" s="149"/>
      <c r="ME3" s="149"/>
      <c r="MF3" s="149"/>
      <c r="MG3" s="149"/>
      <c r="MH3" s="149"/>
      <c r="MI3" s="149"/>
      <c r="MJ3" s="149"/>
      <c r="MK3" s="149"/>
      <c r="ML3" s="149"/>
      <c r="MM3" s="149"/>
      <c r="MN3" s="149"/>
      <c r="MO3" s="149"/>
      <c r="MP3" s="149"/>
      <c r="MQ3" s="149"/>
      <c r="MR3" s="149"/>
      <c r="MS3" s="149"/>
      <c r="MT3" s="149"/>
      <c r="MU3" s="149"/>
      <c r="MV3" s="149"/>
      <c r="MW3" s="149"/>
      <c r="MX3" s="149"/>
      <c r="MY3" s="149"/>
      <c r="MZ3" s="149"/>
      <c r="NA3" s="149"/>
      <c r="NB3" s="149"/>
      <c r="NC3" s="149"/>
      <c r="ND3" s="149"/>
      <c r="NE3" s="149"/>
      <c r="NF3" s="149"/>
      <c r="NG3" s="149"/>
      <c r="NH3" s="149"/>
      <c r="NI3" s="149"/>
      <c r="NJ3" s="149"/>
      <c r="NK3" s="149"/>
      <c r="NL3" s="149"/>
      <c r="NM3" s="149"/>
      <c r="NN3" s="149"/>
      <c r="NO3" s="149"/>
      <c r="NP3" s="149"/>
      <c r="NQ3" s="149"/>
      <c r="NR3" s="149"/>
      <c r="NS3" s="149"/>
      <c r="NT3" s="149"/>
      <c r="NU3" s="149"/>
      <c r="NV3" s="149"/>
      <c r="NW3" s="149"/>
      <c r="NX3" s="149"/>
      <c r="NY3" s="149"/>
      <c r="NZ3" s="149"/>
      <c r="OA3" s="149"/>
      <c r="OB3" s="149"/>
      <c r="OC3" s="149"/>
      <c r="OD3" s="149"/>
      <c r="OE3" s="149"/>
      <c r="OF3" s="149"/>
      <c r="OG3" s="149"/>
      <c r="OH3" s="149"/>
      <c r="OI3" s="149"/>
      <c r="OJ3" s="149"/>
      <c r="OK3" s="149"/>
      <c r="OL3" s="149"/>
      <c r="OM3" s="149"/>
      <c r="ON3" s="149"/>
      <c r="OO3" s="149"/>
      <c r="OP3" s="149"/>
      <c r="OQ3" s="149"/>
      <c r="OR3" s="149"/>
      <c r="OS3" s="149"/>
      <c r="OT3" s="149"/>
      <c r="OU3" s="149"/>
      <c r="OV3" s="149"/>
      <c r="OW3" s="149"/>
      <c r="OX3" s="149"/>
      <c r="OY3" s="149"/>
      <c r="OZ3" s="149"/>
      <c r="PA3" s="149"/>
      <c r="PB3" s="149"/>
      <c r="PC3" s="149"/>
      <c r="PD3" s="149"/>
      <c r="PE3" s="149"/>
      <c r="PF3" s="149"/>
      <c r="PG3" s="149"/>
      <c r="PH3" s="149"/>
      <c r="PI3" s="149"/>
      <c r="PJ3" s="149"/>
      <c r="PK3" s="149"/>
      <c r="PL3" s="149"/>
      <c r="PM3" s="149"/>
      <c r="PN3" s="149"/>
      <c r="PO3" s="149"/>
      <c r="PP3" s="149"/>
      <c r="PQ3" s="149"/>
      <c r="PR3" s="149"/>
      <c r="PS3" s="149"/>
      <c r="PT3" s="149"/>
      <c r="PU3" s="149"/>
      <c r="PV3" s="149"/>
      <c r="PW3" s="149"/>
      <c r="PX3" s="149"/>
      <c r="PY3" s="149"/>
      <c r="PZ3" s="149"/>
      <c r="QA3" s="149"/>
      <c r="QB3" s="149"/>
      <c r="QC3" s="149"/>
      <c r="QD3" s="149"/>
      <c r="QE3" s="149"/>
      <c r="QF3" s="149"/>
      <c r="QG3" s="149"/>
      <c r="QH3" s="149"/>
      <c r="QI3" s="149"/>
      <c r="QJ3" s="149"/>
      <c r="QK3" s="149"/>
      <c r="QL3" s="149"/>
      <c r="QM3" s="149"/>
      <c r="QN3" s="149"/>
      <c r="QO3" s="149"/>
      <c r="QP3" s="149"/>
      <c r="QQ3" s="149"/>
      <c r="QR3" s="149"/>
      <c r="QS3" s="149"/>
      <c r="QT3" s="149"/>
      <c r="QU3" s="149"/>
      <c r="QV3" s="149"/>
      <c r="QW3" s="149"/>
      <c r="QX3" s="149"/>
      <c r="QY3" s="149"/>
      <c r="QZ3" s="149"/>
      <c r="RA3" s="149"/>
      <c r="RB3" s="149"/>
      <c r="RC3" s="149"/>
      <c r="RD3" s="149"/>
      <c r="RE3" s="149"/>
      <c r="RF3" s="149"/>
      <c r="RG3" s="149"/>
      <c r="RH3" s="149"/>
      <c r="RI3" s="149"/>
      <c r="RJ3" s="149"/>
      <c r="RK3" s="149"/>
      <c r="RL3" s="149"/>
      <c r="RM3" s="149"/>
      <c r="RN3" s="149"/>
      <c r="RO3" s="149"/>
      <c r="RP3" s="149"/>
      <c r="RQ3" s="149"/>
      <c r="RR3" s="149"/>
      <c r="RS3" s="149"/>
      <c r="RT3" s="149"/>
      <c r="RU3" s="149"/>
      <c r="RV3" s="149"/>
      <c r="RW3" s="149"/>
      <c r="RX3" s="149"/>
      <c r="RY3" s="149"/>
      <c r="RZ3" s="149"/>
      <c r="SA3" s="149"/>
      <c r="SB3" s="149"/>
      <c r="SC3" s="149"/>
      <c r="SD3" s="149"/>
      <c r="SE3" s="149"/>
      <c r="SF3" s="149"/>
      <c r="SG3" s="149"/>
      <c r="SH3" s="149"/>
      <c r="SI3" s="149"/>
      <c r="SJ3" s="149"/>
      <c r="SK3" s="149"/>
      <c r="SL3" s="149"/>
      <c r="SM3" s="149"/>
      <c r="SN3" s="149"/>
      <c r="SO3" s="149"/>
      <c r="SP3" s="149"/>
      <c r="SQ3" s="149"/>
      <c r="SR3" s="149"/>
      <c r="SS3" s="149"/>
      <c r="ST3" s="149"/>
      <c r="SU3" s="149"/>
      <c r="SV3" s="149"/>
      <c r="SW3" s="149"/>
      <c r="SX3" s="149"/>
      <c r="SY3" s="149"/>
      <c r="SZ3" s="149"/>
      <c r="TA3" s="149"/>
      <c r="TB3" s="149"/>
      <c r="TC3" s="149"/>
      <c r="TD3" s="149"/>
      <c r="TE3" s="149"/>
      <c r="TF3" s="149"/>
      <c r="TG3" s="149"/>
      <c r="TH3" s="149"/>
      <c r="TI3" s="149"/>
      <c r="TJ3" s="149"/>
      <c r="TK3" s="149"/>
      <c r="TL3" s="149"/>
      <c r="TM3" s="149"/>
      <c r="TN3" s="149"/>
      <c r="TO3" s="149"/>
      <c r="TP3" s="149"/>
      <c r="TQ3" s="149"/>
      <c r="TR3" s="149"/>
      <c r="TS3" s="149"/>
      <c r="TT3" s="149"/>
      <c r="TU3" s="149"/>
      <c r="TV3" s="149"/>
      <c r="TW3" s="149"/>
      <c r="TX3" s="149"/>
      <c r="TY3" s="149"/>
      <c r="TZ3" s="149"/>
      <c r="UA3" s="149"/>
      <c r="UB3" s="149"/>
      <c r="UC3" s="149"/>
      <c r="UD3" s="149"/>
      <c r="UE3" s="149"/>
      <c r="UF3" s="149"/>
      <c r="UG3" s="149"/>
      <c r="UH3" s="149"/>
      <c r="UI3" s="149"/>
      <c r="UJ3" s="149"/>
      <c r="UK3" s="149"/>
      <c r="UL3" s="149"/>
      <c r="UM3" s="149"/>
      <c r="UN3" s="149"/>
      <c r="UO3" s="149"/>
      <c r="UP3" s="149"/>
      <c r="UQ3" s="149"/>
      <c r="UR3" s="149"/>
      <c r="US3" s="149"/>
      <c r="UT3" s="149"/>
      <c r="UU3" s="149"/>
      <c r="UV3" s="149"/>
      <c r="UW3" s="149"/>
      <c r="UX3" s="149"/>
      <c r="UY3" s="149"/>
      <c r="UZ3" s="149"/>
      <c r="VA3" s="149"/>
      <c r="VB3" s="149"/>
      <c r="VC3" s="149"/>
      <c r="VD3" s="149"/>
      <c r="VE3" s="149"/>
      <c r="VF3" s="149"/>
      <c r="VG3" s="149"/>
      <c r="VH3" s="149"/>
      <c r="VI3" s="149"/>
      <c r="VJ3" s="149"/>
      <c r="VK3" s="149"/>
      <c r="VL3" s="149"/>
      <c r="VM3" s="149"/>
      <c r="VN3" s="149"/>
      <c r="VO3" s="149"/>
      <c r="VP3" s="149"/>
      <c r="VQ3" s="149"/>
      <c r="VR3" s="149"/>
      <c r="VS3" s="149"/>
      <c r="VT3" s="149"/>
      <c r="VU3" s="149"/>
      <c r="VV3" s="149"/>
      <c r="VW3" s="149"/>
      <c r="VX3" s="149"/>
      <c r="VY3" s="149"/>
      <c r="VZ3" s="149"/>
      <c r="WA3" s="149"/>
      <c r="WB3" s="149"/>
      <c r="WC3" s="149"/>
      <c r="WD3" s="149"/>
      <c r="WE3" s="149"/>
      <c r="WF3" s="149"/>
      <c r="WG3" s="149"/>
      <c r="WH3" s="149"/>
      <c r="WI3" s="149"/>
      <c r="WJ3" s="149"/>
      <c r="WK3" s="149"/>
      <c r="WL3" s="149"/>
      <c r="WM3" s="149"/>
      <c r="WN3" s="149"/>
      <c r="WO3" s="149"/>
      <c r="WP3" s="149"/>
      <c r="WQ3" s="149"/>
      <c r="WR3" s="149"/>
      <c r="WS3" s="149"/>
      <c r="WT3" s="149"/>
      <c r="WU3" s="149"/>
      <c r="WV3" s="149"/>
      <c r="WW3" s="149"/>
      <c r="WX3" s="149"/>
      <c r="WY3" s="149"/>
      <c r="WZ3" s="149"/>
      <c r="XA3" s="149"/>
      <c r="XB3" s="149"/>
      <c r="XC3" s="149"/>
      <c r="XD3" s="149"/>
      <c r="XE3" s="149"/>
      <c r="XF3" s="149"/>
      <c r="XG3" s="149"/>
      <c r="XH3" s="149"/>
      <c r="XI3" s="149"/>
      <c r="XJ3" s="149"/>
      <c r="XK3" s="149"/>
      <c r="XL3" s="149"/>
      <c r="XM3" s="149"/>
      <c r="XN3" s="149"/>
      <c r="XO3" s="149"/>
      <c r="XP3" s="149"/>
      <c r="XQ3" s="149"/>
      <c r="XR3" s="149"/>
      <c r="XS3" s="149"/>
      <c r="XT3" s="149"/>
      <c r="XU3" s="149"/>
      <c r="XV3" s="149"/>
      <c r="XW3" s="149"/>
      <c r="XX3" s="149"/>
      <c r="XY3" s="149"/>
      <c r="XZ3" s="149"/>
      <c r="YA3" s="149"/>
      <c r="YB3" s="149"/>
      <c r="YC3" s="149"/>
      <c r="YD3" s="149"/>
      <c r="YE3" s="149"/>
      <c r="YF3" s="149"/>
      <c r="YG3" s="149"/>
      <c r="YH3" s="149"/>
      <c r="YI3" s="149"/>
      <c r="YJ3" s="149"/>
      <c r="YK3" s="149"/>
      <c r="YL3" s="149"/>
      <c r="YM3" s="149"/>
      <c r="YN3" s="149"/>
      <c r="YO3" s="149"/>
      <c r="YP3" s="149"/>
      <c r="YQ3" s="149"/>
      <c r="YR3" s="149"/>
      <c r="YS3" s="149"/>
      <c r="YT3" s="149"/>
      <c r="YU3" s="149"/>
      <c r="YV3" s="149"/>
      <c r="YW3" s="149"/>
      <c r="YX3" s="149"/>
      <c r="YY3" s="149"/>
      <c r="YZ3" s="149"/>
      <c r="ZA3" s="149"/>
      <c r="ZB3" s="149"/>
      <c r="ZC3" s="149"/>
      <c r="ZD3" s="149"/>
      <c r="ZE3" s="149"/>
      <c r="ZF3" s="149"/>
      <c r="ZG3" s="149"/>
      <c r="ZH3" s="149"/>
      <c r="ZI3" s="149"/>
      <c r="ZJ3" s="149"/>
      <c r="ZK3" s="149"/>
      <c r="ZL3" s="149"/>
      <c r="ZM3" s="149"/>
      <c r="ZN3" s="149"/>
      <c r="ZO3" s="149"/>
      <c r="ZP3" s="149"/>
      <c r="ZQ3" s="149"/>
      <c r="ZR3" s="149"/>
      <c r="ZS3" s="149"/>
      <c r="ZT3" s="149"/>
      <c r="ZU3" s="149"/>
      <c r="ZV3" s="149"/>
      <c r="ZW3" s="149"/>
      <c r="ZX3" s="149"/>
      <c r="ZY3" s="149"/>
      <c r="ZZ3" s="149"/>
      <c r="AAA3" s="149"/>
      <c r="AAB3" s="149"/>
      <c r="AAC3" s="149"/>
      <c r="AAD3" s="149"/>
      <c r="AAE3" s="149"/>
      <c r="AAF3" s="149"/>
      <c r="AAG3" s="149"/>
      <c r="AAH3" s="149"/>
      <c r="AAI3" s="149"/>
      <c r="AAJ3" s="149"/>
      <c r="AAK3" s="149"/>
      <c r="AAL3" s="149"/>
      <c r="AAM3" s="149"/>
      <c r="AAN3" s="149"/>
      <c r="AAO3" s="149"/>
      <c r="AAP3" s="149"/>
      <c r="AAQ3" s="149"/>
      <c r="AAR3" s="149"/>
      <c r="AAS3" s="149"/>
      <c r="AAT3" s="149"/>
      <c r="AAU3" s="149"/>
      <c r="AAV3" s="149"/>
      <c r="AAW3" s="149"/>
      <c r="AAX3" s="149"/>
      <c r="AAY3" s="149"/>
      <c r="AAZ3" s="149"/>
      <c r="ABA3" s="149"/>
      <c r="ABB3" s="149"/>
      <c r="ABC3" s="149"/>
      <c r="ABD3" s="149"/>
      <c r="ABE3" s="149"/>
      <c r="ABF3" s="149"/>
      <c r="ABG3" s="149"/>
      <c r="ABH3" s="149"/>
      <c r="ABI3" s="149"/>
      <c r="ABJ3" s="149"/>
      <c r="ABK3" s="149"/>
      <c r="ABL3" s="149"/>
      <c r="ABM3" s="149"/>
      <c r="ABN3" s="149"/>
      <c r="ABO3" s="149"/>
      <c r="ABP3" s="149"/>
      <c r="ABQ3" s="149"/>
      <c r="ABR3" s="149"/>
      <c r="ABS3" s="149"/>
      <c r="ABT3" s="149"/>
      <c r="ABU3" s="149"/>
      <c r="ABV3" s="149"/>
      <c r="ABW3" s="149"/>
      <c r="ABX3" s="149"/>
      <c r="ABY3" s="149"/>
      <c r="ABZ3" s="149"/>
      <c r="ACA3" s="149"/>
      <c r="ACB3" s="149"/>
      <c r="ACC3" s="149"/>
      <c r="ACD3" s="149"/>
      <c r="ACE3" s="149"/>
      <c r="ACF3" s="149"/>
      <c r="ACG3" s="149"/>
      <c r="ACH3" s="149"/>
      <c r="ACI3" s="149"/>
      <c r="ACJ3" s="149"/>
      <c r="ACK3" s="149"/>
      <c r="ACL3" s="149"/>
      <c r="ACM3" s="149"/>
      <c r="ACN3" s="149"/>
      <c r="ACO3" s="149"/>
      <c r="ACP3" s="149"/>
      <c r="ACQ3" s="149"/>
      <c r="ACR3" s="149"/>
      <c r="ACS3" s="149"/>
      <c r="ACT3" s="149"/>
      <c r="ACU3" s="149"/>
      <c r="ACV3" s="149"/>
      <c r="ACW3" s="149"/>
      <c r="ACX3" s="149"/>
      <c r="ACY3" s="149"/>
      <c r="ACZ3" s="149"/>
      <c r="ADA3" s="149"/>
      <c r="ADB3" s="149"/>
      <c r="ADC3" s="149"/>
      <c r="ADD3" s="149"/>
      <c r="ADE3" s="149"/>
      <c r="ADF3" s="149"/>
      <c r="ADG3" s="149"/>
      <c r="ADH3" s="149"/>
      <c r="ADI3" s="149"/>
      <c r="ADJ3" s="149"/>
      <c r="ADK3" s="149"/>
      <c r="ADL3" s="149"/>
      <c r="ADM3" s="149"/>
      <c r="ADN3" s="149"/>
      <c r="ADO3" s="149"/>
      <c r="ADP3" s="149"/>
      <c r="ADQ3" s="149"/>
      <c r="ADR3" s="149"/>
      <c r="ADS3" s="149"/>
      <c r="ADT3" s="149"/>
      <c r="ADU3" s="149"/>
      <c r="ADV3" s="149"/>
      <c r="ADW3" s="149"/>
      <c r="ADX3" s="149"/>
      <c r="ADY3" s="149"/>
      <c r="ADZ3" s="149"/>
      <c r="AEA3" s="149"/>
      <c r="AEB3" s="149"/>
      <c r="AEC3" s="149"/>
      <c r="AED3" s="149"/>
      <c r="AEE3" s="149"/>
      <c r="AEF3" s="149"/>
      <c r="AEG3" s="149"/>
      <c r="AEH3" s="149"/>
      <c r="AEI3" s="149"/>
      <c r="AEJ3" s="149"/>
      <c r="AEK3" s="149"/>
      <c r="AEL3" s="149"/>
      <c r="AEM3" s="149"/>
      <c r="AEN3" s="149"/>
      <c r="AEO3" s="149"/>
      <c r="AEP3" s="149"/>
      <c r="AEQ3" s="149"/>
      <c r="AER3" s="149"/>
      <c r="AES3" s="149"/>
      <c r="AET3" s="149"/>
      <c r="AEU3" s="149"/>
      <c r="AEV3" s="149"/>
      <c r="AEW3" s="149"/>
      <c r="AEX3" s="149"/>
      <c r="AEY3" s="149"/>
      <c r="AEZ3" s="149"/>
      <c r="AFA3" s="149"/>
      <c r="AFB3" s="149"/>
      <c r="AFC3" s="149"/>
      <c r="AFD3" s="149"/>
      <c r="AFE3" s="149"/>
      <c r="AFF3" s="149"/>
      <c r="AFG3" s="149"/>
      <c r="AFH3" s="149"/>
      <c r="AFI3" s="149"/>
      <c r="AFJ3" s="149"/>
      <c r="AFK3" s="149"/>
      <c r="AFL3" s="149"/>
      <c r="AFM3" s="149"/>
      <c r="AFN3" s="149"/>
      <c r="AFO3" s="149"/>
      <c r="AFP3" s="149"/>
      <c r="AFQ3" s="149"/>
      <c r="AFR3" s="149"/>
      <c r="AFS3" s="149"/>
      <c r="AFT3" s="149"/>
      <c r="AFU3" s="149"/>
      <c r="AFV3" s="149"/>
      <c r="AFW3" s="149"/>
      <c r="AFX3" s="149"/>
      <c r="AFY3" s="149"/>
      <c r="AFZ3" s="149"/>
      <c r="AGA3" s="149"/>
      <c r="AGB3" s="149"/>
      <c r="AGC3" s="149"/>
      <c r="AGD3" s="149"/>
      <c r="AGE3" s="149"/>
      <c r="AGF3" s="149"/>
      <c r="AGG3" s="149"/>
      <c r="AGH3" s="149"/>
      <c r="AGI3" s="149"/>
      <c r="AGJ3" s="149"/>
      <c r="AGK3" s="149"/>
      <c r="AGL3" s="149"/>
      <c r="AGM3" s="149"/>
      <c r="AGN3" s="149"/>
      <c r="AGO3" s="149"/>
      <c r="AGP3" s="149"/>
      <c r="AGQ3" s="149"/>
      <c r="AGR3" s="149"/>
      <c r="AGS3" s="149"/>
      <c r="AGT3" s="149"/>
      <c r="AGU3" s="149"/>
      <c r="AGV3" s="149"/>
      <c r="AGW3" s="149"/>
      <c r="AGX3" s="149"/>
      <c r="AGY3" s="149"/>
      <c r="AGZ3" s="149"/>
      <c r="AHA3" s="149"/>
      <c r="AHB3" s="149"/>
      <c r="AHC3" s="149"/>
      <c r="AHD3" s="149"/>
      <c r="AHE3" s="149"/>
      <c r="AHF3" s="149"/>
      <c r="AHG3" s="149"/>
      <c r="AHH3" s="149"/>
      <c r="AHI3" s="149"/>
      <c r="AHJ3" s="149"/>
      <c r="AHK3" s="149"/>
      <c r="AHL3" s="149"/>
      <c r="AHM3" s="149"/>
      <c r="AHN3" s="149"/>
      <c r="AHO3" s="149"/>
      <c r="AHP3" s="149"/>
      <c r="AHQ3" s="149"/>
      <c r="AHR3" s="149"/>
      <c r="AHS3" s="149"/>
      <c r="AHT3" s="149"/>
      <c r="AHU3" s="149"/>
      <c r="AHV3" s="149"/>
      <c r="AHW3" s="149"/>
      <c r="AHX3" s="149"/>
      <c r="AHY3" s="149"/>
      <c r="AHZ3" s="149"/>
      <c r="AIA3" s="149"/>
      <c r="AIB3" s="149"/>
      <c r="AIC3" s="149"/>
      <c r="AID3" s="149"/>
      <c r="AIE3" s="149"/>
      <c r="AIF3" s="149"/>
      <c r="AIG3" s="149"/>
      <c r="AIH3" s="149"/>
      <c r="AII3" s="149"/>
      <c r="AIJ3" s="149"/>
      <c r="AIK3" s="149"/>
      <c r="AIL3" s="149"/>
      <c r="AIM3" s="149"/>
      <c r="AIN3" s="149"/>
      <c r="AIO3" s="149"/>
      <c r="AIP3" s="149"/>
      <c r="AIQ3" s="149"/>
      <c r="AIR3" s="149"/>
      <c r="AIS3" s="149"/>
      <c r="AIT3" s="149"/>
      <c r="AIU3" s="149"/>
      <c r="AIV3" s="149"/>
      <c r="AIW3" s="149"/>
      <c r="AIX3" s="149"/>
      <c r="AIY3" s="149"/>
      <c r="AIZ3" s="149"/>
      <c r="AJA3" s="149"/>
      <c r="AJB3" s="149"/>
      <c r="AJC3" s="149"/>
      <c r="AJD3" s="149"/>
      <c r="AJE3" s="149"/>
      <c r="AJF3" s="149"/>
      <c r="AJG3" s="149"/>
      <c r="AJH3" s="149"/>
      <c r="AJI3" s="149"/>
      <c r="AJJ3" s="149"/>
      <c r="AJK3" s="149"/>
      <c r="AJL3" s="149"/>
      <c r="AJM3" s="149"/>
      <c r="AJN3" s="149"/>
      <c r="AJO3" s="149"/>
      <c r="AJP3" s="149"/>
      <c r="AJQ3" s="149"/>
      <c r="AJR3" s="149"/>
      <c r="AJS3" s="149"/>
      <c r="AJT3" s="149"/>
      <c r="AJU3" s="149"/>
      <c r="AJV3" s="149"/>
      <c r="AJW3" s="149"/>
      <c r="AJX3" s="149"/>
      <c r="AJY3" s="149"/>
      <c r="AJZ3" s="149"/>
      <c r="AKA3" s="149"/>
      <c r="AKB3" s="149"/>
      <c r="AKC3" s="149"/>
      <c r="AKD3" s="149"/>
      <c r="AKE3" s="149"/>
      <c r="AKF3" s="149"/>
      <c r="AKG3" s="149"/>
      <c r="AKH3" s="149"/>
      <c r="AKI3" s="149"/>
      <c r="AKJ3" s="149"/>
      <c r="AKK3" s="149"/>
      <c r="AKL3" s="149"/>
      <c r="AKM3" s="149"/>
      <c r="AKN3" s="149"/>
      <c r="AKO3" s="149"/>
      <c r="AKP3" s="149"/>
      <c r="AKQ3" s="149"/>
      <c r="AKR3" s="149"/>
      <c r="AKS3" s="149"/>
      <c r="AKT3" s="149"/>
      <c r="AKU3" s="149"/>
      <c r="AKV3" s="149"/>
      <c r="AKW3" s="149"/>
      <c r="AKX3" s="149"/>
      <c r="AKY3" s="149"/>
      <c r="AKZ3" s="149"/>
      <c r="ALA3" s="149"/>
      <c r="ALB3" s="149"/>
      <c r="ALC3" s="149"/>
      <c r="ALD3" s="149"/>
      <c r="ALE3" s="149"/>
      <c r="ALF3" s="149"/>
      <c r="ALG3" s="149"/>
      <c r="ALH3" s="149"/>
      <c r="ALI3" s="149"/>
      <c r="ALJ3" s="149"/>
      <c r="ALK3" s="149"/>
      <c r="ALL3" s="149"/>
      <c r="ALM3" s="149"/>
      <c r="ALN3" s="149"/>
      <c r="ALO3" s="149"/>
      <c r="ALP3" s="149"/>
      <c r="ALQ3" s="149"/>
      <c r="ALR3" s="149"/>
      <c r="ALS3" s="149"/>
      <c r="ALT3" s="149"/>
      <c r="ALU3" s="149"/>
      <c r="ALV3" s="149"/>
      <c r="ALW3" s="149"/>
      <c r="ALX3" s="149"/>
      <c r="ALY3" s="149"/>
      <c r="ALZ3" s="149"/>
      <c r="AMA3" s="149"/>
      <c r="AMB3" s="149"/>
      <c r="AMC3" s="149"/>
      <c r="AMD3" s="149"/>
      <c r="AME3" s="149"/>
      <c r="AMF3" s="149"/>
      <c r="AMG3" s="149"/>
      <c r="AMH3" s="149"/>
      <c r="AMI3" s="149"/>
      <c r="AMJ3" s="149"/>
      <c r="AMK3" s="149"/>
      <c r="AML3" s="149"/>
      <c r="AMM3" s="149"/>
      <c r="AMN3" s="149"/>
      <c r="AMO3" s="149"/>
      <c r="AMP3" s="149"/>
      <c r="AMQ3" s="149"/>
      <c r="AMR3" s="149"/>
      <c r="AMS3" s="149"/>
      <c r="AMT3" s="149"/>
      <c r="AMU3" s="149"/>
      <c r="AMV3" s="149"/>
      <c r="AMW3" s="149"/>
      <c r="AMX3" s="149"/>
      <c r="AMY3" s="149"/>
      <c r="AMZ3" s="149"/>
      <c r="ANA3" s="149"/>
      <c r="ANB3" s="149"/>
      <c r="ANC3" s="149"/>
      <c r="AND3" s="149"/>
      <c r="ANE3" s="149"/>
      <c r="ANF3" s="149"/>
      <c r="ANG3" s="149"/>
      <c r="ANH3" s="149"/>
      <c r="ANI3" s="149"/>
      <c r="ANJ3" s="149"/>
      <c r="ANK3" s="149"/>
      <c r="ANL3" s="149"/>
      <c r="ANM3" s="149"/>
      <c r="ANN3" s="149"/>
      <c r="ANO3" s="149"/>
      <c r="ANP3" s="149"/>
      <c r="ANQ3" s="149"/>
      <c r="ANR3" s="149"/>
      <c r="ANS3" s="149"/>
      <c r="ANT3" s="149"/>
      <c r="ANU3" s="149"/>
      <c r="ANV3" s="149"/>
      <c r="ANW3" s="149"/>
      <c r="ANX3" s="149"/>
      <c r="ANY3" s="149"/>
      <c r="ANZ3" s="149"/>
      <c r="AOA3" s="149"/>
      <c r="AOB3" s="149"/>
      <c r="AOC3" s="149"/>
      <c r="AOD3" s="149"/>
      <c r="AOE3" s="149"/>
      <c r="AOF3" s="149"/>
      <c r="AOG3" s="149"/>
      <c r="AOH3" s="149"/>
      <c r="AOI3" s="149"/>
      <c r="AOJ3" s="149"/>
      <c r="AOK3" s="149"/>
      <c r="AOL3" s="149"/>
      <c r="AOM3" s="149"/>
      <c r="AON3" s="149"/>
      <c r="AOO3" s="149"/>
      <c r="AOP3" s="149"/>
      <c r="AOQ3" s="149"/>
      <c r="AOR3" s="149"/>
      <c r="AOS3" s="149"/>
      <c r="AOT3" s="149"/>
      <c r="AOU3" s="149"/>
      <c r="AOV3" s="149"/>
      <c r="AOW3" s="149"/>
      <c r="AOX3" s="149"/>
      <c r="AOY3" s="149"/>
      <c r="AOZ3" s="149"/>
      <c r="APA3" s="149"/>
      <c r="APB3" s="149"/>
      <c r="APC3" s="149"/>
      <c r="APD3" s="149"/>
      <c r="APE3" s="149"/>
      <c r="APF3" s="149"/>
      <c r="APG3" s="149"/>
      <c r="APH3" s="149"/>
      <c r="API3" s="149"/>
      <c r="APJ3" s="149"/>
      <c r="APK3" s="149"/>
      <c r="APL3" s="149"/>
      <c r="APM3" s="149"/>
      <c r="APN3" s="149"/>
      <c r="APO3" s="149"/>
      <c r="APP3" s="149"/>
      <c r="APQ3" s="149"/>
      <c r="APR3" s="149"/>
      <c r="APS3" s="149"/>
      <c r="APT3" s="149"/>
      <c r="APU3" s="149"/>
      <c r="APV3" s="149"/>
      <c r="APW3" s="149"/>
      <c r="APX3" s="149"/>
      <c r="APY3" s="149"/>
      <c r="APZ3" s="149"/>
      <c r="AQA3" s="149"/>
      <c r="AQB3" s="149"/>
      <c r="AQC3" s="149"/>
      <c r="AQD3" s="149"/>
      <c r="AQE3" s="149"/>
      <c r="AQF3" s="149"/>
      <c r="AQG3" s="149"/>
      <c r="AQH3" s="149"/>
      <c r="AQI3" s="149"/>
      <c r="AQJ3" s="149"/>
      <c r="AQK3" s="149"/>
      <c r="AQL3" s="149"/>
      <c r="AQM3" s="149"/>
      <c r="AQN3" s="149"/>
      <c r="AQO3" s="149"/>
      <c r="AQP3" s="149"/>
      <c r="AQQ3" s="149"/>
      <c r="AQR3" s="149"/>
      <c r="AQS3" s="149"/>
      <c r="AQT3" s="149"/>
      <c r="AQU3" s="149"/>
      <c r="AQV3" s="149"/>
      <c r="AQW3" s="149"/>
      <c r="AQX3" s="149"/>
      <c r="AQY3" s="149"/>
      <c r="AQZ3" s="149"/>
      <c r="ARA3" s="149"/>
      <c r="ARB3" s="149"/>
      <c r="ARC3" s="149"/>
      <c r="ARD3" s="149"/>
      <c r="ARE3" s="149"/>
      <c r="ARF3" s="149"/>
      <c r="ARG3" s="149"/>
      <c r="ARH3" s="149"/>
      <c r="ARI3" s="149"/>
      <c r="ARJ3" s="149"/>
      <c r="ARK3" s="149"/>
      <c r="ARL3" s="149"/>
      <c r="ARM3" s="149"/>
      <c r="ARN3" s="149"/>
      <c r="ARO3" s="149"/>
      <c r="ARP3" s="149"/>
      <c r="ARQ3" s="149"/>
      <c r="ARR3" s="149"/>
      <c r="ARS3" s="149"/>
      <c r="ART3" s="149"/>
      <c r="ARU3" s="149"/>
      <c r="ARV3" s="149"/>
      <c r="ARW3" s="149"/>
      <c r="ARX3" s="149"/>
      <c r="ARY3" s="149"/>
      <c r="ARZ3" s="149"/>
      <c r="ASA3" s="149"/>
      <c r="ASB3" s="149"/>
      <c r="ASC3" s="149"/>
      <c r="ASD3" s="149"/>
      <c r="ASE3" s="149"/>
      <c r="ASF3" s="149"/>
      <c r="ASG3" s="149"/>
      <c r="ASH3" s="149"/>
      <c r="ASI3" s="149"/>
      <c r="ASJ3" s="149"/>
      <c r="ASK3" s="149"/>
      <c r="ASL3" s="149"/>
      <c r="ASM3" s="149"/>
      <c r="ASN3" s="149"/>
      <c r="ASO3" s="149"/>
      <c r="ASP3" s="149"/>
      <c r="ASQ3" s="149"/>
      <c r="ASR3" s="149"/>
      <c r="ASS3" s="149"/>
      <c r="AST3" s="149"/>
      <c r="ASU3" s="149"/>
      <c r="ASV3" s="149"/>
      <c r="ASW3" s="149"/>
      <c r="ASX3" s="149"/>
      <c r="ASY3" s="149"/>
      <c r="ASZ3" s="149"/>
      <c r="ATA3" s="149"/>
      <c r="ATB3" s="149"/>
      <c r="ATC3" s="149"/>
      <c r="ATD3" s="149"/>
      <c r="ATE3" s="149"/>
      <c r="ATF3" s="149"/>
      <c r="ATG3" s="149"/>
      <c r="ATH3" s="149"/>
      <c r="ATI3" s="149"/>
      <c r="ATJ3" s="149"/>
      <c r="ATK3" s="149"/>
      <c r="ATL3" s="149"/>
      <c r="ATM3" s="149"/>
      <c r="ATN3" s="149"/>
      <c r="ATO3" s="149"/>
      <c r="ATP3" s="149"/>
      <c r="ATQ3" s="149"/>
      <c r="ATR3" s="149"/>
      <c r="ATS3" s="149"/>
      <c r="ATT3" s="149"/>
      <c r="ATU3" s="149"/>
      <c r="ATV3" s="149"/>
      <c r="ATW3" s="149"/>
      <c r="ATX3" s="149"/>
      <c r="ATY3" s="149"/>
      <c r="ATZ3" s="149"/>
      <c r="AUA3" s="149"/>
      <c r="AUB3" s="149"/>
      <c r="AUC3" s="149"/>
      <c r="AUD3" s="149"/>
      <c r="AUE3" s="149"/>
      <c r="AUF3" s="149"/>
      <c r="AUG3" s="149"/>
      <c r="AUH3" s="149"/>
      <c r="AUI3" s="149"/>
      <c r="AUJ3" s="149"/>
      <c r="AUK3" s="149"/>
      <c r="AUL3" s="149"/>
      <c r="AUM3" s="149"/>
      <c r="AUN3" s="149"/>
      <c r="AUO3" s="149"/>
      <c r="AUP3" s="149"/>
      <c r="AUQ3" s="149"/>
      <c r="AUR3" s="149"/>
      <c r="AUS3" s="149"/>
      <c r="AUT3" s="149"/>
      <c r="AUU3" s="149"/>
      <c r="AUV3" s="149"/>
      <c r="AUW3" s="149"/>
      <c r="AUX3" s="149"/>
      <c r="AUY3" s="149"/>
      <c r="AUZ3" s="149"/>
      <c r="AVA3" s="149"/>
      <c r="AVB3" s="149"/>
      <c r="AVC3" s="149"/>
      <c r="AVD3" s="149"/>
      <c r="AVE3" s="149"/>
      <c r="AVF3" s="149"/>
      <c r="AVG3" s="149"/>
      <c r="AVH3" s="149"/>
      <c r="AVI3" s="149"/>
      <c r="AVJ3" s="149"/>
      <c r="AVK3" s="149"/>
      <c r="AVL3" s="149"/>
      <c r="AVM3" s="149"/>
      <c r="AVN3" s="149"/>
      <c r="AVO3" s="149"/>
      <c r="AVP3" s="149"/>
      <c r="AVQ3" s="149"/>
      <c r="AVR3" s="149"/>
      <c r="AVS3" s="149"/>
      <c r="AVT3" s="149"/>
      <c r="AVU3" s="149"/>
      <c r="AVV3" s="149"/>
      <c r="AVW3" s="149"/>
      <c r="AVX3" s="149"/>
      <c r="AVY3" s="149"/>
      <c r="AVZ3" s="149"/>
      <c r="AWA3" s="149"/>
      <c r="AWB3" s="149"/>
      <c r="AWC3" s="149"/>
      <c r="AWD3" s="149"/>
      <c r="AWE3" s="149"/>
      <c r="AWF3" s="149"/>
      <c r="AWG3" s="149"/>
      <c r="AWH3" s="149"/>
      <c r="AWI3" s="149"/>
      <c r="AWJ3" s="149"/>
      <c r="AWK3" s="149"/>
      <c r="AWL3" s="149"/>
      <c r="AWM3" s="149"/>
      <c r="AWN3" s="149"/>
      <c r="AWO3" s="149"/>
      <c r="AWP3" s="149"/>
      <c r="AWQ3" s="149"/>
      <c r="AWR3" s="149"/>
      <c r="AWS3" s="149"/>
      <c r="AWT3" s="149"/>
      <c r="AWU3" s="149"/>
      <c r="AWV3" s="149"/>
      <c r="AWW3" s="149"/>
      <c r="AWX3" s="149"/>
      <c r="AWY3" s="149"/>
      <c r="AWZ3" s="149"/>
      <c r="AXA3" s="149"/>
      <c r="AXB3" s="149"/>
      <c r="AXC3" s="149"/>
      <c r="AXD3" s="149"/>
      <c r="AXE3" s="149"/>
      <c r="AXF3" s="149"/>
      <c r="AXG3" s="149"/>
      <c r="AXH3" s="149"/>
      <c r="AXI3" s="149"/>
      <c r="AXJ3" s="149"/>
      <c r="AXK3" s="149"/>
      <c r="AXL3" s="149"/>
      <c r="AXM3" s="149"/>
      <c r="AXN3" s="149"/>
      <c r="AXO3" s="149"/>
      <c r="AXP3" s="149"/>
      <c r="AXQ3" s="149"/>
      <c r="AXR3" s="149"/>
      <c r="AXS3" s="149"/>
      <c r="AXT3" s="149"/>
      <c r="AXU3" s="149"/>
      <c r="AXV3" s="149"/>
      <c r="AXW3" s="149"/>
      <c r="AXX3" s="149"/>
      <c r="AXY3" s="149"/>
      <c r="AXZ3" s="149"/>
      <c r="AYA3" s="149"/>
      <c r="AYB3" s="149"/>
      <c r="AYC3" s="149"/>
      <c r="AYD3" s="149"/>
      <c r="AYE3" s="149"/>
      <c r="AYF3" s="149"/>
      <c r="AYG3" s="149"/>
      <c r="AYH3" s="149"/>
      <c r="AYI3" s="149"/>
      <c r="AYJ3" s="149"/>
      <c r="AYK3" s="149"/>
      <c r="AYL3" s="149"/>
      <c r="AYM3" s="149"/>
      <c r="AYN3" s="149"/>
      <c r="AYO3" s="149"/>
      <c r="AYP3" s="149"/>
      <c r="AYQ3" s="149"/>
      <c r="AYR3" s="149"/>
      <c r="AYS3" s="149"/>
      <c r="AYT3" s="149"/>
      <c r="AYU3" s="149"/>
      <c r="AYV3" s="149"/>
      <c r="AYW3" s="149"/>
      <c r="AYX3" s="149"/>
      <c r="AYY3" s="149"/>
      <c r="AYZ3" s="149"/>
      <c r="AZA3" s="149"/>
      <c r="AZB3" s="149"/>
      <c r="AZC3" s="149"/>
      <c r="AZD3" s="149"/>
      <c r="AZE3" s="149"/>
      <c r="AZF3" s="149"/>
      <c r="AZG3" s="149"/>
      <c r="AZH3" s="149"/>
      <c r="AZI3" s="149"/>
      <c r="AZJ3" s="149"/>
      <c r="AZK3" s="149"/>
      <c r="AZL3" s="149"/>
      <c r="AZM3" s="149"/>
      <c r="AZN3" s="149"/>
      <c r="AZO3" s="149"/>
      <c r="AZP3" s="149"/>
      <c r="AZQ3" s="149"/>
      <c r="AZR3" s="149"/>
      <c r="AZS3" s="149"/>
      <c r="AZT3" s="149"/>
      <c r="AZU3" s="149"/>
      <c r="AZV3" s="149"/>
      <c r="AZW3" s="149"/>
      <c r="AZX3" s="149"/>
      <c r="AZY3" s="149"/>
      <c r="AZZ3" s="149"/>
      <c r="BAA3" s="149"/>
      <c r="BAB3" s="149"/>
      <c r="BAC3" s="149"/>
      <c r="BAD3" s="149"/>
      <c r="BAE3" s="149"/>
      <c r="BAF3" s="149"/>
      <c r="BAG3" s="149"/>
      <c r="BAH3" s="149"/>
      <c r="BAI3" s="149"/>
      <c r="BAJ3" s="149"/>
      <c r="BAK3" s="149"/>
      <c r="BAL3" s="149"/>
      <c r="BAM3" s="149"/>
      <c r="BAN3" s="149"/>
      <c r="BAO3" s="149"/>
      <c r="BAP3" s="149"/>
      <c r="BAQ3" s="149"/>
      <c r="BAR3" s="149"/>
      <c r="BAS3" s="149"/>
      <c r="BAT3" s="149"/>
      <c r="BAU3" s="149"/>
      <c r="BAV3" s="149"/>
      <c r="BAW3" s="149"/>
      <c r="BAX3" s="149"/>
      <c r="BAY3" s="149"/>
      <c r="BAZ3" s="149"/>
      <c r="BBA3" s="149"/>
      <c r="BBB3" s="149"/>
      <c r="BBC3" s="149"/>
      <c r="BBD3" s="149"/>
      <c r="BBE3" s="149"/>
      <c r="BBF3" s="149"/>
      <c r="BBG3" s="149"/>
      <c r="BBH3" s="149"/>
      <c r="BBI3" s="149"/>
      <c r="BBJ3" s="149"/>
      <c r="BBK3" s="149"/>
      <c r="BBL3" s="149"/>
      <c r="BBM3" s="149"/>
      <c r="BBN3" s="149"/>
      <c r="BBO3" s="149"/>
      <c r="BBP3" s="149"/>
      <c r="BBQ3" s="149"/>
      <c r="BBR3" s="149"/>
      <c r="BBS3" s="149"/>
      <c r="BBT3" s="149"/>
      <c r="BBU3" s="149"/>
      <c r="BBV3" s="149"/>
      <c r="BBW3" s="149"/>
      <c r="BBX3" s="149"/>
      <c r="BBY3" s="149"/>
      <c r="BBZ3" s="149"/>
      <c r="BCA3" s="149"/>
      <c r="BCB3" s="149"/>
      <c r="BCC3" s="149"/>
      <c r="BCD3" s="149"/>
      <c r="BCE3" s="149"/>
      <c r="BCF3" s="149"/>
      <c r="BCG3" s="149"/>
      <c r="BCH3" s="149"/>
      <c r="BCI3" s="149"/>
      <c r="BCJ3" s="149"/>
      <c r="BCK3" s="149"/>
      <c r="BCL3" s="149"/>
      <c r="BCM3" s="149"/>
      <c r="BCN3" s="149"/>
      <c r="BCO3" s="149"/>
      <c r="BCP3" s="149"/>
      <c r="BCQ3" s="149"/>
      <c r="BCR3" s="149"/>
      <c r="BCS3" s="149"/>
      <c r="BCT3" s="149"/>
      <c r="BCU3" s="149"/>
      <c r="BCV3" s="149"/>
      <c r="BCW3" s="149"/>
      <c r="BCX3" s="149"/>
      <c r="BCY3" s="149"/>
      <c r="BCZ3" s="149"/>
      <c r="BDA3" s="149"/>
      <c r="BDB3" s="149"/>
      <c r="BDC3" s="149"/>
      <c r="BDD3" s="149"/>
      <c r="BDE3" s="149"/>
      <c r="BDF3" s="149"/>
      <c r="BDG3" s="149"/>
      <c r="BDH3" s="149"/>
      <c r="BDI3" s="149"/>
      <c r="BDJ3" s="149"/>
      <c r="BDK3" s="149"/>
      <c r="BDL3" s="149"/>
      <c r="BDM3" s="149"/>
      <c r="BDN3" s="149"/>
      <c r="BDO3" s="149"/>
      <c r="BDP3" s="149"/>
      <c r="BDQ3" s="149"/>
      <c r="BDR3" s="149"/>
      <c r="BDS3" s="149"/>
      <c r="BDT3" s="149"/>
      <c r="BDU3" s="149"/>
      <c r="BDV3" s="149"/>
      <c r="BDW3" s="149"/>
      <c r="BDX3" s="149"/>
      <c r="BDY3" s="149"/>
      <c r="BDZ3" s="149"/>
      <c r="BEA3" s="149"/>
      <c r="BEB3" s="149"/>
      <c r="BEC3" s="149"/>
      <c r="BED3" s="149"/>
      <c r="BEE3" s="149"/>
      <c r="BEF3" s="149"/>
      <c r="BEG3" s="149"/>
      <c r="BEH3" s="149"/>
      <c r="BEI3" s="149"/>
      <c r="BEJ3" s="149"/>
      <c r="BEK3" s="149"/>
      <c r="BEL3" s="149"/>
      <c r="BEM3" s="149"/>
      <c r="BEN3" s="149"/>
      <c r="BEO3" s="149"/>
      <c r="BEP3" s="149"/>
      <c r="BEQ3" s="149"/>
      <c r="BER3" s="149"/>
      <c r="BES3" s="149"/>
      <c r="BET3" s="149"/>
      <c r="BEU3" s="149"/>
      <c r="BEV3" s="149"/>
      <c r="BEW3" s="149"/>
      <c r="BEX3" s="149"/>
      <c r="BEY3" s="149"/>
      <c r="BEZ3" s="149"/>
      <c r="BFA3" s="149"/>
      <c r="BFB3" s="149"/>
      <c r="BFC3" s="149"/>
      <c r="BFD3" s="149"/>
      <c r="BFE3" s="149"/>
      <c r="BFF3" s="149"/>
      <c r="BFG3" s="149"/>
      <c r="BFH3" s="149"/>
      <c r="BFI3" s="149"/>
      <c r="BFJ3" s="149"/>
      <c r="BFK3" s="149"/>
      <c r="BFL3" s="149"/>
      <c r="BFM3" s="149"/>
      <c r="BFN3" s="149"/>
      <c r="BFO3" s="149"/>
      <c r="BFP3" s="149"/>
      <c r="BFQ3" s="149"/>
      <c r="BFR3" s="149"/>
      <c r="BFS3" s="149"/>
      <c r="BFT3" s="149"/>
      <c r="BFU3" s="149"/>
      <c r="BFV3" s="149"/>
      <c r="BFW3" s="149"/>
      <c r="BFX3" s="149"/>
      <c r="BFY3" s="149"/>
      <c r="BFZ3" s="149"/>
      <c r="BGA3" s="149"/>
      <c r="BGB3" s="149"/>
      <c r="BGC3" s="149"/>
      <c r="BGD3" s="149"/>
      <c r="BGE3" s="149"/>
      <c r="BGF3" s="149"/>
      <c r="BGG3" s="149"/>
      <c r="BGH3" s="149"/>
      <c r="BGI3" s="149"/>
      <c r="BGJ3" s="149"/>
      <c r="BGK3" s="149"/>
      <c r="BGL3" s="149"/>
      <c r="BGM3" s="149"/>
      <c r="BGN3" s="149"/>
      <c r="BGO3" s="149"/>
      <c r="BGP3" s="149"/>
      <c r="BGQ3" s="149"/>
      <c r="BGR3" s="149"/>
      <c r="BGS3" s="149"/>
      <c r="BGT3" s="149"/>
      <c r="BGU3" s="149"/>
      <c r="BGV3" s="149"/>
      <c r="BGW3" s="149"/>
      <c r="BGX3" s="149"/>
      <c r="BGY3" s="149"/>
      <c r="BGZ3" s="149"/>
      <c r="BHA3" s="149"/>
      <c r="BHB3" s="149"/>
      <c r="BHC3" s="149"/>
      <c r="BHD3" s="149"/>
      <c r="BHE3" s="149"/>
      <c r="BHF3" s="149"/>
      <c r="BHG3" s="149"/>
      <c r="BHH3" s="149"/>
      <c r="BHI3" s="149"/>
      <c r="BHJ3" s="149"/>
      <c r="BHK3" s="149"/>
      <c r="BHL3" s="149"/>
      <c r="BHM3" s="149"/>
      <c r="BHN3" s="149"/>
      <c r="BHO3" s="149"/>
      <c r="BHP3" s="149"/>
      <c r="BHQ3" s="149"/>
      <c r="BHR3" s="149"/>
      <c r="BHS3" s="149"/>
      <c r="BHT3" s="149"/>
      <c r="BHU3" s="149"/>
      <c r="BHV3" s="149"/>
      <c r="BHW3" s="149"/>
      <c r="BHX3" s="149"/>
      <c r="BHY3" s="149"/>
      <c r="BHZ3" s="149"/>
      <c r="BIA3" s="149"/>
      <c r="BIB3" s="149"/>
      <c r="BIC3" s="149"/>
      <c r="BID3" s="149"/>
      <c r="BIE3" s="149"/>
      <c r="BIF3" s="149"/>
      <c r="BIG3" s="149"/>
      <c r="BIH3" s="149"/>
      <c r="BII3" s="149"/>
      <c r="BIJ3" s="149"/>
      <c r="BIK3" s="149"/>
      <c r="BIL3" s="149"/>
      <c r="BIM3" s="149"/>
      <c r="BIN3" s="149"/>
      <c r="BIO3" s="149"/>
      <c r="BIP3" s="149"/>
      <c r="BIQ3" s="149"/>
      <c r="BIR3" s="149"/>
      <c r="BIS3" s="149"/>
      <c r="BIT3" s="149"/>
      <c r="BIU3" s="149"/>
      <c r="BIV3" s="149"/>
      <c r="BIW3" s="149"/>
      <c r="BIX3" s="149"/>
      <c r="BIY3" s="149"/>
      <c r="BIZ3" s="149"/>
      <c r="BJA3" s="149"/>
      <c r="BJB3" s="149"/>
      <c r="BJC3" s="149"/>
      <c r="BJD3" s="149"/>
      <c r="BJE3" s="149"/>
      <c r="BJF3" s="149"/>
      <c r="BJG3" s="149"/>
      <c r="BJH3" s="149"/>
      <c r="BJI3" s="149"/>
      <c r="BJJ3" s="149"/>
      <c r="BJK3" s="149"/>
      <c r="BJL3" s="149"/>
      <c r="BJM3" s="149"/>
      <c r="BJN3" s="149"/>
      <c r="BJO3" s="149"/>
      <c r="BJP3" s="149"/>
      <c r="BJQ3" s="149"/>
      <c r="BJR3" s="149"/>
      <c r="BJS3" s="149"/>
      <c r="BJT3" s="149"/>
      <c r="BJU3" s="149"/>
      <c r="BJV3" s="149"/>
      <c r="BJW3" s="149"/>
      <c r="BJX3" s="149"/>
      <c r="BJY3" s="149"/>
      <c r="BJZ3" s="149"/>
      <c r="BKA3" s="149"/>
      <c r="BKB3" s="149"/>
      <c r="BKC3" s="149"/>
      <c r="BKD3" s="149"/>
      <c r="BKE3" s="149"/>
      <c r="BKF3" s="149"/>
      <c r="BKG3" s="149"/>
      <c r="BKH3" s="149"/>
      <c r="BKI3" s="149"/>
      <c r="BKJ3" s="149"/>
      <c r="BKK3" s="149"/>
      <c r="BKL3" s="149"/>
      <c r="BKM3" s="149"/>
      <c r="BKN3" s="149"/>
      <c r="BKO3" s="149"/>
      <c r="BKP3" s="149"/>
      <c r="BKQ3" s="149"/>
      <c r="BKR3" s="149"/>
      <c r="BKS3" s="149"/>
      <c r="BKT3" s="149"/>
      <c r="BKU3" s="149"/>
      <c r="BKV3" s="149"/>
      <c r="BKW3" s="149"/>
      <c r="BKX3" s="149"/>
      <c r="BKY3" s="149"/>
      <c r="BKZ3" s="149"/>
      <c r="BLA3" s="149"/>
      <c r="BLB3" s="149"/>
      <c r="BLC3" s="149"/>
      <c r="BLD3" s="149"/>
      <c r="BLE3" s="149"/>
      <c r="BLF3" s="149"/>
      <c r="BLG3" s="149"/>
      <c r="BLH3" s="149"/>
      <c r="BLI3" s="149"/>
      <c r="BLJ3" s="149"/>
      <c r="BLK3" s="149"/>
      <c r="BLL3" s="149"/>
      <c r="BLM3" s="149"/>
      <c r="BLN3" s="149"/>
      <c r="BLO3" s="149"/>
      <c r="BLP3" s="149"/>
      <c r="BLQ3" s="149"/>
      <c r="BLR3" s="149"/>
      <c r="BLS3" s="149"/>
      <c r="BLT3" s="149"/>
      <c r="BLU3" s="149"/>
      <c r="BLV3" s="149"/>
      <c r="BLW3" s="149"/>
      <c r="BLX3" s="149"/>
      <c r="BLY3" s="149"/>
      <c r="BLZ3" s="149"/>
      <c r="BMA3" s="149"/>
      <c r="BMB3" s="149"/>
      <c r="BMC3" s="149"/>
      <c r="BMD3" s="149"/>
      <c r="BME3" s="149"/>
      <c r="BMF3" s="149"/>
      <c r="BMG3" s="149"/>
      <c r="BMH3" s="149"/>
      <c r="BMI3" s="149"/>
      <c r="BMJ3" s="149"/>
      <c r="BMK3" s="149"/>
      <c r="BML3" s="149"/>
      <c r="BMM3" s="149"/>
      <c r="BMN3" s="149"/>
      <c r="BMO3" s="149"/>
      <c r="BMP3" s="149"/>
      <c r="BMQ3" s="149"/>
      <c r="BMR3" s="149"/>
      <c r="BMS3" s="149"/>
      <c r="BMT3" s="149"/>
      <c r="BMU3" s="149"/>
      <c r="BMV3" s="149"/>
      <c r="BMW3" s="149"/>
      <c r="BMX3" s="149"/>
      <c r="BMY3" s="149"/>
      <c r="BMZ3" s="149"/>
      <c r="BNA3" s="149"/>
      <c r="BNB3" s="149"/>
      <c r="BNC3" s="149"/>
      <c r="BND3" s="149"/>
      <c r="BNE3" s="149"/>
      <c r="BNF3" s="149"/>
      <c r="BNG3" s="149"/>
      <c r="BNH3" s="149"/>
      <c r="BNI3" s="149"/>
      <c r="BNJ3" s="149"/>
      <c r="BNK3" s="149"/>
      <c r="BNL3" s="149"/>
      <c r="BNM3" s="149"/>
      <c r="BNN3" s="149"/>
      <c r="BNO3" s="149"/>
      <c r="BNP3" s="149"/>
      <c r="BNQ3" s="149"/>
      <c r="BNR3" s="149"/>
      <c r="BNS3" s="149"/>
      <c r="BNT3" s="149"/>
      <c r="BNU3" s="149"/>
      <c r="BNV3" s="149"/>
      <c r="BNW3" s="149"/>
      <c r="BNX3" s="149"/>
      <c r="BNY3" s="149"/>
      <c r="BNZ3" s="149"/>
      <c r="BOA3" s="149"/>
      <c r="BOB3" s="149"/>
      <c r="BOC3" s="149"/>
      <c r="BOD3" s="149"/>
      <c r="BOE3" s="149"/>
      <c r="BOF3" s="149"/>
      <c r="BOG3" s="149"/>
      <c r="BOH3" s="149"/>
      <c r="BOI3" s="149"/>
      <c r="BOJ3" s="149"/>
      <c r="BOK3" s="149"/>
      <c r="BOL3" s="149"/>
      <c r="BOM3" s="149"/>
      <c r="BON3" s="149"/>
      <c r="BOO3" s="149"/>
      <c r="BOP3" s="149"/>
      <c r="BOQ3" s="149"/>
      <c r="BOR3" s="149"/>
      <c r="BOS3" s="149"/>
      <c r="BOT3" s="149"/>
      <c r="BOU3" s="149"/>
      <c r="BOV3" s="149"/>
      <c r="BOW3" s="149"/>
      <c r="BOX3" s="149"/>
      <c r="BOY3" s="149"/>
      <c r="BOZ3" s="149"/>
      <c r="BPA3" s="149"/>
      <c r="BPB3" s="149"/>
      <c r="BPC3" s="149"/>
      <c r="BPD3" s="149"/>
      <c r="BPE3" s="149"/>
      <c r="BPF3" s="149"/>
      <c r="BPG3" s="149"/>
      <c r="BPH3" s="149"/>
      <c r="BPI3" s="149"/>
      <c r="BPJ3" s="149"/>
      <c r="BPK3" s="149"/>
      <c r="BPL3" s="149"/>
      <c r="BPM3" s="149"/>
      <c r="BPN3" s="149"/>
      <c r="BPO3" s="149"/>
      <c r="BPP3" s="149"/>
      <c r="BPQ3" s="149"/>
      <c r="BPR3" s="149"/>
      <c r="BPS3" s="149"/>
      <c r="BPT3" s="149"/>
      <c r="BPU3" s="149"/>
      <c r="BPV3" s="149"/>
      <c r="BPW3" s="149"/>
      <c r="BPX3" s="149"/>
      <c r="BPY3" s="149"/>
      <c r="BPZ3" s="149"/>
      <c r="BQA3" s="149"/>
      <c r="BQB3" s="149"/>
      <c r="BQC3" s="149"/>
      <c r="BQD3" s="149"/>
      <c r="BQE3" s="149"/>
      <c r="BQF3" s="149"/>
      <c r="BQG3" s="149"/>
      <c r="BQH3" s="149"/>
      <c r="BQI3" s="149"/>
      <c r="BQJ3" s="149"/>
      <c r="BQK3" s="149"/>
      <c r="BQL3" s="149"/>
      <c r="BQM3" s="149"/>
      <c r="BQN3" s="149"/>
      <c r="BQO3" s="149"/>
      <c r="BQP3" s="149"/>
      <c r="BQQ3" s="149"/>
      <c r="BQR3" s="149"/>
      <c r="BQS3" s="149"/>
      <c r="BQT3" s="149"/>
      <c r="BQU3" s="149"/>
      <c r="BQV3" s="149"/>
      <c r="BQW3" s="149"/>
      <c r="BQX3" s="149"/>
      <c r="BQY3" s="149"/>
      <c r="BQZ3" s="149"/>
      <c r="BRA3" s="149"/>
      <c r="BRB3" s="149"/>
      <c r="BRC3" s="149"/>
      <c r="BRD3" s="149"/>
      <c r="BRE3" s="149"/>
      <c r="BRF3" s="149"/>
      <c r="BRG3" s="149"/>
      <c r="BRH3" s="149"/>
      <c r="BRI3" s="149"/>
      <c r="BRJ3" s="149"/>
      <c r="BRK3" s="149"/>
      <c r="BRL3" s="149"/>
      <c r="BRM3" s="149"/>
      <c r="BRN3" s="149"/>
      <c r="BRO3" s="149"/>
      <c r="BRP3" s="149"/>
      <c r="BRQ3" s="149"/>
      <c r="BRR3" s="149"/>
      <c r="BRS3" s="149"/>
      <c r="BRT3" s="149"/>
      <c r="BRU3" s="149"/>
      <c r="BRV3" s="149"/>
      <c r="BRW3" s="149"/>
      <c r="BRX3" s="149"/>
      <c r="BRY3" s="149"/>
      <c r="BRZ3" s="149"/>
      <c r="BSA3" s="149"/>
      <c r="BSB3" s="149"/>
      <c r="BSC3" s="149"/>
      <c r="BSD3" s="149"/>
      <c r="BSE3" s="149"/>
      <c r="BSF3" s="149"/>
      <c r="BSG3" s="149"/>
      <c r="BSH3" s="149"/>
      <c r="BSI3" s="149"/>
      <c r="BSJ3" s="149"/>
      <c r="BSK3" s="149"/>
      <c r="BSL3" s="149"/>
      <c r="BSM3" s="149"/>
      <c r="BSN3" s="149"/>
      <c r="BSO3" s="149"/>
      <c r="BSP3" s="149"/>
      <c r="BSQ3" s="149"/>
      <c r="BSR3" s="149"/>
      <c r="BSS3" s="149"/>
      <c r="BST3" s="149"/>
      <c r="BSU3" s="149"/>
      <c r="BSV3" s="149"/>
      <c r="BSW3" s="149"/>
      <c r="BSX3" s="149"/>
      <c r="BSY3" s="149"/>
      <c r="BSZ3" s="149"/>
      <c r="BTA3" s="149"/>
      <c r="BTB3" s="149"/>
      <c r="BTC3" s="149"/>
      <c r="BTD3" s="149"/>
      <c r="BTE3" s="149"/>
      <c r="BTF3" s="149"/>
      <c r="BTG3" s="149"/>
      <c r="BTH3" s="149"/>
      <c r="BTI3" s="149"/>
      <c r="BTJ3" s="149"/>
      <c r="BTK3" s="149"/>
      <c r="BTL3" s="149"/>
      <c r="BTM3" s="149"/>
      <c r="BTN3" s="149"/>
      <c r="BTO3" s="149"/>
      <c r="BTP3" s="149"/>
      <c r="BTQ3" s="149"/>
      <c r="BTR3" s="149"/>
      <c r="BTS3" s="149"/>
      <c r="BTT3" s="149"/>
      <c r="BTU3" s="149"/>
      <c r="BTV3" s="149"/>
      <c r="BTW3" s="149"/>
      <c r="BTX3" s="149"/>
      <c r="BTY3" s="149"/>
      <c r="BTZ3" s="149"/>
      <c r="BUA3" s="149"/>
      <c r="BUB3" s="149"/>
      <c r="BUC3" s="149"/>
      <c r="BUD3" s="149"/>
      <c r="BUE3" s="149"/>
      <c r="BUF3" s="149"/>
      <c r="BUG3" s="149"/>
      <c r="BUH3" s="149"/>
      <c r="BUI3" s="149"/>
      <c r="BUJ3" s="149"/>
      <c r="BUK3" s="149"/>
      <c r="BUL3" s="149"/>
      <c r="BUM3" s="149"/>
      <c r="BUN3" s="149"/>
      <c r="BUO3" s="149"/>
      <c r="BUP3" s="149"/>
      <c r="BUQ3" s="149"/>
      <c r="BUR3" s="149"/>
      <c r="BUS3" s="149"/>
      <c r="BUT3" s="149"/>
      <c r="BUU3" s="149"/>
      <c r="BUV3" s="149"/>
      <c r="BUW3" s="149"/>
      <c r="BUX3" s="149"/>
      <c r="BUY3" s="149"/>
      <c r="BUZ3" s="149"/>
      <c r="BVA3" s="149"/>
      <c r="BVB3" s="149"/>
      <c r="BVC3" s="149"/>
      <c r="BVD3" s="149"/>
      <c r="BVE3" s="149"/>
      <c r="BVF3" s="149"/>
      <c r="BVG3" s="149"/>
      <c r="BVH3" s="149"/>
      <c r="BVI3" s="149"/>
      <c r="BVJ3" s="149"/>
      <c r="BVK3" s="149"/>
      <c r="BVL3" s="149"/>
      <c r="BVM3" s="149"/>
      <c r="BVN3" s="149"/>
      <c r="BVO3" s="149"/>
      <c r="BVP3" s="149"/>
      <c r="BVQ3" s="149"/>
      <c r="BVR3" s="149"/>
      <c r="BVS3" s="149"/>
      <c r="BVT3" s="149"/>
      <c r="BVU3" s="149"/>
      <c r="BVV3" s="149"/>
      <c r="BVW3" s="149"/>
      <c r="BVX3" s="149"/>
      <c r="BVY3" s="149"/>
      <c r="BVZ3" s="149"/>
      <c r="BWA3" s="149"/>
      <c r="BWB3" s="149"/>
      <c r="BWC3" s="149"/>
      <c r="BWD3" s="149"/>
      <c r="BWE3" s="149"/>
      <c r="BWF3" s="149"/>
      <c r="BWG3" s="149"/>
      <c r="BWH3" s="149"/>
      <c r="BWI3" s="149"/>
      <c r="BWJ3" s="149"/>
      <c r="BWK3" s="149"/>
      <c r="BWL3" s="149"/>
      <c r="BWM3" s="149"/>
      <c r="BWN3" s="149"/>
      <c r="BWO3" s="149"/>
      <c r="BWP3" s="149"/>
      <c r="BWQ3" s="149"/>
      <c r="BWR3" s="149"/>
      <c r="BWS3" s="149"/>
      <c r="BWT3" s="149"/>
      <c r="BWU3" s="149"/>
      <c r="BWV3" s="149"/>
      <c r="BWW3" s="149"/>
      <c r="BWX3" s="149"/>
      <c r="BWY3" s="149"/>
      <c r="BWZ3" s="149"/>
      <c r="BXA3" s="149"/>
      <c r="BXB3" s="149"/>
      <c r="BXC3" s="149"/>
      <c r="BXD3" s="149"/>
      <c r="BXE3" s="149"/>
      <c r="BXF3" s="149"/>
      <c r="BXG3" s="149"/>
      <c r="BXH3" s="149"/>
      <c r="BXI3" s="149"/>
      <c r="BXJ3" s="149"/>
      <c r="BXK3" s="149"/>
      <c r="BXL3" s="149"/>
      <c r="BXM3" s="149"/>
      <c r="BXN3" s="149"/>
      <c r="BXO3" s="149"/>
      <c r="BXP3" s="149"/>
      <c r="BXQ3" s="149"/>
      <c r="BXR3" s="149"/>
      <c r="BXS3" s="149"/>
      <c r="BXT3" s="149"/>
      <c r="BXU3" s="149"/>
      <c r="BXV3" s="149"/>
      <c r="BXW3" s="149"/>
      <c r="BXX3" s="149"/>
      <c r="BXY3" s="149"/>
      <c r="BXZ3" s="149"/>
      <c r="BYA3" s="149"/>
      <c r="BYB3" s="149"/>
      <c r="BYC3" s="149"/>
      <c r="BYD3" s="149"/>
      <c r="BYE3" s="149"/>
      <c r="BYF3" s="149"/>
      <c r="BYG3" s="149"/>
      <c r="BYH3" s="149"/>
      <c r="BYI3" s="149"/>
      <c r="BYJ3" s="149"/>
      <c r="BYK3" s="149"/>
      <c r="BYL3" s="149"/>
      <c r="BYM3" s="149"/>
      <c r="BYN3" s="149"/>
      <c r="BYO3" s="149"/>
      <c r="BYP3" s="149"/>
      <c r="BYQ3" s="149"/>
      <c r="BYR3" s="149"/>
      <c r="BYS3" s="149"/>
      <c r="BYT3" s="149"/>
      <c r="BYU3" s="149"/>
      <c r="BYV3" s="149"/>
      <c r="BYW3" s="149"/>
      <c r="BYX3" s="149"/>
      <c r="BYY3" s="149"/>
      <c r="BYZ3" s="149"/>
      <c r="BZA3" s="149"/>
      <c r="BZB3" s="149"/>
      <c r="BZC3" s="149"/>
      <c r="BZD3" s="149"/>
      <c r="BZE3" s="149"/>
      <c r="BZF3" s="149"/>
      <c r="BZG3" s="149"/>
      <c r="BZH3" s="149"/>
      <c r="BZI3" s="149"/>
      <c r="BZJ3" s="149"/>
      <c r="BZK3" s="149"/>
      <c r="BZL3" s="149"/>
      <c r="BZM3" s="149"/>
      <c r="BZN3" s="149"/>
      <c r="BZO3" s="149"/>
      <c r="BZP3" s="149"/>
      <c r="BZQ3" s="149"/>
      <c r="BZR3" s="149"/>
      <c r="BZS3" s="149"/>
      <c r="BZT3" s="149"/>
      <c r="BZU3" s="149"/>
      <c r="BZV3" s="149"/>
      <c r="BZW3" s="149"/>
      <c r="BZX3" s="149"/>
      <c r="BZY3" s="149"/>
      <c r="BZZ3" s="149"/>
      <c r="CAA3" s="149"/>
      <c r="CAB3" s="149"/>
      <c r="CAC3" s="149"/>
      <c r="CAD3" s="149"/>
      <c r="CAE3" s="149"/>
      <c r="CAF3" s="149"/>
      <c r="CAG3" s="149"/>
      <c r="CAH3" s="149"/>
      <c r="CAI3" s="149"/>
      <c r="CAJ3" s="149"/>
      <c r="CAK3" s="149"/>
      <c r="CAL3" s="149"/>
      <c r="CAM3" s="149"/>
      <c r="CAN3" s="149"/>
      <c r="CAO3" s="149"/>
      <c r="CAP3" s="149"/>
      <c r="CAQ3" s="149"/>
      <c r="CAR3" s="149"/>
      <c r="CAS3" s="149"/>
      <c r="CAT3" s="149"/>
      <c r="CAU3" s="149"/>
      <c r="CAV3" s="149"/>
      <c r="CAW3" s="149"/>
      <c r="CAX3" s="149"/>
      <c r="CAY3" s="149"/>
      <c r="CAZ3" s="149"/>
      <c r="CBA3" s="149"/>
      <c r="CBB3" s="149"/>
      <c r="CBC3" s="149"/>
      <c r="CBD3" s="149"/>
      <c r="CBE3" s="149"/>
      <c r="CBF3" s="149"/>
      <c r="CBG3" s="149"/>
      <c r="CBH3" s="149"/>
      <c r="CBI3" s="149"/>
      <c r="CBJ3" s="149"/>
      <c r="CBK3" s="149"/>
      <c r="CBL3" s="149"/>
      <c r="CBM3" s="149"/>
      <c r="CBN3" s="149"/>
      <c r="CBO3" s="149"/>
      <c r="CBP3" s="149"/>
      <c r="CBQ3" s="149"/>
      <c r="CBR3" s="149"/>
      <c r="CBS3" s="149"/>
      <c r="CBT3" s="149"/>
      <c r="CBU3" s="149"/>
      <c r="CBV3" s="149"/>
      <c r="CBW3" s="149"/>
      <c r="CBX3" s="149"/>
      <c r="CBY3" s="149"/>
      <c r="CBZ3" s="149"/>
      <c r="CCA3" s="149"/>
      <c r="CCB3" s="149"/>
      <c r="CCC3" s="149"/>
      <c r="CCD3" s="149"/>
      <c r="CCE3" s="149"/>
      <c r="CCF3" s="149"/>
      <c r="CCG3" s="149"/>
      <c r="CCH3" s="149"/>
      <c r="CCI3" s="149"/>
      <c r="CCJ3" s="149"/>
      <c r="CCK3" s="149"/>
      <c r="CCL3" s="149"/>
      <c r="CCM3" s="149"/>
      <c r="CCN3" s="149"/>
      <c r="CCO3" s="149"/>
      <c r="CCP3" s="149"/>
      <c r="CCQ3" s="149"/>
      <c r="CCR3" s="149"/>
      <c r="CCS3" s="149"/>
      <c r="CCT3" s="149"/>
      <c r="CCU3" s="149"/>
      <c r="CCV3" s="149"/>
      <c r="CCW3" s="149"/>
      <c r="CCX3" s="149"/>
      <c r="CCY3" s="149"/>
      <c r="CCZ3" s="149"/>
      <c r="CDA3" s="149"/>
      <c r="CDB3" s="149"/>
      <c r="CDC3" s="149"/>
      <c r="CDD3" s="149"/>
      <c r="CDE3" s="149"/>
      <c r="CDF3" s="149"/>
      <c r="CDG3" s="149"/>
      <c r="CDH3" s="149"/>
      <c r="CDI3" s="149"/>
      <c r="CDJ3" s="149"/>
      <c r="CDK3" s="149"/>
      <c r="CDL3" s="149"/>
      <c r="CDM3" s="149"/>
      <c r="CDN3" s="149"/>
      <c r="CDO3" s="149"/>
      <c r="CDP3" s="149"/>
      <c r="CDQ3" s="149"/>
      <c r="CDR3" s="149"/>
      <c r="CDS3" s="149"/>
      <c r="CDT3" s="149"/>
      <c r="CDU3" s="149"/>
      <c r="CDV3" s="149"/>
      <c r="CDW3" s="149"/>
      <c r="CDX3" s="149"/>
      <c r="CDY3" s="149"/>
      <c r="CDZ3" s="149"/>
      <c r="CEA3" s="149"/>
      <c r="CEB3" s="149"/>
      <c r="CEC3" s="149"/>
      <c r="CED3" s="149"/>
      <c r="CEE3" s="149"/>
      <c r="CEF3" s="149"/>
      <c r="CEG3" s="149"/>
      <c r="CEH3" s="149"/>
      <c r="CEI3" s="149"/>
      <c r="CEJ3" s="149"/>
      <c r="CEK3" s="149"/>
      <c r="CEL3" s="149"/>
      <c r="CEM3" s="149"/>
      <c r="CEN3" s="149"/>
      <c r="CEO3" s="149"/>
      <c r="CEP3" s="149"/>
      <c r="CEQ3" s="149"/>
      <c r="CER3" s="149"/>
      <c r="CES3" s="149"/>
      <c r="CET3" s="149"/>
      <c r="CEU3" s="149"/>
      <c r="CEV3" s="149"/>
      <c r="CEW3" s="149"/>
      <c r="CEX3" s="149"/>
      <c r="CEY3" s="149"/>
      <c r="CEZ3" s="149"/>
      <c r="CFA3" s="149"/>
      <c r="CFB3" s="149"/>
      <c r="CFC3" s="149"/>
      <c r="CFD3" s="149"/>
      <c r="CFE3" s="149"/>
      <c r="CFF3" s="149"/>
      <c r="CFG3" s="149"/>
      <c r="CFH3" s="149"/>
      <c r="CFI3" s="149"/>
      <c r="CFJ3" s="149"/>
      <c r="CFK3" s="149"/>
      <c r="CFL3" s="149"/>
      <c r="CFM3" s="149"/>
      <c r="CFN3" s="149"/>
      <c r="CFO3" s="149"/>
      <c r="CFP3" s="149"/>
      <c r="CFQ3" s="149"/>
      <c r="CFR3" s="149"/>
      <c r="CFS3" s="149"/>
      <c r="CFT3" s="149"/>
      <c r="CFU3" s="149"/>
      <c r="CFV3" s="149"/>
      <c r="CFW3" s="149"/>
      <c r="CFX3" s="149"/>
      <c r="CFY3" s="149"/>
      <c r="CFZ3" s="149"/>
      <c r="CGA3" s="149"/>
      <c r="CGB3" s="149"/>
      <c r="CGC3" s="149"/>
      <c r="CGD3" s="149"/>
      <c r="CGE3" s="149"/>
      <c r="CGF3" s="149"/>
      <c r="CGG3" s="149"/>
      <c r="CGH3" s="149"/>
      <c r="CGI3" s="149"/>
      <c r="CGJ3" s="149"/>
      <c r="CGK3" s="149"/>
      <c r="CGL3" s="149"/>
      <c r="CGM3" s="149"/>
      <c r="CGN3" s="149"/>
      <c r="CGO3" s="149"/>
      <c r="CGP3" s="149"/>
      <c r="CGQ3" s="149"/>
      <c r="CGR3" s="149"/>
      <c r="CGS3" s="149"/>
      <c r="CGT3" s="149"/>
      <c r="CGU3" s="149"/>
      <c r="CGV3" s="149"/>
      <c r="CGW3" s="149"/>
      <c r="CGX3" s="149"/>
      <c r="CGY3" s="149"/>
      <c r="CGZ3" s="149"/>
      <c r="CHA3" s="149"/>
      <c r="CHB3" s="149"/>
      <c r="CHC3" s="149"/>
      <c r="CHD3" s="149"/>
      <c r="CHE3" s="149"/>
      <c r="CHF3" s="149"/>
      <c r="CHG3" s="149"/>
      <c r="CHH3" s="149"/>
      <c r="CHI3" s="149"/>
      <c r="CHJ3" s="149"/>
      <c r="CHK3" s="149"/>
      <c r="CHL3" s="149"/>
      <c r="CHM3" s="149"/>
      <c r="CHN3" s="149"/>
      <c r="CHO3" s="149"/>
      <c r="CHP3" s="149"/>
      <c r="CHQ3" s="149"/>
      <c r="CHR3" s="149"/>
      <c r="CHS3" s="149"/>
      <c r="CHT3" s="149"/>
      <c r="CHU3" s="149"/>
      <c r="CHV3" s="149"/>
      <c r="CHW3" s="149"/>
      <c r="CHX3" s="149"/>
      <c r="CHY3" s="149"/>
      <c r="CHZ3" s="149"/>
      <c r="CIA3" s="149"/>
      <c r="CIB3" s="149"/>
      <c r="CIC3" s="149"/>
      <c r="CID3" s="149"/>
      <c r="CIE3" s="149"/>
      <c r="CIF3" s="149"/>
      <c r="CIG3" s="149"/>
      <c r="CIH3" s="149"/>
      <c r="CII3" s="149"/>
      <c r="CIJ3" s="149"/>
      <c r="CIK3" s="149"/>
      <c r="CIL3" s="149"/>
      <c r="CIM3" s="149"/>
      <c r="CIN3" s="149"/>
      <c r="CIO3" s="149"/>
      <c r="CIP3" s="149"/>
      <c r="CIQ3" s="149"/>
      <c r="CIR3" s="149"/>
      <c r="CIS3" s="149"/>
      <c r="CIT3" s="149"/>
      <c r="CIU3" s="149"/>
      <c r="CIV3" s="149"/>
      <c r="CIW3" s="149"/>
      <c r="CIX3" s="149"/>
      <c r="CIY3" s="149"/>
      <c r="CIZ3" s="149"/>
      <c r="CJA3" s="149"/>
      <c r="CJB3" s="149"/>
      <c r="CJC3" s="149"/>
      <c r="CJD3" s="149"/>
      <c r="CJE3" s="149"/>
      <c r="CJF3" s="149"/>
      <c r="CJG3" s="149"/>
      <c r="CJH3" s="149"/>
      <c r="CJI3" s="149"/>
      <c r="CJJ3" s="149"/>
      <c r="CJK3" s="149"/>
      <c r="CJL3" s="149"/>
      <c r="CJM3" s="149"/>
      <c r="CJN3" s="149"/>
      <c r="CJO3" s="149"/>
      <c r="CJP3" s="149"/>
      <c r="CJQ3" s="149"/>
      <c r="CJR3" s="149"/>
      <c r="CJS3" s="149"/>
      <c r="CJT3" s="149"/>
      <c r="CJU3" s="149"/>
      <c r="CJV3" s="149"/>
      <c r="CJW3" s="149"/>
      <c r="CJX3" s="149"/>
      <c r="CJY3" s="149"/>
      <c r="CJZ3" s="149"/>
      <c r="CKA3" s="149"/>
      <c r="CKB3" s="149"/>
      <c r="CKC3" s="149"/>
      <c r="CKD3" s="149"/>
      <c r="CKE3" s="149"/>
      <c r="CKF3" s="149"/>
      <c r="CKG3" s="149"/>
      <c r="CKH3" s="149"/>
      <c r="CKI3" s="149"/>
      <c r="CKJ3" s="149"/>
      <c r="CKK3" s="149"/>
      <c r="CKL3" s="149"/>
      <c r="CKM3" s="149"/>
      <c r="CKN3" s="149"/>
      <c r="CKO3" s="149"/>
      <c r="CKP3" s="149"/>
      <c r="CKQ3" s="149"/>
      <c r="CKR3" s="149"/>
      <c r="CKS3" s="149"/>
      <c r="CKT3" s="149"/>
      <c r="CKU3" s="149"/>
      <c r="CKV3" s="149"/>
      <c r="CKW3" s="149"/>
      <c r="CKX3" s="149"/>
      <c r="CKY3" s="149"/>
      <c r="CKZ3" s="149"/>
      <c r="CLA3" s="149"/>
      <c r="CLB3" s="149"/>
      <c r="CLC3" s="149"/>
      <c r="CLD3" s="149"/>
      <c r="CLE3" s="149"/>
      <c r="CLF3" s="149"/>
      <c r="CLG3" s="149"/>
      <c r="CLH3" s="149"/>
      <c r="CLI3" s="149"/>
      <c r="CLJ3" s="149"/>
      <c r="CLK3" s="149"/>
      <c r="CLL3" s="149"/>
      <c r="CLM3" s="149"/>
      <c r="CLN3" s="149"/>
      <c r="CLO3" s="149"/>
      <c r="CLP3" s="149"/>
      <c r="CLQ3" s="149"/>
      <c r="CLR3" s="149"/>
      <c r="CLS3" s="149"/>
      <c r="CLT3" s="149"/>
      <c r="CLU3" s="149"/>
      <c r="CLV3" s="149"/>
      <c r="CLW3" s="149"/>
      <c r="CLX3" s="149"/>
      <c r="CLY3" s="149"/>
      <c r="CLZ3" s="149"/>
      <c r="CMA3" s="149"/>
      <c r="CMB3" s="149"/>
      <c r="CMC3" s="149"/>
      <c r="CMD3" s="149"/>
      <c r="CME3" s="149"/>
      <c r="CMF3" s="149"/>
      <c r="CMG3" s="149"/>
      <c r="CMH3" s="149"/>
      <c r="CMI3" s="149"/>
      <c r="CMJ3" s="149"/>
      <c r="CMK3" s="149"/>
      <c r="CML3" s="149"/>
      <c r="CMM3" s="149"/>
      <c r="CMN3" s="149"/>
      <c r="CMO3" s="149"/>
      <c r="CMP3" s="149"/>
      <c r="CMQ3" s="149"/>
      <c r="CMR3" s="149"/>
      <c r="CMS3" s="149"/>
      <c r="CMT3" s="149"/>
      <c r="CMU3" s="149"/>
      <c r="CMV3" s="149"/>
      <c r="CMW3" s="149"/>
      <c r="CMX3" s="149"/>
      <c r="CMY3" s="149"/>
      <c r="CMZ3" s="149"/>
      <c r="CNA3" s="149"/>
      <c r="CNB3" s="149"/>
      <c r="CNC3" s="149"/>
      <c r="CND3" s="149"/>
      <c r="CNE3" s="149"/>
      <c r="CNF3" s="149"/>
      <c r="CNG3" s="149"/>
      <c r="CNH3" s="149"/>
      <c r="CNI3" s="149"/>
      <c r="CNJ3" s="149"/>
      <c r="CNK3" s="149"/>
      <c r="CNL3" s="149"/>
      <c r="CNM3" s="149"/>
      <c r="CNN3" s="149"/>
      <c r="CNO3" s="149"/>
      <c r="CNP3" s="149"/>
      <c r="CNQ3" s="149"/>
      <c r="CNR3" s="149"/>
      <c r="CNS3" s="149"/>
      <c r="CNT3" s="149"/>
      <c r="CNU3" s="149"/>
      <c r="CNV3" s="149"/>
      <c r="CNW3" s="149"/>
      <c r="CNX3" s="149"/>
      <c r="CNY3" s="149"/>
      <c r="CNZ3" s="149"/>
      <c r="COA3" s="149"/>
      <c r="COB3" s="149"/>
      <c r="COC3" s="149"/>
      <c r="COD3" s="149"/>
      <c r="COE3" s="149"/>
      <c r="COF3" s="149"/>
      <c r="COG3" s="149"/>
      <c r="COH3" s="149"/>
      <c r="COI3" s="149"/>
      <c r="COJ3" s="149"/>
      <c r="COK3" s="149"/>
      <c r="COL3" s="149"/>
      <c r="COM3" s="149"/>
      <c r="CON3" s="149"/>
      <c r="COO3" s="149"/>
      <c r="COP3" s="149"/>
      <c r="COQ3" s="149"/>
      <c r="COR3" s="149"/>
      <c r="COS3" s="149"/>
      <c r="COT3" s="149"/>
      <c r="COU3" s="149"/>
      <c r="COV3" s="149"/>
      <c r="COW3" s="149"/>
      <c r="COX3" s="149"/>
      <c r="COY3" s="149"/>
      <c r="COZ3" s="149"/>
      <c r="CPA3" s="149"/>
      <c r="CPB3" s="149"/>
      <c r="CPC3" s="149"/>
      <c r="CPD3" s="149"/>
      <c r="CPE3" s="149"/>
      <c r="CPF3" s="149"/>
      <c r="CPG3" s="149"/>
      <c r="CPH3" s="149"/>
      <c r="CPI3" s="149"/>
      <c r="CPJ3" s="149"/>
      <c r="CPK3" s="149"/>
      <c r="CPL3" s="149"/>
      <c r="CPM3" s="149"/>
      <c r="CPN3" s="149"/>
      <c r="CPO3" s="149"/>
      <c r="CPP3" s="149"/>
      <c r="CPQ3" s="149"/>
      <c r="CPR3" s="149"/>
      <c r="CPS3" s="149"/>
      <c r="CPT3" s="149"/>
      <c r="CPU3" s="149"/>
      <c r="CPV3" s="149"/>
      <c r="CPW3" s="149"/>
      <c r="CPX3" s="149"/>
      <c r="CPY3" s="149"/>
      <c r="CPZ3" s="149"/>
      <c r="CQA3" s="149"/>
      <c r="CQB3" s="149"/>
      <c r="CQC3" s="149"/>
      <c r="CQD3" s="149"/>
      <c r="CQE3" s="149"/>
      <c r="CQF3" s="149"/>
      <c r="CQG3" s="149"/>
      <c r="CQH3" s="149"/>
      <c r="CQI3" s="149"/>
      <c r="CQJ3" s="149"/>
      <c r="CQK3" s="149"/>
      <c r="CQL3" s="149"/>
      <c r="CQM3" s="149"/>
      <c r="CQN3" s="149"/>
      <c r="CQO3" s="149"/>
      <c r="CQP3" s="149"/>
      <c r="CQQ3" s="149"/>
      <c r="CQR3" s="149"/>
      <c r="CQS3" s="149"/>
      <c r="CQT3" s="149"/>
      <c r="CQU3" s="149"/>
      <c r="CQV3" s="149"/>
      <c r="CQW3" s="149"/>
      <c r="CQX3" s="149"/>
      <c r="CQY3" s="149"/>
      <c r="CQZ3" s="149"/>
      <c r="CRA3" s="149"/>
      <c r="CRB3" s="149"/>
      <c r="CRC3" s="149"/>
      <c r="CRD3" s="149"/>
      <c r="CRE3" s="149"/>
      <c r="CRF3" s="149"/>
      <c r="CRG3" s="149"/>
      <c r="CRH3" s="149"/>
      <c r="CRI3" s="149"/>
      <c r="CRJ3" s="149"/>
      <c r="CRK3" s="149"/>
      <c r="CRL3" s="149"/>
      <c r="CRM3" s="149"/>
      <c r="CRN3" s="149"/>
      <c r="CRO3" s="149"/>
      <c r="CRP3" s="149"/>
      <c r="CRQ3" s="149"/>
      <c r="CRR3" s="149"/>
      <c r="CRS3" s="149"/>
      <c r="CRT3" s="149"/>
      <c r="CRU3" s="149"/>
      <c r="CRV3" s="149"/>
      <c r="CRW3" s="149"/>
      <c r="CRX3" s="149"/>
      <c r="CRY3" s="149"/>
      <c r="CRZ3" s="149"/>
      <c r="CSA3" s="149"/>
      <c r="CSB3" s="149"/>
      <c r="CSC3" s="149"/>
      <c r="CSD3" s="149"/>
      <c r="CSE3" s="149"/>
      <c r="CSF3" s="149"/>
      <c r="CSG3" s="149"/>
      <c r="CSH3" s="149"/>
      <c r="CSI3" s="149"/>
      <c r="CSJ3" s="149"/>
      <c r="CSK3" s="149"/>
      <c r="CSL3" s="149"/>
      <c r="CSM3" s="149"/>
      <c r="CSN3" s="149"/>
      <c r="CSO3" s="149"/>
      <c r="CSP3" s="149"/>
      <c r="CSQ3" s="149"/>
      <c r="CSR3" s="149"/>
      <c r="CSS3" s="149"/>
      <c r="CST3" s="149"/>
      <c r="CSU3" s="149"/>
      <c r="CSV3" s="149"/>
      <c r="CSW3" s="149"/>
      <c r="CSX3" s="149"/>
      <c r="CSY3" s="149"/>
      <c r="CSZ3" s="149"/>
      <c r="CTA3" s="149"/>
      <c r="CTB3" s="149"/>
      <c r="CTC3" s="149"/>
      <c r="CTD3" s="149"/>
      <c r="CTE3" s="149"/>
      <c r="CTF3" s="149"/>
      <c r="CTG3" s="149"/>
      <c r="CTH3" s="149"/>
      <c r="CTI3" s="149"/>
      <c r="CTJ3" s="149"/>
      <c r="CTK3" s="149"/>
      <c r="CTL3" s="149"/>
      <c r="CTM3" s="149"/>
      <c r="CTN3" s="149"/>
      <c r="CTO3" s="149"/>
      <c r="CTP3" s="149"/>
      <c r="CTQ3" s="149"/>
      <c r="CTR3" s="149"/>
      <c r="CTS3" s="149"/>
      <c r="CTT3" s="149"/>
      <c r="CTU3" s="149"/>
      <c r="CTV3" s="149"/>
      <c r="CTW3" s="149"/>
      <c r="CTX3" s="149"/>
      <c r="CTY3" s="149"/>
      <c r="CTZ3" s="149"/>
      <c r="CUA3" s="149"/>
      <c r="CUB3" s="149"/>
      <c r="CUC3" s="149"/>
      <c r="CUD3" s="149"/>
      <c r="CUE3" s="149"/>
      <c r="CUF3" s="149"/>
      <c r="CUG3" s="149"/>
      <c r="CUH3" s="149"/>
      <c r="CUI3" s="149"/>
      <c r="CUJ3" s="149"/>
      <c r="CUK3" s="149"/>
      <c r="CUL3" s="149"/>
      <c r="CUM3" s="149"/>
      <c r="CUN3" s="149"/>
      <c r="CUO3" s="149"/>
      <c r="CUP3" s="149"/>
      <c r="CUQ3" s="149"/>
      <c r="CUR3" s="149"/>
      <c r="CUS3" s="149"/>
      <c r="CUT3" s="149"/>
      <c r="CUU3" s="149"/>
      <c r="CUV3" s="149"/>
      <c r="CUW3" s="149"/>
      <c r="CUX3" s="149"/>
      <c r="CUY3" s="149"/>
      <c r="CUZ3" s="149"/>
      <c r="CVA3" s="149"/>
      <c r="CVB3" s="149"/>
      <c r="CVC3" s="149"/>
      <c r="CVD3" s="149"/>
      <c r="CVE3" s="149"/>
      <c r="CVF3" s="149"/>
      <c r="CVG3" s="149"/>
      <c r="CVH3" s="149"/>
      <c r="CVI3" s="149"/>
      <c r="CVJ3" s="149"/>
      <c r="CVK3" s="149"/>
      <c r="CVL3" s="149"/>
      <c r="CVM3" s="149"/>
      <c r="CVN3" s="149"/>
      <c r="CVO3" s="149"/>
      <c r="CVP3" s="149"/>
      <c r="CVQ3" s="149"/>
      <c r="CVR3" s="149"/>
      <c r="CVS3" s="149"/>
      <c r="CVT3" s="149"/>
      <c r="CVU3" s="149"/>
      <c r="CVV3" s="149"/>
      <c r="CVW3" s="149"/>
      <c r="CVX3" s="149"/>
      <c r="CVY3" s="149"/>
      <c r="CVZ3" s="149"/>
      <c r="CWA3" s="149"/>
      <c r="CWB3" s="149"/>
      <c r="CWC3" s="149"/>
      <c r="CWD3" s="149"/>
      <c r="CWE3" s="149"/>
      <c r="CWF3" s="149"/>
      <c r="CWG3" s="149"/>
      <c r="CWH3" s="149"/>
      <c r="CWI3" s="149"/>
      <c r="CWJ3" s="149"/>
      <c r="CWK3" s="149"/>
      <c r="CWL3" s="149"/>
      <c r="CWM3" s="149"/>
      <c r="CWN3" s="149"/>
      <c r="CWO3" s="149"/>
      <c r="CWP3" s="149"/>
      <c r="CWQ3" s="149"/>
      <c r="CWR3" s="149"/>
      <c r="CWS3" s="149"/>
      <c r="CWT3" s="149"/>
      <c r="CWU3" s="149"/>
      <c r="CWV3" s="149"/>
      <c r="CWW3" s="149"/>
      <c r="CWX3" s="149"/>
      <c r="CWY3" s="149"/>
      <c r="CWZ3" s="149"/>
      <c r="CXA3" s="149"/>
      <c r="CXB3" s="149"/>
      <c r="CXC3" s="149"/>
      <c r="CXD3" s="149"/>
      <c r="CXE3" s="149"/>
      <c r="CXF3" s="149"/>
      <c r="CXG3" s="149"/>
      <c r="CXH3" s="149"/>
      <c r="CXI3" s="149"/>
      <c r="CXJ3" s="149"/>
      <c r="CXK3" s="149"/>
      <c r="CXL3" s="149"/>
      <c r="CXM3" s="149"/>
      <c r="CXN3" s="149"/>
      <c r="CXO3" s="149"/>
      <c r="CXP3" s="149"/>
      <c r="CXQ3" s="149"/>
      <c r="CXR3" s="149"/>
      <c r="CXS3" s="149"/>
      <c r="CXT3" s="149"/>
      <c r="CXU3" s="149"/>
      <c r="CXV3" s="149"/>
      <c r="CXW3" s="149"/>
      <c r="CXX3" s="149"/>
      <c r="CXY3" s="149"/>
      <c r="CXZ3" s="149"/>
      <c r="CYA3" s="149"/>
      <c r="CYB3" s="149"/>
      <c r="CYC3" s="149"/>
      <c r="CYD3" s="149"/>
      <c r="CYE3" s="149"/>
      <c r="CYF3" s="149"/>
      <c r="CYG3" s="149"/>
      <c r="CYH3" s="149"/>
      <c r="CYI3" s="149"/>
      <c r="CYJ3" s="149"/>
      <c r="CYK3" s="149"/>
      <c r="CYL3" s="149"/>
      <c r="CYM3" s="149"/>
      <c r="CYN3" s="149"/>
      <c r="CYO3" s="149"/>
      <c r="CYP3" s="149"/>
      <c r="CYQ3" s="149"/>
      <c r="CYR3" s="149"/>
      <c r="CYS3" s="149"/>
      <c r="CYT3" s="149"/>
      <c r="CYU3" s="149"/>
      <c r="CYV3" s="149"/>
      <c r="CYW3" s="149"/>
      <c r="CYX3" s="149"/>
      <c r="CYY3" s="149"/>
      <c r="CYZ3" s="149"/>
      <c r="CZA3" s="149"/>
      <c r="CZB3" s="149"/>
      <c r="CZC3" s="149"/>
      <c r="CZD3" s="149"/>
      <c r="CZE3" s="149"/>
      <c r="CZF3" s="149"/>
      <c r="CZG3" s="149"/>
      <c r="CZH3" s="149"/>
      <c r="CZI3" s="149"/>
      <c r="CZJ3" s="149"/>
      <c r="CZK3" s="149"/>
      <c r="CZL3" s="149"/>
      <c r="CZM3" s="149"/>
      <c r="CZN3" s="149"/>
      <c r="CZO3" s="149"/>
      <c r="CZP3" s="149"/>
      <c r="CZQ3" s="149"/>
      <c r="CZR3" s="149"/>
      <c r="CZS3" s="149"/>
      <c r="CZT3" s="149"/>
      <c r="CZU3" s="149"/>
      <c r="CZV3" s="149"/>
      <c r="CZW3" s="149"/>
      <c r="CZX3" s="149"/>
      <c r="CZY3" s="149"/>
      <c r="CZZ3" s="149"/>
      <c r="DAA3" s="149"/>
      <c r="DAB3" s="149"/>
      <c r="DAC3" s="149"/>
      <c r="DAD3" s="149"/>
      <c r="DAE3" s="149"/>
      <c r="DAF3" s="149"/>
      <c r="DAG3" s="149"/>
      <c r="DAH3" s="149"/>
      <c r="DAI3" s="149"/>
      <c r="DAJ3" s="149"/>
      <c r="DAK3" s="149"/>
      <c r="DAL3" s="149"/>
      <c r="DAM3" s="149"/>
      <c r="DAN3" s="149"/>
      <c r="DAO3" s="149"/>
      <c r="DAP3" s="149"/>
      <c r="DAQ3" s="149"/>
      <c r="DAR3" s="149"/>
      <c r="DAS3" s="149"/>
      <c r="DAT3" s="149"/>
      <c r="DAU3" s="149"/>
      <c r="DAV3" s="149"/>
      <c r="DAW3" s="149"/>
      <c r="DAX3" s="149"/>
      <c r="DAY3" s="149"/>
      <c r="DAZ3" s="149"/>
      <c r="DBA3" s="149"/>
      <c r="DBB3" s="149"/>
      <c r="DBC3" s="149"/>
      <c r="DBD3" s="149"/>
      <c r="DBE3" s="149"/>
      <c r="DBF3" s="149"/>
      <c r="DBG3" s="149"/>
      <c r="DBH3" s="149"/>
      <c r="DBI3" s="149"/>
      <c r="DBJ3" s="149"/>
      <c r="DBK3" s="149"/>
      <c r="DBL3" s="149"/>
      <c r="DBM3" s="149"/>
      <c r="DBN3" s="149"/>
      <c r="DBO3" s="149"/>
      <c r="DBP3" s="149"/>
      <c r="DBQ3" s="149"/>
      <c r="DBR3" s="149"/>
      <c r="DBS3" s="149"/>
      <c r="DBT3" s="149"/>
      <c r="DBU3" s="149"/>
      <c r="DBV3" s="149"/>
      <c r="DBW3" s="149"/>
      <c r="DBX3" s="149"/>
      <c r="DBY3" s="149"/>
      <c r="DBZ3" s="149"/>
      <c r="DCA3" s="149"/>
      <c r="DCB3" s="149"/>
      <c r="DCC3" s="149"/>
      <c r="DCD3" s="149"/>
      <c r="DCE3" s="149"/>
      <c r="DCF3" s="149"/>
      <c r="DCG3" s="149"/>
      <c r="DCH3" s="149"/>
      <c r="DCI3" s="149"/>
      <c r="DCJ3" s="149"/>
      <c r="DCK3" s="149"/>
      <c r="DCL3" s="149"/>
      <c r="DCM3" s="149"/>
      <c r="DCN3" s="149"/>
      <c r="DCO3" s="149"/>
      <c r="DCP3" s="149"/>
      <c r="DCQ3" s="149"/>
      <c r="DCR3" s="149"/>
      <c r="DCS3" s="149"/>
      <c r="DCT3" s="149"/>
      <c r="DCU3" s="149"/>
      <c r="DCV3" s="149"/>
      <c r="DCW3" s="149"/>
      <c r="DCX3" s="149"/>
      <c r="DCY3" s="149"/>
      <c r="DCZ3" s="149"/>
      <c r="DDA3" s="149"/>
      <c r="DDB3" s="149"/>
      <c r="DDC3" s="149"/>
      <c r="DDD3" s="149"/>
      <c r="DDE3" s="149"/>
      <c r="DDF3" s="149"/>
      <c r="DDG3" s="149"/>
      <c r="DDH3" s="149"/>
      <c r="DDI3" s="149"/>
      <c r="DDJ3" s="149"/>
      <c r="DDK3" s="149"/>
      <c r="DDL3" s="149"/>
      <c r="DDM3" s="149"/>
      <c r="DDN3" s="149"/>
      <c r="DDO3" s="149"/>
      <c r="DDP3" s="149"/>
      <c r="DDQ3" s="149"/>
      <c r="DDR3" s="149"/>
      <c r="DDS3" s="149"/>
      <c r="DDT3" s="149"/>
      <c r="DDU3" s="149"/>
      <c r="DDV3" s="149"/>
      <c r="DDW3" s="149"/>
      <c r="DDX3" s="149"/>
      <c r="DDY3" s="149"/>
      <c r="DDZ3" s="149"/>
      <c r="DEA3" s="149"/>
      <c r="DEB3" s="149"/>
      <c r="DEC3" s="149"/>
      <c r="DED3" s="149"/>
      <c r="DEE3" s="149"/>
      <c r="DEF3" s="149"/>
      <c r="DEG3" s="149"/>
      <c r="DEH3" s="149"/>
      <c r="DEI3" s="149"/>
      <c r="DEJ3" s="149"/>
      <c r="DEK3" s="149"/>
      <c r="DEL3" s="149"/>
      <c r="DEM3" s="149"/>
      <c r="DEN3" s="149"/>
      <c r="DEO3" s="149"/>
      <c r="DEP3" s="149"/>
      <c r="DEQ3" s="149"/>
      <c r="DER3" s="149"/>
      <c r="DES3" s="149"/>
      <c r="DET3" s="149"/>
      <c r="DEU3" s="149"/>
      <c r="DEV3" s="149"/>
      <c r="DEW3" s="149"/>
      <c r="DEX3" s="149"/>
      <c r="DEY3" s="149"/>
      <c r="DEZ3" s="149"/>
      <c r="DFA3" s="149"/>
      <c r="DFB3" s="149"/>
      <c r="DFC3" s="149"/>
      <c r="DFD3" s="149"/>
      <c r="DFE3" s="149"/>
      <c r="DFF3" s="149"/>
      <c r="DFG3" s="149"/>
      <c r="DFH3" s="149"/>
      <c r="DFI3" s="149"/>
      <c r="DFJ3" s="149"/>
      <c r="DFK3" s="149"/>
      <c r="DFL3" s="149"/>
      <c r="DFM3" s="149"/>
      <c r="DFN3" s="149"/>
      <c r="DFO3" s="149"/>
      <c r="DFP3" s="149"/>
      <c r="DFQ3" s="149"/>
      <c r="DFR3" s="149"/>
      <c r="DFS3" s="149"/>
      <c r="DFT3" s="149"/>
      <c r="DFU3" s="149"/>
      <c r="DFV3" s="149"/>
      <c r="DFW3" s="149"/>
      <c r="DFX3" s="149"/>
      <c r="DFY3" s="149"/>
      <c r="DFZ3" s="149"/>
      <c r="DGA3" s="149"/>
      <c r="DGB3" s="149"/>
      <c r="DGC3" s="149"/>
      <c r="DGD3" s="149"/>
      <c r="DGE3" s="149"/>
      <c r="DGF3" s="149"/>
      <c r="DGG3" s="149"/>
      <c r="DGH3" s="149"/>
      <c r="DGI3" s="149"/>
      <c r="DGJ3" s="149"/>
      <c r="DGK3" s="149"/>
      <c r="DGL3" s="149"/>
      <c r="DGM3" s="149"/>
      <c r="DGN3" s="149"/>
      <c r="DGO3" s="149"/>
      <c r="DGP3" s="149"/>
      <c r="DGQ3" s="149"/>
      <c r="DGR3" s="149"/>
      <c r="DGS3" s="149"/>
      <c r="DGT3" s="149"/>
      <c r="DGU3" s="149"/>
      <c r="DGV3" s="149"/>
      <c r="DGW3" s="149"/>
      <c r="DGX3" s="149"/>
      <c r="DGY3" s="149"/>
      <c r="DGZ3" s="149"/>
      <c r="DHA3" s="149"/>
      <c r="DHB3" s="149"/>
      <c r="DHC3" s="149"/>
      <c r="DHD3" s="149"/>
      <c r="DHE3" s="149"/>
      <c r="DHF3" s="149"/>
      <c r="DHG3" s="149"/>
      <c r="DHH3" s="149"/>
      <c r="DHI3" s="149"/>
      <c r="DHJ3" s="149"/>
      <c r="DHK3" s="149"/>
      <c r="DHL3" s="149"/>
      <c r="DHM3" s="149"/>
      <c r="DHN3" s="149"/>
      <c r="DHO3" s="149"/>
      <c r="DHP3" s="149"/>
      <c r="DHQ3" s="149"/>
      <c r="DHR3" s="149"/>
      <c r="DHS3" s="149"/>
      <c r="DHT3" s="149"/>
      <c r="DHU3" s="149"/>
      <c r="DHV3" s="149"/>
      <c r="DHW3" s="149"/>
      <c r="DHX3" s="149"/>
      <c r="DHY3" s="149"/>
      <c r="DHZ3" s="149"/>
      <c r="DIA3" s="149"/>
      <c r="DIB3" s="149"/>
      <c r="DIC3" s="149"/>
      <c r="DID3" s="149"/>
      <c r="DIE3" s="149"/>
      <c r="DIF3" s="149"/>
      <c r="DIG3" s="149"/>
      <c r="DIH3" s="149"/>
      <c r="DII3" s="149"/>
      <c r="DIJ3" s="149"/>
      <c r="DIK3" s="149"/>
      <c r="DIL3" s="149"/>
      <c r="DIM3" s="149"/>
      <c r="DIN3" s="149"/>
      <c r="DIO3" s="149"/>
      <c r="DIP3" s="149"/>
      <c r="DIQ3" s="149"/>
      <c r="DIR3" s="149"/>
      <c r="DIS3" s="149"/>
      <c r="DIT3" s="149"/>
      <c r="DIU3" s="149"/>
      <c r="DIV3" s="149"/>
      <c r="DIW3" s="149"/>
      <c r="DIX3" s="149"/>
      <c r="DIY3" s="149"/>
      <c r="DIZ3" s="149"/>
      <c r="DJA3" s="149"/>
      <c r="DJB3" s="149"/>
      <c r="DJC3" s="149"/>
      <c r="DJD3" s="149"/>
      <c r="DJE3" s="149"/>
      <c r="DJF3" s="149"/>
      <c r="DJG3" s="149"/>
      <c r="DJH3" s="149"/>
      <c r="DJI3" s="149"/>
      <c r="DJJ3" s="149"/>
      <c r="DJK3" s="149"/>
      <c r="DJL3" s="149"/>
      <c r="DJM3" s="149"/>
      <c r="DJN3" s="149"/>
      <c r="DJO3" s="149"/>
      <c r="DJP3" s="149"/>
      <c r="DJQ3" s="149"/>
      <c r="DJR3" s="149"/>
      <c r="DJS3" s="149"/>
      <c r="DJT3" s="149"/>
      <c r="DJU3" s="149"/>
      <c r="DJV3" s="149"/>
      <c r="DJW3" s="149"/>
      <c r="DJX3" s="149"/>
      <c r="DJY3" s="149"/>
      <c r="DJZ3" s="149"/>
      <c r="DKA3" s="149"/>
      <c r="DKB3" s="149"/>
      <c r="DKC3" s="149"/>
      <c r="DKD3" s="149"/>
      <c r="DKE3" s="149"/>
      <c r="DKF3" s="149"/>
      <c r="DKG3" s="149"/>
      <c r="DKH3" s="149"/>
      <c r="DKI3" s="149"/>
      <c r="DKJ3" s="149"/>
      <c r="DKK3" s="149"/>
      <c r="DKL3" s="149"/>
      <c r="DKM3" s="149"/>
      <c r="DKN3" s="149"/>
      <c r="DKO3" s="149"/>
      <c r="DKP3" s="149"/>
      <c r="DKQ3" s="149"/>
      <c r="DKR3" s="149"/>
      <c r="DKS3" s="149"/>
      <c r="DKT3" s="149"/>
      <c r="DKU3" s="149"/>
      <c r="DKV3" s="149"/>
      <c r="DKW3" s="149"/>
      <c r="DKX3" s="149"/>
      <c r="DKY3" s="149"/>
      <c r="DKZ3" s="149"/>
      <c r="DLA3" s="149"/>
      <c r="DLB3" s="149"/>
      <c r="DLC3" s="149"/>
      <c r="DLD3" s="149"/>
      <c r="DLE3" s="149"/>
      <c r="DLF3" s="149"/>
      <c r="DLG3" s="149"/>
      <c r="DLH3" s="149"/>
      <c r="DLI3" s="149"/>
      <c r="DLJ3" s="149"/>
      <c r="DLK3" s="149"/>
      <c r="DLL3" s="149"/>
      <c r="DLM3" s="149"/>
      <c r="DLN3" s="149"/>
      <c r="DLO3" s="149"/>
      <c r="DLP3" s="149"/>
      <c r="DLQ3" s="149"/>
      <c r="DLR3" s="149"/>
      <c r="DLS3" s="149"/>
      <c r="DLT3" s="149"/>
      <c r="DLU3" s="149"/>
      <c r="DLV3" s="149"/>
      <c r="DLW3" s="149"/>
      <c r="DLX3" s="149"/>
      <c r="DLY3" s="149"/>
      <c r="DLZ3" s="149"/>
      <c r="DMA3" s="149"/>
      <c r="DMB3" s="149"/>
      <c r="DMC3" s="149"/>
      <c r="DMD3" s="149"/>
      <c r="DME3" s="149"/>
      <c r="DMF3" s="149"/>
      <c r="DMG3" s="149"/>
      <c r="DMH3" s="149"/>
      <c r="DMI3" s="149"/>
      <c r="DMJ3" s="149"/>
      <c r="DMK3" s="149"/>
      <c r="DML3" s="149"/>
      <c r="DMM3" s="149"/>
      <c r="DMN3" s="149"/>
      <c r="DMO3" s="149"/>
      <c r="DMP3" s="149"/>
      <c r="DMQ3" s="149"/>
      <c r="DMR3" s="149"/>
      <c r="DMS3" s="149"/>
      <c r="DMT3" s="149"/>
      <c r="DMU3" s="149"/>
      <c r="DMV3" s="149"/>
      <c r="DMW3" s="149"/>
      <c r="DMX3" s="149"/>
      <c r="DMY3" s="149"/>
      <c r="DMZ3" s="149"/>
      <c r="DNA3" s="149"/>
      <c r="DNB3" s="149"/>
      <c r="DNC3" s="149"/>
      <c r="DND3" s="149"/>
      <c r="DNE3" s="149"/>
      <c r="DNF3" s="149"/>
      <c r="DNG3" s="149"/>
      <c r="DNH3" s="149"/>
      <c r="DNI3" s="149"/>
      <c r="DNJ3" s="149"/>
      <c r="DNK3" s="149"/>
      <c r="DNL3" s="149"/>
      <c r="DNM3" s="149"/>
      <c r="DNN3" s="149"/>
      <c r="DNO3" s="149"/>
      <c r="DNP3" s="149"/>
      <c r="DNQ3" s="149"/>
      <c r="DNR3" s="149"/>
      <c r="DNS3" s="149"/>
      <c r="DNT3" s="149"/>
      <c r="DNU3" s="149"/>
      <c r="DNV3" s="149"/>
      <c r="DNW3" s="149"/>
      <c r="DNX3" s="149"/>
      <c r="DNY3" s="149"/>
      <c r="DNZ3" s="149"/>
      <c r="DOA3" s="149"/>
      <c r="DOB3" s="149"/>
      <c r="DOC3" s="149"/>
      <c r="DOD3" s="149"/>
      <c r="DOE3" s="149"/>
      <c r="DOF3" s="149"/>
      <c r="DOG3" s="149"/>
      <c r="DOH3" s="149"/>
      <c r="DOI3" s="149"/>
      <c r="DOJ3" s="149"/>
      <c r="DOK3" s="149"/>
      <c r="DOL3" s="149"/>
      <c r="DOM3" s="149"/>
      <c r="DON3" s="149"/>
      <c r="DOO3" s="149"/>
      <c r="DOP3" s="149"/>
      <c r="DOQ3" s="149"/>
      <c r="DOR3" s="149"/>
      <c r="DOS3" s="149"/>
      <c r="DOT3" s="149"/>
      <c r="DOU3" s="149"/>
      <c r="DOV3" s="149"/>
      <c r="DOW3" s="149"/>
      <c r="DOX3" s="149"/>
      <c r="DOY3" s="149"/>
      <c r="DOZ3" s="149"/>
      <c r="DPA3" s="149"/>
      <c r="DPB3" s="149"/>
      <c r="DPC3" s="149"/>
      <c r="DPD3" s="149"/>
      <c r="DPE3" s="149"/>
      <c r="DPF3" s="149"/>
      <c r="DPG3" s="149"/>
      <c r="DPH3" s="149"/>
      <c r="DPI3" s="149"/>
      <c r="DPJ3" s="149"/>
      <c r="DPK3" s="149"/>
      <c r="DPL3" s="149"/>
      <c r="DPM3" s="149"/>
      <c r="DPN3" s="149"/>
      <c r="DPO3" s="149"/>
      <c r="DPP3" s="149"/>
      <c r="DPQ3" s="149"/>
      <c r="DPR3" s="149"/>
      <c r="DPS3" s="149"/>
      <c r="DPT3" s="149"/>
      <c r="DPU3" s="149"/>
      <c r="DPV3" s="149"/>
      <c r="DPW3" s="149"/>
      <c r="DPX3" s="149"/>
      <c r="DPY3" s="149"/>
      <c r="DPZ3" s="149"/>
      <c r="DQA3" s="149"/>
      <c r="DQB3" s="149"/>
      <c r="DQC3" s="149"/>
      <c r="DQD3" s="149"/>
      <c r="DQE3" s="149"/>
      <c r="DQF3" s="149"/>
      <c r="DQG3" s="149"/>
      <c r="DQH3" s="149"/>
      <c r="DQI3" s="149"/>
      <c r="DQJ3" s="149"/>
      <c r="DQK3" s="149"/>
      <c r="DQL3" s="149"/>
      <c r="DQM3" s="149"/>
      <c r="DQN3" s="149"/>
      <c r="DQO3" s="149"/>
      <c r="DQP3" s="149"/>
      <c r="DQQ3" s="149"/>
      <c r="DQR3" s="149"/>
      <c r="DQS3" s="149"/>
      <c r="DQT3" s="149"/>
      <c r="DQU3" s="149"/>
      <c r="DQV3" s="149"/>
      <c r="DQW3" s="149"/>
      <c r="DQX3" s="149"/>
      <c r="DQY3" s="149"/>
      <c r="DQZ3" s="149"/>
      <c r="DRA3" s="149"/>
      <c r="DRB3" s="149"/>
      <c r="DRC3" s="149"/>
      <c r="DRD3" s="149"/>
      <c r="DRE3" s="149"/>
      <c r="DRF3" s="149"/>
      <c r="DRG3" s="149"/>
      <c r="DRH3" s="149"/>
      <c r="DRI3" s="149"/>
      <c r="DRJ3" s="149"/>
      <c r="DRK3" s="149"/>
      <c r="DRL3" s="149"/>
      <c r="DRM3" s="149"/>
      <c r="DRN3" s="149"/>
      <c r="DRO3" s="149"/>
      <c r="DRP3" s="149"/>
      <c r="DRQ3" s="149"/>
      <c r="DRR3" s="149"/>
      <c r="DRS3" s="149"/>
      <c r="DRT3" s="149"/>
      <c r="DRU3" s="149"/>
      <c r="DRV3" s="149"/>
      <c r="DRW3" s="149"/>
      <c r="DRX3" s="149"/>
      <c r="DRY3" s="149"/>
      <c r="DRZ3" s="149"/>
      <c r="DSA3" s="149"/>
      <c r="DSB3" s="149"/>
      <c r="DSC3" s="149"/>
      <c r="DSD3" s="149"/>
      <c r="DSE3" s="149"/>
      <c r="DSF3" s="149"/>
      <c r="DSG3" s="149"/>
      <c r="DSH3" s="149"/>
      <c r="DSI3" s="149"/>
      <c r="DSJ3" s="149"/>
      <c r="DSK3" s="149"/>
      <c r="DSL3" s="149"/>
      <c r="DSM3" s="149"/>
      <c r="DSN3" s="149"/>
      <c r="DSO3" s="149"/>
      <c r="DSP3" s="149"/>
      <c r="DSQ3" s="149"/>
      <c r="DSR3" s="149"/>
      <c r="DSS3" s="149"/>
      <c r="DST3" s="149"/>
      <c r="DSU3" s="149"/>
      <c r="DSV3" s="149"/>
      <c r="DSW3" s="149"/>
      <c r="DSX3" s="149"/>
      <c r="DSY3" s="149"/>
      <c r="DSZ3" s="149"/>
      <c r="DTA3" s="149"/>
      <c r="DTB3" s="149"/>
      <c r="DTC3" s="149"/>
      <c r="DTD3" s="149"/>
      <c r="DTE3" s="149"/>
      <c r="DTF3" s="149"/>
      <c r="DTG3" s="149"/>
      <c r="DTH3" s="149"/>
      <c r="DTI3" s="149"/>
      <c r="DTJ3" s="149"/>
      <c r="DTK3" s="149"/>
      <c r="DTL3" s="149"/>
      <c r="DTM3" s="149"/>
      <c r="DTN3" s="149"/>
      <c r="DTO3" s="149"/>
      <c r="DTP3" s="149"/>
      <c r="DTQ3" s="149"/>
      <c r="DTR3" s="149"/>
      <c r="DTS3" s="149"/>
      <c r="DTT3" s="149"/>
      <c r="DTU3" s="149"/>
      <c r="DTV3" s="149"/>
      <c r="DTW3" s="149"/>
      <c r="DTX3" s="149"/>
      <c r="DTY3" s="149"/>
      <c r="DTZ3" s="149"/>
      <c r="DUA3" s="149"/>
      <c r="DUB3" s="149"/>
      <c r="DUC3" s="149"/>
      <c r="DUD3" s="149"/>
      <c r="DUE3" s="149"/>
      <c r="DUF3" s="149"/>
      <c r="DUG3" s="149"/>
      <c r="DUH3" s="149"/>
      <c r="DUI3" s="149"/>
      <c r="DUJ3" s="149"/>
      <c r="DUK3" s="149"/>
      <c r="DUL3" s="149"/>
      <c r="DUM3" s="149"/>
      <c r="DUN3" s="149"/>
      <c r="DUO3" s="149"/>
      <c r="DUP3" s="149"/>
      <c r="DUQ3" s="149"/>
      <c r="DUR3" s="149"/>
      <c r="DUS3" s="149"/>
      <c r="DUT3" s="149"/>
      <c r="DUU3" s="149"/>
      <c r="DUV3" s="149"/>
      <c r="DUW3" s="149"/>
      <c r="DUX3" s="149"/>
      <c r="DUY3" s="149"/>
      <c r="DUZ3" s="149"/>
      <c r="DVA3" s="149"/>
      <c r="DVB3" s="149"/>
      <c r="DVC3" s="149"/>
      <c r="DVD3" s="149"/>
      <c r="DVE3" s="149"/>
      <c r="DVF3" s="149"/>
      <c r="DVG3" s="149"/>
      <c r="DVH3" s="149"/>
      <c r="DVI3" s="149"/>
      <c r="DVJ3" s="149"/>
      <c r="DVK3" s="149"/>
      <c r="DVL3" s="149"/>
      <c r="DVM3" s="149"/>
      <c r="DVN3" s="149"/>
      <c r="DVO3" s="149"/>
      <c r="DVP3" s="149"/>
      <c r="DVQ3" s="149"/>
      <c r="DVR3" s="149"/>
      <c r="DVS3" s="149"/>
      <c r="DVT3" s="149"/>
      <c r="DVU3" s="149"/>
      <c r="DVV3" s="149"/>
      <c r="DVW3" s="149"/>
      <c r="DVX3" s="149"/>
      <c r="DVY3" s="149"/>
      <c r="DVZ3" s="149"/>
      <c r="DWA3" s="149"/>
      <c r="DWB3" s="149"/>
      <c r="DWC3" s="149"/>
      <c r="DWD3" s="149"/>
      <c r="DWE3" s="149"/>
      <c r="DWF3" s="149"/>
      <c r="DWG3" s="149"/>
      <c r="DWH3" s="149"/>
      <c r="DWI3" s="149"/>
      <c r="DWJ3" s="149"/>
      <c r="DWK3" s="149"/>
      <c r="DWL3" s="149"/>
      <c r="DWM3" s="149"/>
      <c r="DWN3" s="149"/>
      <c r="DWO3" s="149"/>
      <c r="DWP3" s="149"/>
      <c r="DWQ3" s="149"/>
      <c r="DWR3" s="149"/>
      <c r="DWS3" s="149"/>
      <c r="DWT3" s="149"/>
      <c r="DWU3" s="149"/>
      <c r="DWV3" s="149"/>
      <c r="DWW3" s="149"/>
      <c r="DWX3" s="149"/>
      <c r="DWY3" s="149"/>
      <c r="DWZ3" s="149"/>
      <c r="DXA3" s="149"/>
      <c r="DXB3" s="149"/>
      <c r="DXC3" s="149"/>
      <c r="DXD3" s="149"/>
      <c r="DXE3" s="149"/>
      <c r="DXF3" s="149"/>
      <c r="DXG3" s="149"/>
      <c r="DXH3" s="149"/>
      <c r="DXI3" s="149"/>
      <c r="DXJ3" s="149"/>
      <c r="DXK3" s="149"/>
      <c r="DXL3" s="149"/>
      <c r="DXM3" s="149"/>
      <c r="DXN3" s="149"/>
      <c r="DXO3" s="149"/>
      <c r="DXP3" s="149"/>
      <c r="DXQ3" s="149"/>
      <c r="DXR3" s="149"/>
      <c r="DXS3" s="149"/>
      <c r="DXT3" s="149"/>
      <c r="DXU3" s="149"/>
      <c r="DXV3" s="149"/>
      <c r="DXW3" s="149"/>
      <c r="DXX3" s="149"/>
      <c r="DXY3" s="149"/>
      <c r="DXZ3" s="149"/>
      <c r="DYA3" s="149"/>
      <c r="DYB3" s="149"/>
      <c r="DYC3" s="149"/>
      <c r="DYD3" s="149"/>
      <c r="DYE3" s="149"/>
      <c r="DYF3" s="149"/>
      <c r="DYG3" s="149"/>
      <c r="DYH3" s="149"/>
      <c r="DYI3" s="149"/>
      <c r="DYJ3" s="149"/>
      <c r="DYK3" s="149"/>
      <c r="DYL3" s="149"/>
      <c r="DYM3" s="149"/>
      <c r="DYN3" s="149"/>
      <c r="DYO3" s="149"/>
      <c r="DYP3" s="149"/>
      <c r="DYQ3" s="149"/>
      <c r="DYR3" s="149"/>
      <c r="DYS3" s="149"/>
      <c r="DYT3" s="149"/>
      <c r="DYU3" s="149"/>
      <c r="DYV3" s="149"/>
      <c r="DYW3" s="149"/>
      <c r="DYX3" s="149"/>
      <c r="DYY3" s="149"/>
      <c r="DYZ3" s="149"/>
      <c r="DZA3" s="149"/>
      <c r="DZB3" s="149"/>
      <c r="DZC3" s="149"/>
      <c r="DZD3" s="149"/>
      <c r="DZE3" s="149"/>
      <c r="DZF3" s="149"/>
      <c r="DZG3" s="149"/>
      <c r="DZH3" s="149"/>
      <c r="DZI3" s="149"/>
      <c r="DZJ3" s="149"/>
      <c r="DZK3" s="149"/>
      <c r="DZL3" s="149"/>
      <c r="DZM3" s="149"/>
      <c r="DZN3" s="149"/>
      <c r="DZO3" s="149"/>
      <c r="DZP3" s="149"/>
      <c r="DZQ3" s="149"/>
      <c r="DZR3" s="149"/>
      <c r="DZS3" s="149"/>
      <c r="DZT3" s="149"/>
      <c r="DZU3" s="149"/>
      <c r="DZV3" s="149"/>
      <c r="DZW3" s="149"/>
      <c r="DZX3" s="149"/>
      <c r="DZY3" s="149"/>
      <c r="DZZ3" s="149"/>
      <c r="EAA3" s="149"/>
      <c r="EAB3" s="149"/>
      <c r="EAC3" s="149"/>
      <c r="EAD3" s="149"/>
      <c r="EAE3" s="149"/>
      <c r="EAF3" s="149"/>
      <c r="EAG3" s="149"/>
      <c r="EAH3" s="149"/>
      <c r="EAI3" s="149"/>
      <c r="EAJ3" s="149"/>
      <c r="EAK3" s="149"/>
      <c r="EAL3" s="149"/>
      <c r="EAM3" s="149"/>
      <c r="EAN3" s="149"/>
      <c r="EAO3" s="149"/>
      <c r="EAP3" s="149"/>
      <c r="EAQ3" s="149"/>
      <c r="EAR3" s="149"/>
      <c r="EAS3" s="149"/>
      <c r="EAT3" s="149"/>
      <c r="EAU3" s="149"/>
      <c r="EAV3" s="149"/>
      <c r="EAW3" s="149"/>
      <c r="EAX3" s="149"/>
      <c r="EAY3" s="149"/>
      <c r="EAZ3" s="149"/>
      <c r="EBA3" s="149"/>
      <c r="EBB3" s="149"/>
      <c r="EBC3" s="149"/>
      <c r="EBD3" s="149"/>
      <c r="EBE3" s="149"/>
      <c r="EBF3" s="149"/>
      <c r="EBG3" s="149"/>
      <c r="EBH3" s="149"/>
      <c r="EBI3" s="149"/>
      <c r="EBJ3" s="149"/>
      <c r="EBK3" s="149"/>
      <c r="EBL3" s="149"/>
      <c r="EBM3" s="149"/>
      <c r="EBN3" s="149"/>
      <c r="EBO3" s="149"/>
      <c r="EBP3" s="149"/>
      <c r="EBQ3" s="149"/>
      <c r="EBR3" s="149"/>
      <c r="EBS3" s="149"/>
      <c r="EBT3" s="149"/>
      <c r="EBU3" s="149"/>
      <c r="EBV3" s="149"/>
      <c r="EBW3" s="149"/>
      <c r="EBX3" s="149"/>
      <c r="EBY3" s="149"/>
      <c r="EBZ3" s="149"/>
      <c r="ECA3" s="149"/>
      <c r="ECB3" s="149"/>
      <c r="ECC3" s="149"/>
      <c r="ECD3" s="149"/>
      <c r="ECE3" s="149"/>
      <c r="ECF3" s="149"/>
      <c r="ECG3" s="149"/>
      <c r="ECH3" s="149"/>
      <c r="ECI3" s="149"/>
      <c r="ECJ3" s="149"/>
      <c r="ECK3" s="149"/>
      <c r="ECL3" s="149"/>
      <c r="ECM3" s="149"/>
      <c r="ECN3" s="149"/>
      <c r="ECO3" s="149"/>
      <c r="ECP3" s="149"/>
      <c r="ECQ3" s="149"/>
      <c r="ECR3" s="149"/>
      <c r="ECS3" s="149"/>
      <c r="ECT3" s="149"/>
      <c r="ECU3" s="149"/>
      <c r="ECV3" s="149"/>
      <c r="ECW3" s="149"/>
      <c r="ECX3" s="149"/>
      <c r="ECY3" s="149"/>
      <c r="ECZ3" s="149"/>
      <c r="EDA3" s="149"/>
      <c r="EDB3" s="149"/>
      <c r="EDC3" s="149"/>
      <c r="EDD3" s="149"/>
      <c r="EDE3" s="149"/>
      <c r="EDF3" s="149"/>
      <c r="EDG3" s="149"/>
      <c r="EDH3" s="149"/>
      <c r="EDI3" s="149"/>
      <c r="EDJ3" s="149"/>
      <c r="EDK3" s="149"/>
      <c r="EDL3" s="149"/>
      <c r="EDM3" s="149"/>
      <c r="EDN3" s="149"/>
      <c r="EDO3" s="149"/>
      <c r="EDP3" s="149"/>
      <c r="EDQ3" s="149"/>
      <c r="EDR3" s="149"/>
      <c r="EDS3" s="149"/>
      <c r="EDT3" s="149"/>
      <c r="EDU3" s="149"/>
      <c r="EDV3" s="149"/>
      <c r="EDW3" s="149"/>
      <c r="EDX3" s="149"/>
      <c r="EDY3" s="149"/>
      <c r="EDZ3" s="149"/>
      <c r="EEA3" s="149"/>
      <c r="EEB3" s="149"/>
      <c r="EEC3" s="149"/>
      <c r="EED3" s="149"/>
      <c r="EEE3" s="149"/>
      <c r="EEF3" s="149"/>
      <c r="EEG3" s="149"/>
      <c r="EEH3" s="149"/>
      <c r="EEI3" s="149"/>
      <c r="EEJ3" s="149"/>
      <c r="EEK3" s="149"/>
      <c r="EEL3" s="149"/>
      <c r="EEM3" s="149"/>
      <c r="EEN3" s="149"/>
      <c r="EEO3" s="149"/>
      <c r="EEP3" s="149"/>
      <c r="EEQ3" s="149"/>
      <c r="EER3" s="149"/>
      <c r="EES3" s="149"/>
      <c r="EET3" s="149"/>
      <c r="EEU3" s="149"/>
      <c r="EEV3" s="149"/>
      <c r="EEW3" s="149"/>
      <c r="EEX3" s="149"/>
      <c r="EEY3" s="149"/>
      <c r="EEZ3" s="149"/>
      <c r="EFA3" s="149"/>
      <c r="EFB3" s="149"/>
      <c r="EFC3" s="149"/>
      <c r="EFD3" s="149"/>
      <c r="EFE3" s="149"/>
      <c r="EFF3" s="149"/>
      <c r="EFG3" s="149"/>
      <c r="EFH3" s="149"/>
      <c r="EFI3" s="149"/>
      <c r="EFJ3" s="149"/>
      <c r="EFK3" s="149"/>
      <c r="EFL3" s="149"/>
      <c r="EFM3" s="149"/>
      <c r="EFN3" s="149"/>
      <c r="EFO3" s="149"/>
      <c r="EFP3" s="149"/>
      <c r="EFQ3" s="149"/>
      <c r="EFR3" s="149"/>
      <c r="EFS3" s="149"/>
      <c r="EFT3" s="149"/>
      <c r="EFU3" s="149"/>
      <c r="EFV3" s="149"/>
      <c r="EFW3" s="149"/>
      <c r="EFX3" s="149"/>
      <c r="EFY3" s="149"/>
      <c r="EFZ3" s="149"/>
      <c r="EGA3" s="149"/>
      <c r="EGB3" s="149"/>
      <c r="EGC3" s="149"/>
      <c r="EGD3" s="149"/>
      <c r="EGE3" s="149"/>
      <c r="EGF3" s="149"/>
      <c r="EGG3" s="149"/>
      <c r="EGH3" s="149"/>
      <c r="EGI3" s="149"/>
      <c r="EGJ3" s="149"/>
      <c r="EGK3" s="149"/>
      <c r="EGL3" s="149"/>
      <c r="EGM3" s="149"/>
      <c r="EGN3" s="149"/>
      <c r="EGO3" s="149"/>
      <c r="EGP3" s="149"/>
      <c r="EGQ3" s="149"/>
      <c r="EGR3" s="149"/>
      <c r="EGS3" s="149"/>
      <c r="EGT3" s="149"/>
      <c r="EGU3" s="149"/>
      <c r="EGV3" s="149"/>
      <c r="EGW3" s="149"/>
      <c r="EGX3" s="149"/>
      <c r="EGY3" s="149"/>
      <c r="EGZ3" s="149"/>
      <c r="EHA3" s="149"/>
      <c r="EHB3" s="149"/>
      <c r="EHC3" s="149"/>
      <c r="EHD3" s="149"/>
      <c r="EHE3" s="149"/>
      <c r="EHF3" s="149"/>
      <c r="EHG3" s="149"/>
      <c r="EHH3" s="149"/>
      <c r="EHI3" s="149"/>
      <c r="EHJ3" s="149"/>
      <c r="EHK3" s="149"/>
      <c r="EHL3" s="149"/>
      <c r="EHM3" s="149"/>
      <c r="EHN3" s="149"/>
      <c r="EHO3" s="149"/>
      <c r="EHP3" s="149"/>
      <c r="EHQ3" s="149"/>
      <c r="EHR3" s="149"/>
      <c r="EHS3" s="149"/>
      <c r="EHT3" s="149"/>
      <c r="EHU3" s="149"/>
      <c r="EHV3" s="149"/>
      <c r="EHW3" s="149"/>
      <c r="EHX3" s="149"/>
      <c r="EHY3" s="149"/>
      <c r="EHZ3" s="149"/>
      <c r="EIA3" s="149"/>
      <c r="EIB3" s="149"/>
      <c r="EIC3" s="149"/>
      <c r="EID3" s="149"/>
      <c r="EIE3" s="149"/>
      <c r="EIF3" s="149"/>
      <c r="EIG3" s="149"/>
      <c r="EIH3" s="149"/>
      <c r="EII3" s="149"/>
      <c r="EIJ3" s="149"/>
      <c r="EIK3" s="149"/>
      <c r="EIL3" s="149"/>
      <c r="EIM3" s="149"/>
      <c r="EIN3" s="149"/>
      <c r="EIO3" s="149"/>
      <c r="EIP3" s="149"/>
      <c r="EIQ3" s="149"/>
      <c r="EIR3" s="149"/>
      <c r="EIS3" s="149"/>
      <c r="EIT3" s="149"/>
      <c r="EIU3" s="149"/>
      <c r="EIV3" s="149"/>
      <c r="EIW3" s="149"/>
      <c r="EIX3" s="149"/>
      <c r="EIY3" s="149"/>
      <c r="EIZ3" s="149"/>
      <c r="EJA3" s="149"/>
      <c r="EJB3" s="149"/>
      <c r="EJC3" s="149"/>
      <c r="EJD3" s="149"/>
      <c r="EJE3" s="149"/>
      <c r="EJF3" s="149"/>
      <c r="EJG3" s="149"/>
      <c r="EJH3" s="149"/>
      <c r="EJI3" s="149"/>
      <c r="EJJ3" s="149"/>
      <c r="EJK3" s="149"/>
      <c r="EJL3" s="149"/>
      <c r="EJM3" s="149"/>
      <c r="EJN3" s="149"/>
      <c r="EJO3" s="149"/>
      <c r="EJP3" s="149"/>
      <c r="EJQ3" s="149"/>
      <c r="EJR3" s="149"/>
      <c r="EJS3" s="149"/>
      <c r="EJT3" s="149"/>
      <c r="EJU3" s="149"/>
      <c r="EJV3" s="149"/>
      <c r="EJW3" s="149"/>
      <c r="EJX3" s="149"/>
      <c r="EJY3" s="149"/>
      <c r="EJZ3" s="149"/>
      <c r="EKA3" s="149"/>
      <c r="EKB3" s="149"/>
      <c r="EKC3" s="149"/>
      <c r="EKD3" s="149"/>
      <c r="EKE3" s="149"/>
      <c r="EKF3" s="149"/>
      <c r="EKG3" s="149"/>
      <c r="EKH3" s="149"/>
      <c r="EKI3" s="149"/>
      <c r="EKJ3" s="149"/>
      <c r="EKK3" s="149"/>
      <c r="EKL3" s="149"/>
      <c r="EKM3" s="149"/>
      <c r="EKN3" s="149"/>
      <c r="EKO3" s="149"/>
      <c r="EKP3" s="149"/>
      <c r="EKQ3" s="149"/>
      <c r="EKR3" s="149"/>
      <c r="EKS3" s="149"/>
      <c r="EKT3" s="149"/>
      <c r="EKU3" s="149"/>
      <c r="EKV3" s="149"/>
      <c r="EKW3" s="149"/>
      <c r="EKX3" s="149"/>
      <c r="EKY3" s="149"/>
      <c r="EKZ3" s="149"/>
      <c r="ELA3" s="149"/>
      <c r="ELB3" s="149"/>
      <c r="ELC3" s="149"/>
      <c r="ELD3" s="149"/>
      <c r="ELE3" s="149"/>
      <c r="ELF3" s="149"/>
      <c r="ELG3" s="149"/>
      <c r="ELH3" s="149"/>
      <c r="ELI3" s="149"/>
      <c r="ELJ3" s="149"/>
      <c r="ELK3" s="149"/>
      <c r="ELL3" s="149"/>
      <c r="ELM3" s="149"/>
      <c r="ELN3" s="149"/>
      <c r="ELO3" s="149"/>
      <c r="ELP3" s="149"/>
      <c r="ELQ3" s="149"/>
      <c r="ELR3" s="149"/>
      <c r="ELS3" s="149"/>
      <c r="ELT3" s="149"/>
      <c r="ELU3" s="149"/>
      <c r="ELV3" s="149"/>
      <c r="ELW3" s="149"/>
      <c r="ELX3" s="149"/>
      <c r="ELY3" s="149"/>
      <c r="ELZ3" s="149"/>
      <c r="EMA3" s="149"/>
      <c r="EMB3" s="149"/>
      <c r="EMC3" s="149"/>
      <c r="EMD3" s="149"/>
      <c r="EME3" s="149"/>
      <c r="EMF3" s="149"/>
      <c r="EMG3" s="149"/>
      <c r="EMH3" s="149"/>
      <c r="EMI3" s="149"/>
      <c r="EMJ3" s="149"/>
      <c r="EMK3" s="149"/>
      <c r="EML3" s="149"/>
      <c r="EMM3" s="149"/>
      <c r="EMN3" s="149"/>
      <c r="EMO3" s="149"/>
      <c r="EMP3" s="149"/>
      <c r="EMQ3" s="149"/>
      <c r="EMR3" s="149"/>
      <c r="EMS3" s="149"/>
      <c r="EMT3" s="149"/>
      <c r="EMU3" s="149"/>
      <c r="EMV3" s="149"/>
      <c r="EMW3" s="149"/>
      <c r="EMX3" s="149"/>
      <c r="EMY3" s="149"/>
      <c r="EMZ3" s="149"/>
      <c r="ENA3" s="149"/>
      <c r="ENB3" s="149"/>
      <c r="ENC3" s="149"/>
      <c r="END3" s="149"/>
      <c r="ENE3" s="149"/>
      <c r="ENF3" s="149"/>
      <c r="ENG3" s="149"/>
      <c r="ENH3" s="149"/>
      <c r="ENI3" s="149"/>
      <c r="ENJ3" s="149"/>
      <c r="ENK3" s="149"/>
      <c r="ENL3" s="149"/>
      <c r="ENM3" s="149"/>
      <c r="ENN3" s="149"/>
      <c r="ENO3" s="149"/>
      <c r="ENP3" s="149"/>
      <c r="ENQ3" s="149"/>
      <c r="ENR3" s="149"/>
      <c r="ENS3" s="149"/>
      <c r="ENT3" s="149"/>
      <c r="ENU3" s="149"/>
      <c r="ENV3" s="149"/>
      <c r="ENW3" s="149"/>
      <c r="ENX3" s="149"/>
      <c r="ENY3" s="149"/>
      <c r="ENZ3" s="149"/>
      <c r="EOA3" s="149"/>
      <c r="EOB3" s="149"/>
      <c r="EOC3" s="149"/>
      <c r="EOD3" s="149"/>
      <c r="EOE3" s="149"/>
      <c r="EOF3" s="149"/>
      <c r="EOG3" s="149"/>
      <c r="EOH3" s="149"/>
      <c r="EOI3" s="149"/>
      <c r="EOJ3" s="149"/>
      <c r="EOK3" s="149"/>
      <c r="EOL3" s="149"/>
      <c r="EOM3" s="149"/>
      <c r="EON3" s="149"/>
      <c r="EOO3" s="149"/>
      <c r="EOP3" s="149"/>
      <c r="EOQ3" s="149"/>
      <c r="EOR3" s="149"/>
      <c r="EOS3" s="149"/>
      <c r="EOT3" s="149"/>
      <c r="EOU3" s="149"/>
      <c r="EOV3" s="149"/>
      <c r="EOW3" s="149"/>
      <c r="EOX3" s="149"/>
      <c r="EOY3" s="149"/>
      <c r="EOZ3" s="149"/>
      <c r="EPA3" s="149"/>
      <c r="EPB3" s="149"/>
      <c r="EPC3" s="149"/>
      <c r="EPD3" s="149"/>
      <c r="EPE3" s="149"/>
      <c r="EPF3" s="149"/>
      <c r="EPG3" s="149"/>
      <c r="EPH3" s="149"/>
      <c r="EPI3" s="149"/>
      <c r="EPJ3" s="149"/>
      <c r="EPK3" s="149"/>
      <c r="EPL3" s="149"/>
      <c r="EPM3" s="149"/>
      <c r="EPN3" s="149"/>
      <c r="EPO3" s="149"/>
      <c r="EPP3" s="149"/>
      <c r="EPQ3" s="149"/>
      <c r="EPR3" s="149"/>
      <c r="EPS3" s="149"/>
      <c r="EPT3" s="149"/>
      <c r="EPU3" s="149"/>
      <c r="EPV3" s="149"/>
      <c r="EPW3" s="149"/>
      <c r="EPX3" s="149"/>
      <c r="EPY3" s="149"/>
      <c r="EPZ3" s="149"/>
      <c r="EQA3" s="149"/>
      <c r="EQB3" s="149"/>
      <c r="EQC3" s="149"/>
      <c r="EQD3" s="149"/>
      <c r="EQE3" s="149"/>
      <c r="EQF3" s="149"/>
      <c r="EQG3" s="149"/>
      <c r="EQH3" s="149"/>
      <c r="EQI3" s="149"/>
      <c r="EQJ3" s="149"/>
      <c r="EQK3" s="149"/>
      <c r="EQL3" s="149"/>
      <c r="EQM3" s="149"/>
      <c r="EQN3" s="149"/>
      <c r="EQO3" s="149"/>
      <c r="EQP3" s="149"/>
      <c r="EQQ3" s="149"/>
      <c r="EQR3" s="149"/>
      <c r="EQS3" s="149"/>
      <c r="EQT3" s="149"/>
      <c r="EQU3" s="149"/>
      <c r="EQV3" s="149"/>
      <c r="EQW3" s="149"/>
      <c r="EQX3" s="149"/>
      <c r="EQY3" s="149"/>
      <c r="EQZ3" s="149"/>
      <c r="ERA3" s="149"/>
      <c r="ERB3" s="149"/>
      <c r="ERC3" s="149"/>
      <c r="ERD3" s="149"/>
      <c r="ERE3" s="149"/>
      <c r="ERF3" s="149"/>
      <c r="ERG3" s="149"/>
      <c r="ERH3" s="149"/>
      <c r="ERI3" s="149"/>
      <c r="ERJ3" s="149"/>
      <c r="ERK3" s="149"/>
      <c r="ERL3" s="149"/>
      <c r="ERM3" s="149"/>
      <c r="ERN3" s="149"/>
      <c r="ERO3" s="149"/>
      <c r="ERP3" s="149"/>
      <c r="ERQ3" s="149"/>
      <c r="ERR3" s="149"/>
      <c r="ERS3" s="149"/>
      <c r="ERT3" s="149"/>
      <c r="ERU3" s="149"/>
      <c r="ERV3" s="149"/>
      <c r="ERW3" s="149"/>
      <c r="ERX3" s="149"/>
      <c r="ERY3" s="149"/>
      <c r="ERZ3" s="149"/>
      <c r="ESA3" s="149"/>
      <c r="ESB3" s="149"/>
      <c r="ESC3" s="149"/>
      <c r="ESD3" s="149"/>
      <c r="ESE3" s="149"/>
      <c r="ESF3" s="149"/>
      <c r="ESG3" s="149"/>
      <c r="ESH3" s="149"/>
      <c r="ESI3" s="149"/>
      <c r="ESJ3" s="149"/>
      <c r="ESK3" s="149"/>
      <c r="ESL3" s="149"/>
      <c r="ESM3" s="149"/>
      <c r="ESN3" s="149"/>
      <c r="ESO3" s="149"/>
      <c r="ESP3" s="149"/>
      <c r="ESQ3" s="149"/>
      <c r="ESR3" s="149"/>
      <c r="ESS3" s="149"/>
      <c r="EST3" s="149"/>
      <c r="ESU3" s="149"/>
      <c r="ESV3" s="149"/>
      <c r="ESW3" s="149"/>
      <c r="ESX3" s="149"/>
      <c r="ESY3" s="149"/>
      <c r="ESZ3" s="149"/>
      <c r="ETA3" s="149"/>
      <c r="ETB3" s="149"/>
      <c r="ETC3" s="149"/>
      <c r="ETD3" s="149"/>
      <c r="ETE3" s="149"/>
      <c r="ETF3" s="149"/>
      <c r="ETG3" s="149"/>
      <c r="ETH3" s="149"/>
      <c r="ETI3" s="149"/>
      <c r="ETJ3" s="149"/>
      <c r="ETK3" s="149"/>
      <c r="ETL3" s="149"/>
      <c r="ETM3" s="149"/>
      <c r="ETN3" s="149"/>
      <c r="ETO3" s="149"/>
      <c r="ETP3" s="149"/>
      <c r="ETQ3" s="149"/>
      <c r="ETR3" s="149"/>
      <c r="ETS3" s="149"/>
      <c r="ETT3" s="149"/>
      <c r="ETU3" s="149"/>
      <c r="ETV3" s="149"/>
      <c r="ETW3" s="149"/>
      <c r="ETX3" s="149"/>
      <c r="ETY3" s="149"/>
      <c r="ETZ3" s="149"/>
      <c r="EUA3" s="149"/>
      <c r="EUB3" s="149"/>
      <c r="EUC3" s="149"/>
      <c r="EUD3" s="149"/>
      <c r="EUE3" s="149"/>
      <c r="EUF3" s="149"/>
      <c r="EUG3" s="149"/>
      <c r="EUH3" s="149"/>
      <c r="EUI3" s="149"/>
      <c r="EUJ3" s="149"/>
      <c r="EUK3" s="149"/>
      <c r="EUL3" s="149"/>
      <c r="EUM3" s="149"/>
      <c r="EUN3" s="149"/>
      <c r="EUO3" s="149"/>
      <c r="EUP3" s="149"/>
      <c r="EUQ3" s="149"/>
      <c r="EUR3" s="149"/>
      <c r="EUS3" s="149"/>
      <c r="EUT3" s="149"/>
      <c r="EUU3" s="149"/>
      <c r="EUV3" s="149"/>
      <c r="EUW3" s="149"/>
      <c r="EUX3" s="149"/>
      <c r="EUY3" s="149"/>
      <c r="EUZ3" s="149"/>
      <c r="EVA3" s="149"/>
      <c r="EVB3" s="149"/>
      <c r="EVC3" s="149"/>
      <c r="EVD3" s="149"/>
      <c r="EVE3" s="149"/>
      <c r="EVF3" s="149"/>
      <c r="EVG3" s="149"/>
      <c r="EVH3" s="149"/>
      <c r="EVI3" s="149"/>
      <c r="EVJ3" s="149"/>
      <c r="EVK3" s="149"/>
      <c r="EVL3" s="149"/>
      <c r="EVM3" s="149"/>
      <c r="EVN3" s="149"/>
      <c r="EVO3" s="149"/>
      <c r="EVP3" s="149"/>
      <c r="EVQ3" s="149"/>
      <c r="EVR3" s="149"/>
      <c r="EVS3" s="149"/>
      <c r="EVT3" s="149"/>
      <c r="EVU3" s="149"/>
      <c r="EVV3" s="149"/>
      <c r="EVW3" s="149"/>
      <c r="EVX3" s="149"/>
      <c r="EVY3" s="149"/>
      <c r="EVZ3" s="149"/>
      <c r="EWA3" s="149"/>
      <c r="EWB3" s="149"/>
      <c r="EWC3" s="149"/>
      <c r="EWD3" s="149"/>
      <c r="EWE3" s="149"/>
      <c r="EWF3" s="149"/>
      <c r="EWG3" s="149"/>
      <c r="EWH3" s="149"/>
      <c r="EWI3" s="149"/>
      <c r="EWJ3" s="149"/>
      <c r="EWK3" s="149"/>
      <c r="EWL3" s="149"/>
      <c r="EWM3" s="149"/>
      <c r="EWN3" s="149"/>
      <c r="EWO3" s="149"/>
      <c r="EWP3" s="149"/>
      <c r="EWQ3" s="149"/>
      <c r="EWR3" s="149"/>
      <c r="EWS3" s="149"/>
      <c r="EWT3" s="149"/>
      <c r="EWU3" s="149"/>
      <c r="EWV3" s="149"/>
      <c r="EWW3" s="149"/>
      <c r="EWX3" s="149"/>
      <c r="EWY3" s="149"/>
      <c r="EWZ3" s="149"/>
      <c r="EXA3" s="149"/>
      <c r="EXB3" s="149"/>
      <c r="EXC3" s="149"/>
      <c r="EXD3" s="149"/>
      <c r="EXE3" s="149"/>
      <c r="EXF3" s="149"/>
      <c r="EXG3" s="149"/>
      <c r="EXH3" s="149"/>
      <c r="EXI3" s="149"/>
      <c r="EXJ3" s="149"/>
      <c r="EXK3" s="149"/>
      <c r="EXL3" s="149"/>
      <c r="EXM3" s="149"/>
      <c r="EXN3" s="149"/>
      <c r="EXO3" s="149"/>
      <c r="EXP3" s="149"/>
      <c r="EXQ3" s="149"/>
      <c r="EXR3" s="149"/>
      <c r="EXS3" s="149"/>
      <c r="EXT3" s="149"/>
      <c r="EXU3" s="149"/>
      <c r="EXV3" s="149"/>
      <c r="EXW3" s="149"/>
      <c r="EXX3" s="149"/>
      <c r="EXY3" s="149"/>
      <c r="EXZ3" s="149"/>
      <c r="EYA3" s="149"/>
      <c r="EYB3" s="149"/>
      <c r="EYC3" s="149"/>
      <c r="EYD3" s="149"/>
      <c r="EYE3" s="149"/>
      <c r="EYF3" s="149"/>
      <c r="EYG3" s="149"/>
      <c r="EYH3" s="149"/>
      <c r="EYI3" s="149"/>
      <c r="EYJ3" s="149"/>
      <c r="EYK3" s="149"/>
      <c r="EYL3" s="149"/>
      <c r="EYM3" s="149"/>
      <c r="EYN3" s="149"/>
      <c r="EYO3" s="149"/>
      <c r="EYP3" s="149"/>
      <c r="EYQ3" s="149"/>
      <c r="EYR3" s="149"/>
      <c r="EYS3" s="149"/>
      <c r="EYT3" s="149"/>
      <c r="EYU3" s="149"/>
      <c r="EYV3" s="149"/>
      <c r="EYW3" s="149"/>
      <c r="EYX3" s="149"/>
      <c r="EYY3" s="149"/>
      <c r="EYZ3" s="149"/>
      <c r="EZA3" s="149"/>
      <c r="EZB3" s="149"/>
      <c r="EZC3" s="149"/>
      <c r="EZD3" s="149"/>
      <c r="EZE3" s="149"/>
      <c r="EZF3" s="149"/>
      <c r="EZG3" s="149"/>
      <c r="EZH3" s="149"/>
      <c r="EZI3" s="149"/>
      <c r="EZJ3" s="149"/>
      <c r="EZK3" s="149"/>
      <c r="EZL3" s="149"/>
      <c r="EZM3" s="149"/>
      <c r="EZN3" s="149"/>
      <c r="EZO3" s="149"/>
      <c r="EZP3" s="149"/>
      <c r="EZQ3" s="149"/>
      <c r="EZR3" s="149"/>
      <c r="EZS3" s="149"/>
      <c r="EZT3" s="149"/>
      <c r="EZU3" s="149"/>
      <c r="EZV3" s="149"/>
      <c r="EZW3" s="149"/>
      <c r="EZX3" s="149"/>
      <c r="EZY3" s="149"/>
      <c r="EZZ3" s="149"/>
      <c r="FAA3" s="149"/>
      <c r="FAB3" s="149"/>
      <c r="FAC3" s="149"/>
      <c r="FAD3" s="149"/>
      <c r="FAE3" s="149"/>
      <c r="FAF3" s="149"/>
      <c r="FAG3" s="149"/>
      <c r="FAH3" s="149"/>
      <c r="FAI3" s="149"/>
      <c r="FAJ3" s="149"/>
      <c r="FAK3" s="149"/>
      <c r="FAL3" s="149"/>
      <c r="FAM3" s="149"/>
      <c r="FAN3" s="149"/>
      <c r="FAO3" s="149"/>
      <c r="FAP3" s="149"/>
      <c r="FAQ3" s="149"/>
      <c r="FAR3" s="149"/>
      <c r="FAS3" s="149"/>
      <c r="FAT3" s="149"/>
      <c r="FAU3" s="149"/>
      <c r="FAV3" s="149"/>
      <c r="FAW3" s="149"/>
      <c r="FAX3" s="149"/>
      <c r="FAY3" s="149"/>
      <c r="FAZ3" s="149"/>
      <c r="FBA3" s="149"/>
      <c r="FBB3" s="149"/>
      <c r="FBC3" s="149"/>
      <c r="FBD3" s="149"/>
      <c r="FBE3" s="149"/>
      <c r="FBF3" s="149"/>
      <c r="FBG3" s="149"/>
      <c r="FBH3" s="149"/>
      <c r="FBI3" s="149"/>
      <c r="FBJ3" s="149"/>
      <c r="FBK3" s="149"/>
      <c r="FBL3" s="149"/>
      <c r="FBM3" s="149"/>
      <c r="FBN3" s="149"/>
      <c r="FBO3" s="149"/>
      <c r="FBP3" s="149"/>
      <c r="FBQ3" s="149"/>
      <c r="FBR3" s="149"/>
      <c r="FBS3" s="149"/>
      <c r="FBT3" s="149"/>
      <c r="FBU3" s="149"/>
      <c r="FBV3" s="149"/>
      <c r="FBW3" s="149"/>
      <c r="FBX3" s="149"/>
      <c r="FBY3" s="149"/>
      <c r="FBZ3" s="149"/>
      <c r="FCA3" s="149"/>
      <c r="FCB3" s="149"/>
      <c r="FCC3" s="149"/>
      <c r="FCD3" s="149"/>
      <c r="FCE3" s="149"/>
      <c r="FCF3" s="149"/>
      <c r="FCG3" s="149"/>
      <c r="FCH3" s="149"/>
      <c r="FCI3" s="149"/>
      <c r="FCJ3" s="149"/>
      <c r="FCK3" s="149"/>
      <c r="FCL3" s="149"/>
      <c r="FCM3" s="149"/>
      <c r="FCN3" s="149"/>
      <c r="FCO3" s="149"/>
      <c r="FCP3" s="149"/>
      <c r="FCQ3" s="149"/>
      <c r="FCR3" s="149"/>
      <c r="FCS3" s="149"/>
      <c r="FCT3" s="149"/>
      <c r="FCU3" s="149"/>
      <c r="FCV3" s="149"/>
      <c r="FCW3" s="149"/>
      <c r="FCX3" s="149"/>
      <c r="FCY3" s="149"/>
      <c r="FCZ3" s="149"/>
      <c r="FDA3" s="149"/>
      <c r="FDB3" s="149"/>
      <c r="FDC3" s="149"/>
      <c r="FDD3" s="149"/>
      <c r="FDE3" s="149"/>
      <c r="FDF3" s="149"/>
      <c r="FDG3" s="149"/>
      <c r="FDH3" s="149"/>
      <c r="FDI3" s="149"/>
      <c r="FDJ3" s="149"/>
      <c r="FDK3" s="149"/>
      <c r="FDL3" s="149"/>
      <c r="FDM3" s="149"/>
      <c r="FDN3" s="149"/>
      <c r="FDO3" s="149"/>
      <c r="FDP3" s="149"/>
      <c r="FDQ3" s="149"/>
      <c r="FDR3" s="149"/>
      <c r="FDS3" s="149"/>
      <c r="FDT3" s="149"/>
      <c r="FDU3" s="149"/>
      <c r="FDV3" s="149"/>
      <c r="FDW3" s="149"/>
      <c r="FDX3" s="149"/>
      <c r="FDY3" s="149"/>
      <c r="FDZ3" s="149"/>
      <c r="FEA3" s="149"/>
      <c r="FEB3" s="149"/>
      <c r="FEC3" s="149"/>
      <c r="FED3" s="149"/>
      <c r="FEE3" s="149"/>
      <c r="FEF3" s="149"/>
      <c r="FEG3" s="149"/>
      <c r="FEH3" s="149"/>
      <c r="FEI3" s="149"/>
      <c r="FEJ3" s="149"/>
      <c r="FEK3" s="149"/>
      <c r="FEL3" s="149"/>
      <c r="FEM3" s="149"/>
      <c r="FEN3" s="149"/>
      <c r="FEO3" s="149"/>
      <c r="FEP3" s="149"/>
      <c r="FEQ3" s="149"/>
      <c r="FER3" s="149"/>
      <c r="FES3" s="149"/>
      <c r="FET3" s="149"/>
      <c r="FEU3" s="149"/>
      <c r="FEV3" s="149"/>
      <c r="FEW3" s="149"/>
      <c r="FEX3" s="149"/>
      <c r="FEY3" s="149"/>
      <c r="FEZ3" s="149"/>
      <c r="FFA3" s="149"/>
      <c r="FFB3" s="149"/>
      <c r="FFC3" s="149"/>
      <c r="FFD3" s="149"/>
      <c r="FFE3" s="149"/>
      <c r="FFF3" s="149"/>
      <c r="FFG3" s="149"/>
      <c r="FFH3" s="149"/>
      <c r="FFI3" s="149"/>
      <c r="FFJ3" s="149"/>
      <c r="FFK3" s="149"/>
      <c r="FFL3" s="149"/>
      <c r="FFM3" s="149"/>
      <c r="FFN3" s="149"/>
      <c r="FFO3" s="149"/>
      <c r="FFP3" s="149"/>
      <c r="FFQ3" s="149"/>
      <c r="FFR3" s="149"/>
      <c r="FFS3" s="149"/>
      <c r="FFT3" s="149"/>
      <c r="FFU3" s="149"/>
      <c r="FFV3" s="149"/>
      <c r="FFW3" s="149"/>
      <c r="FFX3" s="149"/>
      <c r="FFY3" s="149"/>
      <c r="FFZ3" s="149"/>
      <c r="FGA3" s="149"/>
      <c r="FGB3" s="149"/>
      <c r="FGC3" s="149"/>
      <c r="FGD3" s="149"/>
      <c r="FGE3" s="149"/>
      <c r="FGF3" s="149"/>
      <c r="FGG3" s="149"/>
      <c r="FGH3" s="149"/>
      <c r="FGI3" s="149"/>
      <c r="FGJ3" s="149"/>
      <c r="FGK3" s="149"/>
      <c r="FGL3" s="149"/>
      <c r="FGM3" s="149"/>
      <c r="FGN3" s="149"/>
      <c r="FGO3" s="149"/>
      <c r="FGP3" s="149"/>
      <c r="FGQ3" s="149"/>
      <c r="FGR3" s="149"/>
      <c r="FGS3" s="149"/>
      <c r="FGT3" s="149"/>
      <c r="FGU3" s="149"/>
      <c r="FGV3" s="149"/>
      <c r="FGW3" s="149"/>
      <c r="FGX3" s="149"/>
      <c r="FGY3" s="149"/>
      <c r="FGZ3" s="149"/>
      <c r="FHA3" s="149"/>
      <c r="FHB3" s="149"/>
      <c r="FHC3" s="149"/>
      <c r="FHD3" s="149"/>
      <c r="FHE3" s="149"/>
      <c r="FHF3" s="149"/>
      <c r="FHG3" s="149"/>
      <c r="FHH3" s="149"/>
      <c r="FHI3" s="149"/>
      <c r="FHJ3" s="149"/>
      <c r="FHK3" s="149"/>
      <c r="FHL3" s="149"/>
      <c r="FHM3" s="149"/>
      <c r="FHN3" s="149"/>
      <c r="FHO3" s="149"/>
      <c r="FHP3" s="149"/>
      <c r="FHQ3" s="149"/>
      <c r="FHR3" s="149"/>
      <c r="FHS3" s="149"/>
      <c r="FHT3" s="149"/>
      <c r="FHU3" s="149"/>
      <c r="FHV3" s="149"/>
      <c r="FHW3" s="149"/>
      <c r="FHX3" s="149"/>
      <c r="FHY3" s="149"/>
      <c r="FHZ3" s="149"/>
      <c r="FIA3" s="149"/>
      <c r="FIB3" s="149"/>
      <c r="FIC3" s="149"/>
      <c r="FID3" s="149"/>
      <c r="FIE3" s="149"/>
      <c r="FIF3" s="149"/>
      <c r="FIG3" s="149"/>
      <c r="FIH3" s="149"/>
      <c r="FII3" s="149"/>
      <c r="FIJ3" s="149"/>
      <c r="FIK3" s="149"/>
      <c r="FIL3" s="149"/>
      <c r="FIM3" s="149"/>
      <c r="FIN3" s="149"/>
      <c r="FIO3" s="149"/>
      <c r="FIP3" s="149"/>
      <c r="FIQ3" s="149"/>
      <c r="FIR3" s="149"/>
      <c r="FIS3" s="149"/>
      <c r="FIT3" s="149"/>
      <c r="FIU3" s="149"/>
      <c r="FIV3" s="149"/>
      <c r="FIW3" s="149"/>
      <c r="FIX3" s="149"/>
      <c r="FIY3" s="149"/>
      <c r="FIZ3" s="149"/>
      <c r="FJA3" s="149"/>
      <c r="FJB3" s="149"/>
      <c r="FJC3" s="149"/>
      <c r="FJD3" s="149"/>
      <c r="FJE3" s="149"/>
      <c r="FJF3" s="149"/>
      <c r="FJG3" s="149"/>
      <c r="FJH3" s="149"/>
      <c r="FJI3" s="149"/>
      <c r="FJJ3" s="149"/>
      <c r="FJK3" s="149"/>
      <c r="FJL3" s="149"/>
      <c r="FJM3" s="149"/>
      <c r="FJN3" s="149"/>
      <c r="FJO3" s="149"/>
      <c r="FJP3" s="149"/>
      <c r="FJQ3" s="149"/>
      <c r="FJR3" s="149"/>
      <c r="FJS3" s="149"/>
      <c r="FJT3" s="149"/>
      <c r="FJU3" s="149"/>
      <c r="FJV3" s="149"/>
      <c r="FJW3" s="149"/>
      <c r="FJX3" s="149"/>
      <c r="FJY3" s="149"/>
      <c r="FJZ3" s="149"/>
      <c r="FKA3" s="149"/>
      <c r="FKB3" s="149"/>
      <c r="FKC3" s="149"/>
      <c r="FKD3" s="149"/>
      <c r="FKE3" s="149"/>
      <c r="FKF3" s="149"/>
      <c r="FKG3" s="149"/>
      <c r="FKH3" s="149"/>
      <c r="FKI3" s="149"/>
      <c r="FKJ3" s="149"/>
      <c r="FKK3" s="149"/>
      <c r="FKL3" s="149"/>
      <c r="FKM3" s="149"/>
      <c r="FKN3" s="149"/>
      <c r="FKO3" s="149"/>
      <c r="FKP3" s="149"/>
      <c r="FKQ3" s="149"/>
      <c r="FKR3" s="149"/>
      <c r="FKS3" s="149"/>
      <c r="FKT3" s="149"/>
      <c r="FKU3" s="149"/>
      <c r="FKV3" s="149"/>
      <c r="FKW3" s="149"/>
      <c r="FKX3" s="149"/>
      <c r="FKY3" s="149"/>
      <c r="FKZ3" s="149"/>
      <c r="FLA3" s="149"/>
      <c r="FLB3" s="149"/>
      <c r="FLC3" s="149"/>
      <c r="FLD3" s="149"/>
      <c r="FLE3" s="149"/>
      <c r="FLF3" s="149"/>
      <c r="FLG3" s="149"/>
      <c r="FLH3" s="149"/>
      <c r="FLI3" s="149"/>
      <c r="FLJ3" s="149"/>
      <c r="FLK3" s="149"/>
      <c r="FLL3" s="149"/>
      <c r="FLM3" s="149"/>
      <c r="FLN3" s="149"/>
      <c r="FLO3" s="149"/>
      <c r="FLP3" s="149"/>
      <c r="FLQ3" s="149"/>
      <c r="FLR3" s="149"/>
      <c r="FLS3" s="149"/>
      <c r="FLT3" s="149"/>
      <c r="FLU3" s="149"/>
      <c r="FLV3" s="149"/>
      <c r="FLW3" s="149"/>
      <c r="FLX3" s="149"/>
      <c r="FLY3" s="149"/>
      <c r="FLZ3" s="149"/>
      <c r="FMA3" s="149"/>
      <c r="FMB3" s="149"/>
      <c r="FMC3" s="149"/>
      <c r="FMD3" s="149"/>
      <c r="FME3" s="149"/>
      <c r="FMF3" s="149"/>
      <c r="FMG3" s="149"/>
      <c r="FMH3" s="149"/>
      <c r="FMI3" s="149"/>
      <c r="FMJ3" s="149"/>
      <c r="FMK3" s="149"/>
      <c r="FML3" s="149"/>
      <c r="FMM3" s="149"/>
      <c r="FMN3" s="149"/>
      <c r="FMO3" s="149"/>
      <c r="FMP3" s="149"/>
      <c r="FMQ3" s="149"/>
      <c r="FMR3" s="149"/>
      <c r="FMS3" s="149"/>
      <c r="FMT3" s="149"/>
      <c r="FMU3" s="149"/>
      <c r="FMV3" s="149"/>
      <c r="FMW3" s="149"/>
      <c r="FMX3" s="149"/>
      <c r="FMY3" s="149"/>
      <c r="FMZ3" s="149"/>
      <c r="FNA3" s="149"/>
      <c r="FNB3" s="149"/>
      <c r="FNC3" s="149"/>
      <c r="FND3" s="149"/>
      <c r="FNE3" s="149"/>
      <c r="FNF3" s="149"/>
      <c r="FNG3" s="149"/>
      <c r="FNH3" s="149"/>
      <c r="FNI3" s="149"/>
      <c r="FNJ3" s="149"/>
      <c r="FNK3" s="149"/>
      <c r="FNL3" s="149"/>
      <c r="FNM3" s="149"/>
      <c r="FNN3" s="149"/>
      <c r="FNO3" s="149"/>
      <c r="FNP3" s="149"/>
      <c r="FNQ3" s="149"/>
      <c r="FNR3" s="149"/>
      <c r="FNS3" s="149"/>
      <c r="FNT3" s="149"/>
      <c r="FNU3" s="149"/>
      <c r="FNV3" s="149"/>
      <c r="FNW3" s="149"/>
      <c r="FNX3" s="149"/>
      <c r="FNY3" s="149"/>
      <c r="FNZ3" s="149"/>
      <c r="FOA3" s="149"/>
      <c r="FOB3" s="149"/>
      <c r="FOC3" s="149"/>
      <c r="FOD3" s="149"/>
      <c r="FOE3" s="149"/>
      <c r="FOF3" s="149"/>
      <c r="FOG3" s="149"/>
      <c r="FOH3" s="149"/>
      <c r="FOI3" s="149"/>
      <c r="FOJ3" s="149"/>
      <c r="FOK3" s="149"/>
      <c r="FOL3" s="149"/>
      <c r="FOM3" s="149"/>
      <c r="FON3" s="149"/>
      <c r="FOO3" s="149"/>
      <c r="FOP3" s="149"/>
      <c r="FOQ3" s="149"/>
      <c r="FOR3" s="149"/>
      <c r="FOS3" s="149"/>
      <c r="FOT3" s="149"/>
      <c r="FOU3" s="149"/>
      <c r="FOV3" s="149"/>
      <c r="FOW3" s="149"/>
      <c r="FOX3" s="149"/>
      <c r="FOY3" s="149"/>
      <c r="FOZ3" s="149"/>
      <c r="FPA3" s="149"/>
      <c r="FPB3" s="149"/>
      <c r="FPC3" s="149"/>
      <c r="FPD3" s="149"/>
      <c r="FPE3" s="149"/>
      <c r="FPF3" s="149"/>
      <c r="FPG3" s="149"/>
      <c r="FPH3" s="149"/>
      <c r="FPI3" s="149"/>
      <c r="FPJ3" s="149"/>
      <c r="FPK3" s="149"/>
      <c r="FPL3" s="149"/>
      <c r="FPM3" s="149"/>
      <c r="FPN3" s="149"/>
      <c r="FPO3" s="149"/>
      <c r="FPP3" s="149"/>
      <c r="FPQ3" s="149"/>
      <c r="FPR3" s="149"/>
      <c r="FPS3" s="149"/>
      <c r="FPT3" s="149"/>
      <c r="FPU3" s="149"/>
      <c r="FPV3" s="149"/>
      <c r="FPW3" s="149"/>
      <c r="FPX3" s="149"/>
      <c r="FPY3" s="149"/>
      <c r="FPZ3" s="149"/>
      <c r="FQA3" s="149"/>
      <c r="FQB3" s="149"/>
      <c r="FQC3" s="149"/>
      <c r="FQD3" s="149"/>
      <c r="FQE3" s="149"/>
      <c r="FQF3" s="149"/>
      <c r="FQG3" s="149"/>
      <c r="FQH3" s="149"/>
      <c r="FQI3" s="149"/>
      <c r="FQJ3" s="149"/>
      <c r="FQK3" s="149"/>
      <c r="FQL3" s="149"/>
      <c r="FQM3" s="149"/>
      <c r="FQN3" s="149"/>
      <c r="FQO3" s="149"/>
      <c r="FQP3" s="149"/>
      <c r="FQQ3" s="149"/>
      <c r="FQR3" s="149"/>
      <c r="FQS3" s="149"/>
      <c r="FQT3" s="149"/>
      <c r="FQU3" s="149"/>
      <c r="FQV3" s="149"/>
      <c r="FQW3" s="149"/>
      <c r="FQX3" s="149"/>
      <c r="FQY3" s="149"/>
      <c r="FQZ3" s="149"/>
      <c r="FRA3" s="149"/>
      <c r="FRB3" s="149"/>
      <c r="FRC3" s="149"/>
      <c r="FRD3" s="149"/>
      <c r="FRE3" s="149"/>
      <c r="FRF3" s="149"/>
      <c r="FRG3" s="149"/>
      <c r="FRH3" s="149"/>
      <c r="FRI3" s="149"/>
      <c r="FRJ3" s="149"/>
      <c r="FRK3" s="149"/>
      <c r="FRL3" s="149"/>
      <c r="FRM3" s="149"/>
      <c r="FRN3" s="149"/>
      <c r="FRO3" s="149"/>
      <c r="FRP3" s="149"/>
      <c r="FRQ3" s="149"/>
      <c r="FRR3" s="149"/>
      <c r="FRS3" s="149"/>
      <c r="FRT3" s="149"/>
      <c r="FRU3" s="149"/>
      <c r="FRV3" s="149"/>
      <c r="FRW3" s="149"/>
      <c r="FRX3" s="149"/>
      <c r="FRY3" s="149"/>
      <c r="FRZ3" s="149"/>
      <c r="FSA3" s="149"/>
      <c r="FSB3" s="149"/>
      <c r="FSC3" s="149"/>
      <c r="FSD3" s="149"/>
      <c r="FSE3" s="149"/>
      <c r="FSF3" s="149"/>
      <c r="FSG3" s="149"/>
      <c r="FSH3" s="149"/>
      <c r="FSI3" s="149"/>
      <c r="FSJ3" s="149"/>
      <c r="FSK3" s="149"/>
      <c r="FSL3" s="149"/>
      <c r="FSM3" s="149"/>
      <c r="FSN3" s="149"/>
      <c r="FSO3" s="149"/>
      <c r="FSP3" s="149"/>
      <c r="FSQ3" s="149"/>
      <c r="FSR3" s="149"/>
      <c r="FSS3" s="149"/>
      <c r="FST3" s="149"/>
      <c r="FSU3" s="149"/>
      <c r="FSV3" s="149"/>
      <c r="FSW3" s="149"/>
      <c r="FSX3" s="149"/>
      <c r="FSY3" s="149"/>
      <c r="FSZ3" s="149"/>
      <c r="FTA3" s="149"/>
      <c r="FTB3" s="149"/>
      <c r="FTC3" s="149"/>
      <c r="FTD3" s="149"/>
      <c r="FTE3" s="149"/>
      <c r="FTF3" s="149"/>
      <c r="FTG3" s="149"/>
      <c r="FTH3" s="149"/>
      <c r="FTI3" s="149"/>
      <c r="FTJ3" s="149"/>
      <c r="FTK3" s="149"/>
      <c r="FTL3" s="149"/>
      <c r="FTM3" s="149"/>
      <c r="FTN3" s="149"/>
      <c r="FTO3" s="149"/>
      <c r="FTP3" s="149"/>
      <c r="FTQ3" s="149"/>
      <c r="FTR3" s="149"/>
      <c r="FTS3" s="149"/>
      <c r="FTT3" s="149"/>
      <c r="FTU3" s="149"/>
      <c r="FTV3" s="149"/>
      <c r="FTW3" s="149"/>
      <c r="FTX3" s="149"/>
      <c r="FTY3" s="149"/>
      <c r="FTZ3" s="149"/>
      <c r="FUA3" s="149"/>
      <c r="FUB3" s="149"/>
      <c r="FUC3" s="149"/>
      <c r="FUD3" s="149"/>
      <c r="FUE3" s="149"/>
      <c r="FUF3" s="149"/>
      <c r="FUG3" s="149"/>
      <c r="FUH3" s="149"/>
      <c r="FUI3" s="149"/>
      <c r="FUJ3" s="149"/>
      <c r="FUK3" s="149"/>
      <c r="FUL3" s="149"/>
      <c r="FUM3" s="149"/>
      <c r="FUN3" s="149"/>
      <c r="FUO3" s="149"/>
      <c r="FUP3" s="149"/>
      <c r="FUQ3" s="149"/>
      <c r="FUR3" s="149"/>
      <c r="FUS3" s="149"/>
      <c r="FUT3" s="149"/>
      <c r="FUU3" s="149"/>
      <c r="FUV3" s="149"/>
      <c r="FUW3" s="149"/>
      <c r="FUX3" s="149"/>
      <c r="FUY3" s="149"/>
      <c r="FUZ3" s="149"/>
      <c r="FVA3" s="149"/>
      <c r="FVB3" s="149"/>
      <c r="FVC3" s="149"/>
      <c r="FVD3" s="149"/>
      <c r="FVE3" s="149"/>
      <c r="FVF3" s="149"/>
      <c r="FVG3" s="149"/>
      <c r="FVH3" s="149"/>
      <c r="FVI3" s="149"/>
      <c r="FVJ3" s="149"/>
      <c r="FVK3" s="149"/>
      <c r="FVL3" s="149"/>
      <c r="FVM3" s="149"/>
      <c r="FVN3" s="149"/>
      <c r="FVO3" s="149"/>
      <c r="FVP3" s="149"/>
      <c r="FVQ3" s="149"/>
      <c r="FVR3" s="149"/>
      <c r="FVS3" s="149"/>
      <c r="FVT3" s="149"/>
      <c r="FVU3" s="149"/>
      <c r="FVV3" s="149"/>
      <c r="FVW3" s="149"/>
      <c r="FVX3" s="149"/>
      <c r="FVY3" s="149"/>
      <c r="FVZ3" s="149"/>
      <c r="FWA3" s="149"/>
      <c r="FWB3" s="149"/>
      <c r="FWC3" s="149"/>
      <c r="FWD3" s="149"/>
      <c r="FWE3" s="149"/>
      <c r="FWF3" s="149"/>
      <c r="FWG3" s="149"/>
      <c r="FWH3" s="149"/>
      <c r="FWI3" s="149"/>
      <c r="FWJ3" s="149"/>
      <c r="FWK3" s="149"/>
      <c r="FWL3" s="149"/>
      <c r="FWM3" s="149"/>
      <c r="FWN3" s="149"/>
      <c r="FWO3" s="149"/>
      <c r="FWP3" s="149"/>
      <c r="FWQ3" s="149"/>
      <c r="FWR3" s="149"/>
      <c r="FWS3" s="149"/>
      <c r="FWT3" s="149"/>
      <c r="FWU3" s="149"/>
      <c r="FWV3" s="149"/>
      <c r="FWW3" s="149"/>
      <c r="FWX3" s="149"/>
      <c r="FWY3" s="149"/>
      <c r="FWZ3" s="149"/>
      <c r="FXA3" s="149"/>
      <c r="FXB3" s="149"/>
      <c r="FXC3" s="149"/>
      <c r="FXD3" s="149"/>
      <c r="FXE3" s="149"/>
      <c r="FXF3" s="149"/>
      <c r="FXG3" s="149"/>
      <c r="FXH3" s="149"/>
      <c r="FXI3" s="149"/>
      <c r="FXJ3" s="149"/>
      <c r="FXK3" s="149"/>
      <c r="FXL3" s="149"/>
      <c r="FXM3" s="149"/>
      <c r="FXN3" s="149"/>
      <c r="FXO3" s="149"/>
      <c r="FXP3" s="149"/>
      <c r="FXQ3" s="149"/>
      <c r="FXR3" s="149"/>
      <c r="FXS3" s="149"/>
      <c r="FXT3" s="149"/>
      <c r="FXU3" s="149"/>
      <c r="FXV3" s="149"/>
      <c r="FXW3" s="149"/>
      <c r="FXX3" s="149"/>
      <c r="FXY3" s="149"/>
      <c r="FXZ3" s="149"/>
      <c r="FYA3" s="149"/>
      <c r="FYB3" s="149"/>
      <c r="FYC3" s="149"/>
      <c r="FYD3" s="149"/>
      <c r="FYE3" s="149"/>
      <c r="FYF3" s="149"/>
      <c r="FYG3" s="149"/>
      <c r="FYH3" s="149"/>
      <c r="FYI3" s="149"/>
      <c r="FYJ3" s="149"/>
      <c r="FYK3" s="149"/>
      <c r="FYL3" s="149"/>
      <c r="FYM3" s="149"/>
      <c r="FYN3" s="149"/>
      <c r="FYO3" s="149"/>
      <c r="FYP3" s="149"/>
      <c r="FYQ3" s="149"/>
      <c r="FYR3" s="149"/>
      <c r="FYS3" s="149"/>
      <c r="FYT3" s="149"/>
      <c r="FYU3" s="149"/>
      <c r="FYV3" s="149"/>
      <c r="FYW3" s="149"/>
      <c r="FYX3" s="149"/>
      <c r="FYY3" s="149"/>
      <c r="FYZ3" s="149"/>
      <c r="FZA3" s="149"/>
      <c r="FZB3" s="149"/>
      <c r="FZC3" s="149"/>
      <c r="FZD3" s="149"/>
      <c r="FZE3" s="149"/>
      <c r="FZF3" s="149"/>
      <c r="FZG3" s="149"/>
      <c r="FZH3" s="149"/>
      <c r="FZI3" s="149"/>
      <c r="FZJ3" s="149"/>
      <c r="FZK3" s="149"/>
      <c r="FZL3" s="149"/>
      <c r="FZM3" s="149"/>
      <c r="FZN3" s="149"/>
      <c r="FZO3" s="149"/>
      <c r="FZP3" s="149"/>
      <c r="FZQ3" s="149"/>
      <c r="FZR3" s="149"/>
      <c r="FZS3" s="149"/>
      <c r="FZT3" s="149"/>
      <c r="FZU3" s="149"/>
      <c r="FZV3" s="149"/>
      <c r="FZW3" s="149"/>
      <c r="FZX3" s="149"/>
      <c r="FZY3" s="149"/>
      <c r="FZZ3" s="149"/>
      <c r="GAA3" s="149"/>
      <c r="GAB3" s="149"/>
      <c r="GAC3" s="149"/>
      <c r="GAD3" s="149"/>
      <c r="GAE3" s="149"/>
      <c r="GAF3" s="149"/>
      <c r="GAG3" s="149"/>
      <c r="GAH3" s="149"/>
      <c r="GAI3" s="149"/>
      <c r="GAJ3" s="149"/>
      <c r="GAK3" s="149"/>
      <c r="GAL3" s="149"/>
      <c r="GAM3" s="149"/>
      <c r="GAN3" s="149"/>
      <c r="GAO3" s="149"/>
      <c r="GAP3" s="149"/>
      <c r="GAQ3" s="149"/>
      <c r="GAR3" s="149"/>
      <c r="GAS3" s="149"/>
      <c r="GAT3" s="149"/>
      <c r="GAU3" s="149"/>
      <c r="GAV3" s="149"/>
      <c r="GAW3" s="149"/>
      <c r="GAX3" s="149"/>
      <c r="GAY3" s="149"/>
      <c r="GAZ3" s="149"/>
      <c r="GBA3" s="149"/>
      <c r="GBB3" s="149"/>
      <c r="GBC3" s="149"/>
      <c r="GBD3" s="149"/>
      <c r="GBE3" s="149"/>
      <c r="GBF3" s="149"/>
      <c r="GBG3" s="149"/>
      <c r="GBH3" s="149"/>
      <c r="GBI3" s="149"/>
      <c r="GBJ3" s="149"/>
      <c r="GBK3" s="149"/>
      <c r="GBL3" s="149"/>
      <c r="GBM3" s="149"/>
      <c r="GBN3" s="149"/>
      <c r="GBO3" s="149"/>
      <c r="GBP3" s="149"/>
      <c r="GBQ3" s="149"/>
      <c r="GBR3" s="149"/>
      <c r="GBS3" s="149"/>
      <c r="GBT3" s="149"/>
      <c r="GBU3" s="149"/>
      <c r="GBV3" s="149"/>
      <c r="GBW3" s="149"/>
      <c r="GBX3" s="149"/>
      <c r="GBY3" s="149"/>
      <c r="GBZ3" s="149"/>
      <c r="GCA3" s="149"/>
      <c r="GCB3" s="149"/>
      <c r="GCC3" s="149"/>
      <c r="GCD3" s="149"/>
      <c r="GCE3" s="149"/>
      <c r="GCF3" s="149"/>
      <c r="GCG3" s="149"/>
      <c r="GCH3" s="149"/>
      <c r="GCI3" s="149"/>
      <c r="GCJ3" s="149"/>
      <c r="GCK3" s="149"/>
      <c r="GCL3" s="149"/>
      <c r="GCM3" s="149"/>
      <c r="GCN3" s="149"/>
      <c r="GCO3" s="149"/>
      <c r="GCP3" s="149"/>
      <c r="GCQ3" s="149"/>
      <c r="GCR3" s="149"/>
      <c r="GCS3" s="149"/>
      <c r="GCT3" s="149"/>
      <c r="GCU3" s="149"/>
      <c r="GCV3" s="149"/>
      <c r="GCW3" s="149"/>
      <c r="GCX3" s="149"/>
      <c r="GCY3" s="149"/>
      <c r="GCZ3" s="149"/>
      <c r="GDA3" s="149"/>
      <c r="GDB3" s="149"/>
      <c r="GDC3" s="149"/>
      <c r="GDD3" s="149"/>
      <c r="GDE3" s="149"/>
      <c r="GDF3" s="149"/>
      <c r="GDG3" s="149"/>
      <c r="GDH3" s="149"/>
      <c r="GDI3" s="149"/>
      <c r="GDJ3" s="149"/>
      <c r="GDK3" s="149"/>
      <c r="GDL3" s="149"/>
      <c r="GDM3" s="149"/>
      <c r="GDN3" s="149"/>
      <c r="GDO3" s="149"/>
      <c r="GDP3" s="149"/>
      <c r="GDQ3" s="149"/>
      <c r="GDR3" s="149"/>
      <c r="GDS3" s="149"/>
      <c r="GDT3" s="149"/>
      <c r="GDU3" s="149"/>
      <c r="GDV3" s="149"/>
      <c r="GDW3" s="149"/>
      <c r="GDX3" s="149"/>
      <c r="GDY3" s="149"/>
      <c r="GDZ3" s="149"/>
      <c r="GEA3" s="149"/>
      <c r="GEB3" s="149"/>
      <c r="GEC3" s="149"/>
      <c r="GED3" s="149"/>
      <c r="GEE3" s="149"/>
      <c r="GEF3" s="149"/>
      <c r="GEG3" s="149"/>
      <c r="GEH3" s="149"/>
      <c r="GEI3" s="149"/>
      <c r="GEJ3" s="149"/>
      <c r="GEK3" s="149"/>
      <c r="GEL3" s="149"/>
      <c r="GEM3" s="149"/>
      <c r="GEN3" s="149"/>
      <c r="GEO3" s="149"/>
      <c r="GEP3" s="149"/>
      <c r="GEQ3" s="149"/>
      <c r="GER3" s="149"/>
      <c r="GES3" s="149"/>
      <c r="GET3" s="149"/>
      <c r="GEU3" s="149"/>
      <c r="GEV3" s="149"/>
      <c r="GEW3" s="149"/>
      <c r="GEX3" s="149"/>
      <c r="GEY3" s="149"/>
      <c r="GEZ3" s="149"/>
      <c r="GFA3" s="149"/>
      <c r="GFB3" s="149"/>
      <c r="GFC3" s="149"/>
      <c r="GFD3" s="149"/>
      <c r="GFE3" s="149"/>
      <c r="GFF3" s="149"/>
      <c r="GFG3" s="149"/>
      <c r="GFH3" s="149"/>
      <c r="GFI3" s="149"/>
      <c r="GFJ3" s="149"/>
      <c r="GFK3" s="149"/>
      <c r="GFL3" s="149"/>
      <c r="GFM3" s="149"/>
      <c r="GFN3" s="149"/>
      <c r="GFO3" s="149"/>
      <c r="GFP3" s="149"/>
      <c r="GFQ3" s="149"/>
      <c r="GFR3" s="149"/>
      <c r="GFS3" s="149"/>
      <c r="GFT3" s="149"/>
      <c r="GFU3" s="149"/>
      <c r="GFV3" s="149"/>
      <c r="GFW3" s="149"/>
      <c r="GFX3" s="149"/>
      <c r="GFY3" s="149"/>
      <c r="GFZ3" s="149"/>
      <c r="GGA3" s="149"/>
      <c r="GGB3" s="149"/>
      <c r="GGC3" s="149"/>
      <c r="GGD3" s="149"/>
      <c r="GGE3" s="149"/>
      <c r="GGF3" s="149"/>
      <c r="GGG3" s="149"/>
      <c r="GGH3" s="149"/>
      <c r="GGI3" s="149"/>
      <c r="GGJ3" s="149"/>
      <c r="GGK3" s="149"/>
      <c r="GGL3" s="149"/>
      <c r="GGM3" s="149"/>
      <c r="GGN3" s="149"/>
      <c r="GGO3" s="149"/>
      <c r="GGP3" s="149"/>
      <c r="GGQ3" s="149"/>
      <c r="GGR3" s="149"/>
      <c r="GGS3" s="149"/>
      <c r="GGT3" s="149"/>
      <c r="GGU3" s="149"/>
      <c r="GGV3" s="149"/>
      <c r="GGW3" s="149"/>
      <c r="GGX3" s="149"/>
      <c r="GGY3" s="149"/>
      <c r="GGZ3" s="149"/>
      <c r="GHA3" s="149"/>
      <c r="GHB3" s="149"/>
      <c r="GHC3" s="149"/>
      <c r="GHD3" s="149"/>
      <c r="GHE3" s="149"/>
      <c r="GHF3" s="149"/>
      <c r="GHG3" s="149"/>
      <c r="GHH3" s="149"/>
      <c r="GHI3" s="149"/>
      <c r="GHJ3" s="149"/>
      <c r="GHK3" s="149"/>
      <c r="GHL3" s="149"/>
      <c r="GHM3" s="149"/>
      <c r="GHN3" s="149"/>
      <c r="GHO3" s="149"/>
      <c r="GHP3" s="149"/>
      <c r="GHQ3" s="149"/>
      <c r="GHR3" s="149"/>
      <c r="GHS3" s="149"/>
      <c r="GHT3" s="149"/>
      <c r="GHU3" s="149"/>
      <c r="GHV3" s="149"/>
      <c r="GHW3" s="149"/>
      <c r="GHX3" s="149"/>
      <c r="GHY3" s="149"/>
      <c r="GHZ3" s="149"/>
      <c r="GIA3" s="149"/>
      <c r="GIB3" s="149"/>
      <c r="GIC3" s="149"/>
      <c r="GID3" s="149"/>
      <c r="GIE3" s="149"/>
      <c r="GIF3" s="149"/>
      <c r="GIG3" s="149"/>
      <c r="GIH3" s="149"/>
      <c r="GII3" s="149"/>
      <c r="GIJ3" s="149"/>
      <c r="GIK3" s="149"/>
      <c r="GIL3" s="149"/>
      <c r="GIM3" s="149"/>
      <c r="GIN3" s="149"/>
      <c r="GIO3" s="149"/>
      <c r="GIP3" s="149"/>
      <c r="GIQ3" s="149"/>
      <c r="GIR3" s="149"/>
      <c r="GIS3" s="149"/>
      <c r="GIT3" s="149"/>
      <c r="GIU3" s="149"/>
      <c r="GIV3" s="149"/>
      <c r="GIW3" s="149"/>
      <c r="GIX3" s="149"/>
      <c r="GIY3" s="149"/>
      <c r="GIZ3" s="149"/>
      <c r="GJA3" s="149"/>
      <c r="GJB3" s="149"/>
      <c r="GJC3" s="149"/>
      <c r="GJD3" s="149"/>
      <c r="GJE3" s="149"/>
      <c r="GJF3" s="149"/>
      <c r="GJG3" s="149"/>
      <c r="GJH3" s="149"/>
      <c r="GJI3" s="149"/>
      <c r="GJJ3" s="149"/>
      <c r="GJK3" s="149"/>
      <c r="GJL3" s="149"/>
      <c r="GJM3" s="149"/>
      <c r="GJN3" s="149"/>
      <c r="GJO3" s="149"/>
      <c r="GJP3" s="149"/>
      <c r="GJQ3" s="149"/>
      <c r="GJR3" s="149"/>
      <c r="GJS3" s="149"/>
      <c r="GJT3" s="149"/>
      <c r="GJU3" s="149"/>
      <c r="GJV3" s="149"/>
      <c r="GJW3" s="149"/>
      <c r="GJX3" s="149"/>
      <c r="GJY3" s="149"/>
      <c r="GJZ3" s="149"/>
      <c r="GKA3" s="149"/>
      <c r="GKB3" s="149"/>
      <c r="GKC3" s="149"/>
      <c r="GKD3" s="149"/>
      <c r="GKE3" s="149"/>
      <c r="GKF3" s="149"/>
      <c r="GKG3" s="149"/>
      <c r="GKH3" s="149"/>
      <c r="GKI3" s="149"/>
      <c r="GKJ3" s="149"/>
      <c r="GKK3" s="149"/>
      <c r="GKL3" s="149"/>
      <c r="GKM3" s="149"/>
      <c r="GKN3" s="149"/>
      <c r="GKO3" s="149"/>
      <c r="GKP3" s="149"/>
      <c r="GKQ3" s="149"/>
      <c r="GKR3" s="149"/>
      <c r="GKS3" s="149"/>
      <c r="GKT3" s="149"/>
      <c r="GKU3" s="149"/>
      <c r="GKV3" s="149"/>
      <c r="GKW3" s="149"/>
      <c r="GKX3" s="149"/>
      <c r="GKY3" s="149"/>
      <c r="GKZ3" s="149"/>
      <c r="GLA3" s="149"/>
      <c r="GLB3" s="149"/>
      <c r="GLC3" s="149"/>
      <c r="GLD3" s="149"/>
      <c r="GLE3" s="149"/>
      <c r="GLF3" s="149"/>
      <c r="GLG3" s="149"/>
      <c r="GLH3" s="149"/>
      <c r="GLI3" s="149"/>
      <c r="GLJ3" s="149"/>
      <c r="GLK3" s="149"/>
      <c r="GLL3" s="149"/>
      <c r="GLM3" s="149"/>
      <c r="GLN3" s="149"/>
      <c r="GLO3" s="149"/>
      <c r="GLP3" s="149"/>
      <c r="GLQ3" s="149"/>
      <c r="GLR3" s="149"/>
      <c r="GLS3" s="149"/>
      <c r="GLT3" s="149"/>
      <c r="GLU3" s="149"/>
      <c r="GLV3" s="149"/>
      <c r="GLW3" s="149"/>
      <c r="GLX3" s="149"/>
      <c r="GLY3" s="149"/>
      <c r="GLZ3" s="149"/>
      <c r="GMA3" s="149"/>
      <c r="GMB3" s="149"/>
      <c r="GMC3" s="149"/>
      <c r="GMD3" s="149"/>
      <c r="GME3" s="149"/>
      <c r="GMF3" s="149"/>
      <c r="GMG3" s="149"/>
      <c r="GMH3" s="149"/>
      <c r="GMI3" s="149"/>
      <c r="GMJ3" s="149"/>
      <c r="GMK3" s="149"/>
      <c r="GML3" s="149"/>
      <c r="GMM3" s="149"/>
      <c r="GMN3" s="149"/>
      <c r="GMO3" s="149"/>
      <c r="GMP3" s="149"/>
      <c r="GMQ3" s="149"/>
      <c r="GMR3" s="149"/>
      <c r="GMS3" s="149"/>
      <c r="GMT3" s="149"/>
      <c r="GMU3" s="149"/>
      <c r="GMV3" s="149"/>
      <c r="GMW3" s="149"/>
      <c r="GMX3" s="149"/>
      <c r="GMY3" s="149"/>
      <c r="GMZ3" s="149"/>
      <c r="GNA3" s="149"/>
      <c r="GNB3" s="149"/>
      <c r="GNC3" s="149"/>
      <c r="GND3" s="149"/>
      <c r="GNE3" s="149"/>
      <c r="GNF3" s="149"/>
      <c r="GNG3" s="149"/>
      <c r="GNH3" s="149"/>
      <c r="GNI3" s="149"/>
      <c r="GNJ3" s="149"/>
      <c r="GNK3" s="149"/>
      <c r="GNL3" s="149"/>
      <c r="GNM3" s="149"/>
      <c r="GNN3" s="149"/>
      <c r="GNO3" s="149"/>
      <c r="GNP3" s="149"/>
      <c r="GNQ3" s="149"/>
      <c r="GNR3" s="149"/>
      <c r="GNS3" s="149"/>
      <c r="GNT3" s="149"/>
      <c r="GNU3" s="149"/>
      <c r="GNV3" s="149"/>
      <c r="GNW3" s="149"/>
      <c r="GNX3" s="149"/>
      <c r="GNY3" s="149"/>
      <c r="GNZ3" s="149"/>
      <c r="GOA3" s="149"/>
      <c r="GOB3" s="149"/>
      <c r="GOC3" s="149"/>
      <c r="GOD3" s="149"/>
      <c r="GOE3" s="149"/>
      <c r="GOF3" s="149"/>
      <c r="GOG3" s="149"/>
      <c r="GOH3" s="149"/>
      <c r="GOI3" s="149"/>
      <c r="GOJ3" s="149"/>
      <c r="GOK3" s="149"/>
      <c r="GOL3" s="149"/>
      <c r="GOM3" s="149"/>
      <c r="GON3" s="149"/>
      <c r="GOO3" s="149"/>
      <c r="GOP3" s="149"/>
      <c r="GOQ3" s="149"/>
      <c r="GOR3" s="149"/>
      <c r="GOS3" s="149"/>
      <c r="GOT3" s="149"/>
      <c r="GOU3" s="149"/>
      <c r="GOV3" s="149"/>
      <c r="GOW3" s="149"/>
      <c r="GOX3" s="149"/>
      <c r="GOY3" s="149"/>
      <c r="GOZ3" s="149"/>
      <c r="GPA3" s="149"/>
      <c r="GPB3" s="149"/>
      <c r="GPC3" s="149"/>
      <c r="GPD3" s="149"/>
      <c r="GPE3" s="149"/>
      <c r="GPF3" s="149"/>
      <c r="GPG3" s="149"/>
      <c r="GPH3" s="149"/>
      <c r="GPI3" s="149"/>
      <c r="GPJ3" s="149"/>
      <c r="GPK3" s="149"/>
      <c r="GPL3" s="149"/>
      <c r="GPM3" s="149"/>
      <c r="GPN3" s="149"/>
      <c r="GPO3" s="149"/>
      <c r="GPP3" s="149"/>
      <c r="GPQ3" s="149"/>
      <c r="GPR3" s="149"/>
      <c r="GPS3" s="149"/>
      <c r="GPT3" s="149"/>
      <c r="GPU3" s="149"/>
      <c r="GPV3" s="149"/>
      <c r="GPW3" s="149"/>
      <c r="GPX3" s="149"/>
      <c r="GPY3" s="149"/>
      <c r="GPZ3" s="149"/>
      <c r="GQA3" s="149"/>
      <c r="GQB3" s="149"/>
      <c r="GQC3" s="149"/>
      <c r="GQD3" s="149"/>
      <c r="GQE3" s="149"/>
      <c r="GQF3" s="149"/>
      <c r="GQG3" s="149"/>
      <c r="GQH3" s="149"/>
      <c r="GQI3" s="149"/>
      <c r="GQJ3" s="149"/>
      <c r="GQK3" s="149"/>
      <c r="GQL3" s="149"/>
      <c r="GQM3" s="149"/>
      <c r="GQN3" s="149"/>
      <c r="GQO3" s="149"/>
      <c r="GQP3" s="149"/>
      <c r="GQQ3" s="149"/>
      <c r="GQR3" s="149"/>
      <c r="GQS3" s="149"/>
      <c r="GQT3" s="149"/>
      <c r="GQU3" s="149"/>
      <c r="GQV3" s="149"/>
      <c r="GQW3" s="149"/>
      <c r="GQX3" s="149"/>
      <c r="GQY3" s="149"/>
      <c r="GQZ3" s="149"/>
      <c r="GRA3" s="149"/>
      <c r="GRB3" s="149"/>
      <c r="GRC3" s="149"/>
      <c r="GRD3" s="149"/>
      <c r="GRE3" s="149"/>
      <c r="GRF3" s="149"/>
      <c r="GRG3" s="149"/>
      <c r="GRH3" s="149"/>
      <c r="GRI3" s="149"/>
      <c r="GRJ3" s="149"/>
      <c r="GRK3" s="149"/>
      <c r="GRL3" s="149"/>
      <c r="GRM3" s="149"/>
      <c r="GRN3" s="149"/>
      <c r="GRO3" s="149"/>
      <c r="GRP3" s="149"/>
      <c r="GRQ3" s="149"/>
      <c r="GRR3" s="149"/>
      <c r="GRS3" s="149"/>
      <c r="GRT3" s="149"/>
      <c r="GRU3" s="149"/>
      <c r="GRV3" s="149"/>
      <c r="GRW3" s="149"/>
      <c r="GRX3" s="149"/>
      <c r="GRY3" s="149"/>
      <c r="GRZ3" s="149"/>
      <c r="GSA3" s="149"/>
      <c r="GSB3" s="149"/>
      <c r="GSC3" s="149"/>
      <c r="GSD3" s="149"/>
      <c r="GSE3" s="149"/>
      <c r="GSF3" s="149"/>
      <c r="GSG3" s="149"/>
      <c r="GSH3" s="149"/>
      <c r="GSI3" s="149"/>
      <c r="GSJ3" s="149"/>
      <c r="GSK3" s="149"/>
      <c r="GSL3" s="149"/>
      <c r="GSM3" s="149"/>
      <c r="GSN3" s="149"/>
      <c r="GSO3" s="149"/>
      <c r="GSP3" s="149"/>
      <c r="GSQ3" s="149"/>
      <c r="GSR3" s="149"/>
      <c r="GSS3" s="149"/>
      <c r="GST3" s="149"/>
      <c r="GSU3" s="149"/>
      <c r="GSV3" s="149"/>
      <c r="GSW3" s="149"/>
      <c r="GSX3" s="149"/>
      <c r="GSY3" s="149"/>
      <c r="GSZ3" s="149"/>
      <c r="GTA3" s="149"/>
      <c r="GTB3" s="149"/>
      <c r="GTC3" s="149"/>
      <c r="GTD3" s="149"/>
      <c r="GTE3" s="149"/>
      <c r="GTF3" s="149"/>
      <c r="GTG3" s="149"/>
      <c r="GTH3" s="149"/>
      <c r="GTI3" s="149"/>
      <c r="GTJ3" s="149"/>
      <c r="GTK3" s="149"/>
      <c r="GTL3" s="149"/>
      <c r="GTM3" s="149"/>
      <c r="GTN3" s="149"/>
      <c r="GTO3" s="149"/>
      <c r="GTP3" s="149"/>
      <c r="GTQ3" s="149"/>
      <c r="GTR3" s="149"/>
      <c r="GTS3" s="149"/>
      <c r="GTT3" s="149"/>
      <c r="GTU3" s="149"/>
      <c r="GTV3" s="149"/>
      <c r="GTW3" s="149"/>
      <c r="GTX3" s="149"/>
      <c r="GTY3" s="149"/>
      <c r="GTZ3" s="149"/>
      <c r="GUA3" s="149"/>
      <c r="GUB3" s="149"/>
      <c r="GUC3" s="149"/>
      <c r="GUD3" s="149"/>
      <c r="GUE3" s="149"/>
      <c r="GUF3" s="149"/>
      <c r="GUG3" s="149"/>
      <c r="GUH3" s="149"/>
      <c r="GUI3" s="149"/>
      <c r="GUJ3" s="149"/>
      <c r="GUK3" s="149"/>
      <c r="GUL3" s="149"/>
      <c r="GUM3" s="149"/>
      <c r="GUN3" s="149"/>
      <c r="GUO3" s="149"/>
      <c r="GUP3" s="149"/>
      <c r="GUQ3" s="149"/>
      <c r="GUR3" s="149"/>
      <c r="GUS3" s="149"/>
      <c r="GUT3" s="149"/>
      <c r="GUU3" s="149"/>
      <c r="GUV3" s="149"/>
      <c r="GUW3" s="149"/>
      <c r="GUX3" s="149"/>
      <c r="GUY3" s="149"/>
      <c r="GUZ3" s="149"/>
      <c r="GVA3" s="149"/>
      <c r="GVB3" s="149"/>
      <c r="GVC3" s="149"/>
      <c r="GVD3" s="149"/>
      <c r="GVE3" s="149"/>
      <c r="GVF3" s="149"/>
      <c r="GVG3" s="149"/>
      <c r="GVH3" s="149"/>
      <c r="GVI3" s="149"/>
      <c r="GVJ3" s="149"/>
      <c r="GVK3" s="149"/>
      <c r="GVL3" s="149"/>
      <c r="GVM3" s="149"/>
      <c r="GVN3" s="149"/>
      <c r="GVO3" s="149"/>
      <c r="GVP3" s="149"/>
      <c r="GVQ3" s="149"/>
      <c r="GVR3" s="149"/>
      <c r="GVS3" s="149"/>
      <c r="GVT3" s="149"/>
      <c r="GVU3" s="149"/>
      <c r="GVV3" s="149"/>
      <c r="GVW3" s="149"/>
      <c r="GVX3" s="149"/>
      <c r="GVY3" s="149"/>
      <c r="GVZ3" s="149"/>
      <c r="GWA3" s="149"/>
      <c r="GWB3" s="149"/>
      <c r="GWC3" s="149"/>
      <c r="GWD3" s="149"/>
      <c r="GWE3" s="149"/>
      <c r="GWF3" s="149"/>
      <c r="GWG3" s="149"/>
      <c r="GWH3" s="149"/>
      <c r="GWI3" s="149"/>
      <c r="GWJ3" s="149"/>
      <c r="GWK3" s="149"/>
      <c r="GWL3" s="149"/>
      <c r="GWM3" s="149"/>
      <c r="GWN3" s="149"/>
      <c r="GWO3" s="149"/>
      <c r="GWP3" s="149"/>
      <c r="GWQ3" s="149"/>
      <c r="GWR3" s="149"/>
      <c r="GWS3" s="149"/>
      <c r="GWT3" s="149"/>
      <c r="GWU3" s="149"/>
      <c r="GWV3" s="149"/>
      <c r="GWW3" s="149"/>
      <c r="GWX3" s="149"/>
      <c r="GWY3" s="149"/>
      <c r="GWZ3" s="149"/>
      <c r="GXA3" s="149"/>
      <c r="GXB3" s="149"/>
      <c r="GXC3" s="149"/>
      <c r="GXD3" s="149"/>
      <c r="GXE3" s="149"/>
      <c r="GXF3" s="149"/>
      <c r="GXG3" s="149"/>
      <c r="GXH3" s="149"/>
      <c r="GXI3" s="149"/>
      <c r="GXJ3" s="149"/>
      <c r="GXK3" s="149"/>
      <c r="GXL3" s="149"/>
      <c r="GXM3" s="149"/>
      <c r="GXN3" s="149"/>
      <c r="GXO3" s="149"/>
      <c r="GXP3" s="149"/>
      <c r="GXQ3" s="149"/>
      <c r="GXR3" s="149"/>
      <c r="GXS3" s="149"/>
      <c r="GXT3" s="149"/>
      <c r="GXU3" s="149"/>
      <c r="GXV3" s="149"/>
      <c r="GXW3" s="149"/>
      <c r="GXX3" s="149"/>
      <c r="GXY3" s="149"/>
      <c r="GXZ3" s="149"/>
      <c r="GYA3" s="149"/>
      <c r="GYB3" s="149"/>
      <c r="GYC3" s="149"/>
      <c r="GYD3" s="149"/>
      <c r="GYE3" s="149"/>
      <c r="GYF3" s="149"/>
      <c r="GYG3" s="149"/>
      <c r="GYH3" s="149"/>
      <c r="GYI3" s="149"/>
      <c r="GYJ3" s="149"/>
      <c r="GYK3" s="149"/>
      <c r="GYL3" s="149"/>
      <c r="GYM3" s="149"/>
      <c r="GYN3" s="149"/>
      <c r="GYO3" s="149"/>
      <c r="GYP3" s="149"/>
      <c r="GYQ3" s="149"/>
      <c r="GYR3" s="149"/>
      <c r="GYS3" s="149"/>
      <c r="GYT3" s="149"/>
      <c r="GYU3" s="149"/>
      <c r="GYV3" s="149"/>
      <c r="GYW3" s="149"/>
      <c r="GYX3" s="149"/>
      <c r="GYY3" s="149"/>
      <c r="GYZ3" s="149"/>
      <c r="GZA3" s="149"/>
      <c r="GZB3" s="149"/>
      <c r="GZC3" s="149"/>
      <c r="GZD3" s="149"/>
      <c r="GZE3" s="149"/>
      <c r="GZF3" s="149"/>
      <c r="GZG3" s="149"/>
      <c r="GZH3" s="149"/>
      <c r="GZI3" s="149"/>
      <c r="GZJ3" s="149"/>
      <c r="GZK3" s="149"/>
      <c r="GZL3" s="149"/>
      <c r="GZM3" s="149"/>
      <c r="GZN3" s="149"/>
      <c r="GZO3" s="149"/>
      <c r="GZP3" s="149"/>
      <c r="GZQ3" s="149"/>
      <c r="GZR3" s="149"/>
      <c r="GZS3" s="149"/>
      <c r="GZT3" s="149"/>
      <c r="GZU3" s="149"/>
      <c r="GZV3" s="149"/>
      <c r="GZW3" s="149"/>
      <c r="GZX3" s="149"/>
      <c r="GZY3" s="149"/>
      <c r="GZZ3" s="149"/>
      <c r="HAA3" s="149"/>
      <c r="HAB3" s="149"/>
      <c r="HAC3" s="149"/>
      <c r="HAD3" s="149"/>
      <c r="HAE3" s="149"/>
      <c r="HAF3" s="149"/>
      <c r="HAG3" s="149"/>
      <c r="HAH3" s="149"/>
      <c r="HAI3" s="149"/>
      <c r="HAJ3" s="149"/>
      <c r="HAK3" s="149"/>
      <c r="HAL3" s="149"/>
      <c r="HAM3" s="149"/>
      <c r="HAN3" s="149"/>
      <c r="HAO3" s="149"/>
      <c r="HAP3" s="149"/>
      <c r="HAQ3" s="149"/>
      <c r="HAR3" s="149"/>
      <c r="HAS3" s="149"/>
      <c r="HAT3" s="149"/>
      <c r="HAU3" s="149"/>
      <c r="HAV3" s="149"/>
      <c r="HAW3" s="149"/>
      <c r="HAX3" s="149"/>
      <c r="HAY3" s="149"/>
      <c r="HAZ3" s="149"/>
      <c r="HBA3" s="149"/>
      <c r="HBB3" s="149"/>
      <c r="HBC3" s="149"/>
      <c r="HBD3" s="149"/>
      <c r="HBE3" s="149"/>
      <c r="HBF3" s="149"/>
      <c r="HBG3" s="149"/>
      <c r="HBH3" s="149"/>
      <c r="HBI3" s="149"/>
      <c r="HBJ3" s="149"/>
      <c r="HBK3" s="149"/>
      <c r="HBL3" s="149"/>
      <c r="HBM3" s="149"/>
      <c r="HBN3" s="149"/>
      <c r="HBO3" s="149"/>
      <c r="HBP3" s="149"/>
      <c r="HBQ3" s="149"/>
      <c r="HBR3" s="149"/>
      <c r="HBS3" s="149"/>
      <c r="HBT3" s="149"/>
      <c r="HBU3" s="149"/>
      <c r="HBV3" s="149"/>
      <c r="HBW3" s="149"/>
      <c r="HBX3" s="149"/>
      <c r="HBY3" s="149"/>
      <c r="HBZ3" s="149"/>
      <c r="HCA3" s="149"/>
      <c r="HCB3" s="149"/>
      <c r="HCC3" s="149"/>
      <c r="HCD3" s="149"/>
      <c r="HCE3" s="149"/>
      <c r="HCF3" s="149"/>
      <c r="HCG3" s="149"/>
      <c r="HCH3" s="149"/>
      <c r="HCI3" s="149"/>
      <c r="HCJ3" s="149"/>
      <c r="HCK3" s="149"/>
      <c r="HCL3" s="149"/>
      <c r="HCM3" s="149"/>
      <c r="HCN3" s="149"/>
      <c r="HCO3" s="149"/>
      <c r="HCP3" s="149"/>
      <c r="HCQ3" s="149"/>
      <c r="HCR3" s="149"/>
      <c r="HCS3" s="149"/>
      <c r="HCT3" s="149"/>
      <c r="HCU3" s="149"/>
      <c r="HCV3" s="149"/>
      <c r="HCW3" s="149"/>
      <c r="HCX3" s="149"/>
      <c r="HCY3" s="149"/>
      <c r="HCZ3" s="149"/>
      <c r="HDA3" s="149"/>
      <c r="HDB3" s="149"/>
      <c r="HDC3" s="149"/>
      <c r="HDD3" s="149"/>
      <c r="HDE3" s="149"/>
      <c r="HDF3" s="149"/>
      <c r="HDG3" s="149"/>
      <c r="HDH3" s="149"/>
      <c r="HDI3" s="149"/>
      <c r="HDJ3" s="149"/>
      <c r="HDK3" s="149"/>
      <c r="HDL3" s="149"/>
      <c r="HDM3" s="149"/>
      <c r="HDN3" s="149"/>
      <c r="HDO3" s="149"/>
      <c r="HDP3" s="149"/>
      <c r="HDQ3" s="149"/>
      <c r="HDR3" s="149"/>
      <c r="HDS3" s="149"/>
      <c r="HDT3" s="149"/>
      <c r="HDU3" s="149"/>
      <c r="HDV3" s="149"/>
      <c r="HDW3" s="149"/>
      <c r="HDX3" s="149"/>
      <c r="HDY3" s="149"/>
      <c r="HDZ3" s="149"/>
      <c r="HEA3" s="149"/>
      <c r="HEB3" s="149"/>
      <c r="HEC3" s="149"/>
      <c r="HED3" s="149"/>
      <c r="HEE3" s="149"/>
      <c r="HEF3" s="149"/>
      <c r="HEG3" s="149"/>
      <c r="HEH3" s="149"/>
      <c r="HEI3" s="149"/>
      <c r="HEJ3" s="149"/>
      <c r="HEK3" s="149"/>
      <c r="HEL3" s="149"/>
      <c r="HEM3" s="149"/>
      <c r="HEN3" s="149"/>
      <c r="HEO3" s="149"/>
      <c r="HEP3" s="149"/>
      <c r="HEQ3" s="149"/>
      <c r="HER3" s="149"/>
      <c r="HES3" s="149"/>
      <c r="HET3" s="149"/>
      <c r="HEU3" s="149"/>
      <c r="HEV3" s="149"/>
      <c r="HEW3" s="149"/>
      <c r="HEX3" s="149"/>
      <c r="HEY3" s="149"/>
      <c r="HEZ3" s="149"/>
      <c r="HFA3" s="149"/>
      <c r="HFB3" s="149"/>
      <c r="HFC3" s="149"/>
      <c r="HFD3" s="149"/>
      <c r="HFE3" s="149"/>
      <c r="HFF3" s="149"/>
      <c r="HFG3" s="149"/>
      <c r="HFH3" s="149"/>
      <c r="HFI3" s="149"/>
      <c r="HFJ3" s="149"/>
      <c r="HFK3" s="149"/>
      <c r="HFL3" s="149"/>
      <c r="HFM3" s="149"/>
      <c r="HFN3" s="149"/>
      <c r="HFO3" s="149"/>
      <c r="HFP3" s="149"/>
      <c r="HFQ3" s="149"/>
      <c r="HFR3" s="149"/>
      <c r="HFS3" s="149"/>
      <c r="HFT3" s="149"/>
      <c r="HFU3" s="149"/>
      <c r="HFV3" s="149"/>
      <c r="HFW3" s="149"/>
      <c r="HFX3" s="149"/>
      <c r="HFY3" s="149"/>
      <c r="HFZ3" s="149"/>
      <c r="HGA3" s="149"/>
      <c r="HGB3" s="149"/>
      <c r="HGC3" s="149"/>
      <c r="HGD3" s="149"/>
      <c r="HGE3" s="149"/>
      <c r="HGF3" s="149"/>
      <c r="HGG3" s="149"/>
      <c r="HGH3" s="149"/>
      <c r="HGI3" s="149"/>
      <c r="HGJ3" s="149"/>
      <c r="HGK3" s="149"/>
      <c r="HGL3" s="149"/>
      <c r="HGM3" s="149"/>
      <c r="HGN3" s="149"/>
      <c r="HGO3" s="149"/>
      <c r="HGP3" s="149"/>
      <c r="HGQ3" s="149"/>
      <c r="HGR3" s="149"/>
      <c r="HGS3" s="149"/>
      <c r="HGT3" s="149"/>
      <c r="HGU3" s="149"/>
      <c r="HGV3" s="149"/>
      <c r="HGW3" s="149"/>
      <c r="HGX3" s="149"/>
      <c r="HGY3" s="149"/>
      <c r="HGZ3" s="149"/>
      <c r="HHA3" s="149"/>
      <c r="HHB3" s="149"/>
      <c r="HHC3" s="149"/>
      <c r="HHD3" s="149"/>
      <c r="HHE3" s="149"/>
      <c r="HHF3" s="149"/>
      <c r="HHG3" s="149"/>
      <c r="HHH3" s="149"/>
      <c r="HHI3" s="149"/>
      <c r="HHJ3" s="149"/>
      <c r="HHK3" s="149"/>
      <c r="HHL3" s="149"/>
      <c r="HHM3" s="149"/>
      <c r="HHN3" s="149"/>
      <c r="HHO3" s="149"/>
      <c r="HHP3" s="149"/>
      <c r="HHQ3" s="149"/>
      <c r="HHR3" s="149"/>
      <c r="HHS3" s="149"/>
      <c r="HHT3" s="149"/>
      <c r="HHU3" s="149"/>
      <c r="HHV3" s="149"/>
      <c r="HHW3" s="149"/>
      <c r="HHX3" s="149"/>
      <c r="HHY3" s="149"/>
      <c r="HHZ3" s="149"/>
      <c r="HIA3" s="149"/>
      <c r="HIB3" s="149"/>
      <c r="HIC3" s="149"/>
      <c r="HID3" s="149"/>
      <c r="HIE3" s="149"/>
      <c r="HIF3" s="149"/>
      <c r="HIG3" s="149"/>
      <c r="HIH3" s="149"/>
      <c r="HII3" s="149"/>
      <c r="HIJ3" s="149"/>
      <c r="HIK3" s="149"/>
      <c r="HIL3" s="149"/>
      <c r="HIM3" s="149"/>
      <c r="HIN3" s="149"/>
      <c r="HIO3" s="149"/>
      <c r="HIP3" s="149"/>
      <c r="HIQ3" s="149"/>
      <c r="HIR3" s="149"/>
      <c r="HIS3" s="149"/>
      <c r="HIT3" s="149"/>
      <c r="HIU3" s="149"/>
      <c r="HIV3" s="149"/>
      <c r="HIW3" s="149"/>
      <c r="HIX3" s="149"/>
      <c r="HIY3" s="149"/>
      <c r="HIZ3" s="149"/>
      <c r="HJA3" s="149"/>
      <c r="HJB3" s="149"/>
      <c r="HJC3" s="149"/>
      <c r="HJD3" s="149"/>
      <c r="HJE3" s="149"/>
      <c r="HJF3" s="149"/>
      <c r="HJG3" s="149"/>
      <c r="HJH3" s="149"/>
      <c r="HJI3" s="149"/>
      <c r="HJJ3" s="149"/>
      <c r="HJK3" s="149"/>
      <c r="HJL3" s="149"/>
      <c r="HJM3" s="149"/>
      <c r="HJN3" s="149"/>
      <c r="HJO3" s="149"/>
      <c r="HJP3" s="149"/>
      <c r="HJQ3" s="149"/>
      <c r="HJR3" s="149"/>
      <c r="HJS3" s="149"/>
      <c r="HJT3" s="149"/>
      <c r="HJU3" s="149"/>
      <c r="HJV3" s="149"/>
      <c r="HJW3" s="149"/>
      <c r="HJX3" s="149"/>
      <c r="HJY3" s="149"/>
      <c r="HJZ3" s="149"/>
      <c r="HKA3" s="149"/>
      <c r="HKB3" s="149"/>
      <c r="HKC3" s="149"/>
      <c r="HKD3" s="149"/>
      <c r="HKE3" s="149"/>
      <c r="HKF3" s="149"/>
      <c r="HKG3" s="149"/>
      <c r="HKH3" s="149"/>
      <c r="HKI3" s="149"/>
      <c r="HKJ3" s="149"/>
      <c r="HKK3" s="149"/>
      <c r="HKL3" s="149"/>
      <c r="HKM3" s="149"/>
      <c r="HKN3" s="149"/>
      <c r="HKO3" s="149"/>
      <c r="HKP3" s="149"/>
      <c r="HKQ3" s="149"/>
      <c r="HKR3" s="149"/>
      <c r="HKS3" s="149"/>
      <c r="HKT3" s="149"/>
      <c r="HKU3" s="149"/>
      <c r="HKV3" s="149"/>
      <c r="HKW3" s="149"/>
      <c r="HKX3" s="149"/>
      <c r="HKY3" s="149"/>
      <c r="HKZ3" s="149"/>
      <c r="HLA3" s="149"/>
      <c r="HLB3" s="149"/>
      <c r="HLC3" s="149"/>
      <c r="HLD3" s="149"/>
      <c r="HLE3" s="149"/>
      <c r="HLF3" s="149"/>
      <c r="HLG3" s="149"/>
      <c r="HLH3" s="149"/>
      <c r="HLI3" s="149"/>
      <c r="HLJ3" s="149"/>
      <c r="HLK3" s="149"/>
      <c r="HLL3" s="149"/>
      <c r="HLM3" s="149"/>
      <c r="HLN3" s="149"/>
      <c r="HLO3" s="149"/>
      <c r="HLP3" s="149"/>
      <c r="HLQ3" s="149"/>
      <c r="HLR3" s="149"/>
      <c r="HLS3" s="149"/>
      <c r="HLT3" s="149"/>
      <c r="HLU3" s="149"/>
      <c r="HLV3" s="149"/>
      <c r="HLW3" s="149"/>
      <c r="HLX3" s="149"/>
      <c r="HLY3" s="149"/>
      <c r="HLZ3" s="149"/>
      <c r="HMA3" s="149"/>
      <c r="HMB3" s="149"/>
      <c r="HMC3" s="149"/>
      <c r="HMD3" s="149"/>
      <c r="HME3" s="149"/>
      <c r="HMF3" s="149"/>
      <c r="HMG3" s="149"/>
      <c r="HMH3" s="149"/>
      <c r="HMI3" s="149"/>
      <c r="HMJ3" s="149"/>
      <c r="HMK3" s="149"/>
      <c r="HML3" s="149"/>
      <c r="HMM3" s="149"/>
      <c r="HMN3" s="149"/>
      <c r="HMO3" s="149"/>
      <c r="HMP3" s="149"/>
      <c r="HMQ3" s="149"/>
      <c r="HMR3" s="149"/>
      <c r="HMS3" s="149"/>
      <c r="HMT3" s="149"/>
      <c r="HMU3" s="149"/>
      <c r="HMV3" s="149"/>
      <c r="HMW3" s="149"/>
      <c r="HMX3" s="149"/>
      <c r="HMY3" s="149"/>
      <c r="HMZ3" s="149"/>
      <c r="HNA3" s="149"/>
      <c r="HNB3" s="149"/>
      <c r="HNC3" s="149"/>
      <c r="HND3" s="149"/>
      <c r="HNE3" s="149"/>
      <c r="HNF3" s="149"/>
      <c r="HNG3" s="149"/>
      <c r="HNH3" s="149"/>
      <c r="HNI3" s="149"/>
      <c r="HNJ3" s="149"/>
      <c r="HNK3" s="149"/>
      <c r="HNL3" s="149"/>
      <c r="HNM3" s="149"/>
      <c r="HNN3" s="149"/>
      <c r="HNO3" s="149"/>
      <c r="HNP3" s="149"/>
      <c r="HNQ3" s="149"/>
      <c r="HNR3" s="149"/>
      <c r="HNS3" s="149"/>
      <c r="HNT3" s="149"/>
      <c r="HNU3" s="149"/>
      <c r="HNV3" s="149"/>
      <c r="HNW3" s="149"/>
      <c r="HNX3" s="149"/>
      <c r="HNY3" s="149"/>
      <c r="HNZ3" s="149"/>
      <c r="HOA3" s="149"/>
      <c r="HOB3" s="149"/>
      <c r="HOC3" s="149"/>
      <c r="HOD3" s="149"/>
      <c r="HOE3" s="149"/>
      <c r="HOF3" s="149"/>
      <c r="HOG3" s="149"/>
      <c r="HOH3" s="149"/>
      <c r="HOI3" s="149"/>
      <c r="HOJ3" s="149"/>
      <c r="HOK3" s="149"/>
      <c r="HOL3" s="149"/>
      <c r="HOM3" s="149"/>
      <c r="HON3" s="149"/>
      <c r="HOO3" s="149"/>
      <c r="HOP3" s="149"/>
      <c r="HOQ3" s="149"/>
      <c r="HOR3" s="149"/>
      <c r="HOS3" s="149"/>
      <c r="HOT3" s="149"/>
      <c r="HOU3" s="149"/>
      <c r="HOV3" s="149"/>
      <c r="HOW3" s="149"/>
      <c r="HOX3" s="149"/>
      <c r="HOY3" s="149"/>
      <c r="HOZ3" s="149"/>
      <c r="HPA3" s="149"/>
      <c r="HPB3" s="149"/>
      <c r="HPC3" s="149"/>
      <c r="HPD3" s="149"/>
      <c r="HPE3" s="149"/>
      <c r="HPF3" s="149"/>
      <c r="HPG3" s="149"/>
      <c r="HPH3" s="149"/>
      <c r="HPI3" s="149"/>
      <c r="HPJ3" s="149"/>
      <c r="HPK3" s="149"/>
      <c r="HPL3" s="149"/>
      <c r="HPM3" s="149"/>
      <c r="HPN3" s="149"/>
      <c r="HPO3" s="149"/>
      <c r="HPP3" s="149"/>
      <c r="HPQ3" s="149"/>
      <c r="HPR3" s="149"/>
      <c r="HPS3" s="149"/>
      <c r="HPT3" s="149"/>
      <c r="HPU3" s="149"/>
      <c r="HPV3" s="149"/>
      <c r="HPW3" s="149"/>
      <c r="HPX3" s="149"/>
      <c r="HPY3" s="149"/>
      <c r="HPZ3" s="149"/>
      <c r="HQA3" s="149"/>
      <c r="HQB3" s="149"/>
      <c r="HQC3" s="149"/>
      <c r="HQD3" s="149"/>
      <c r="HQE3" s="149"/>
      <c r="HQF3" s="149"/>
      <c r="HQG3" s="149"/>
      <c r="HQH3" s="149"/>
      <c r="HQI3" s="149"/>
      <c r="HQJ3" s="149"/>
      <c r="HQK3" s="149"/>
      <c r="HQL3" s="149"/>
      <c r="HQM3" s="149"/>
      <c r="HQN3" s="149"/>
      <c r="HQO3" s="149"/>
      <c r="HQP3" s="149"/>
      <c r="HQQ3" s="149"/>
      <c r="HQR3" s="149"/>
      <c r="HQS3" s="149"/>
      <c r="HQT3" s="149"/>
      <c r="HQU3" s="149"/>
      <c r="HQV3" s="149"/>
      <c r="HQW3" s="149"/>
      <c r="HQX3" s="149"/>
      <c r="HQY3" s="149"/>
      <c r="HQZ3" s="149"/>
      <c r="HRA3" s="149"/>
      <c r="HRB3" s="149"/>
      <c r="HRC3" s="149"/>
      <c r="HRD3" s="149"/>
      <c r="HRE3" s="149"/>
      <c r="HRF3" s="149"/>
      <c r="HRG3" s="149"/>
      <c r="HRH3" s="149"/>
      <c r="HRI3" s="149"/>
      <c r="HRJ3" s="149"/>
      <c r="HRK3" s="149"/>
      <c r="HRL3" s="149"/>
      <c r="HRM3" s="149"/>
      <c r="HRN3" s="149"/>
      <c r="HRO3" s="149"/>
      <c r="HRP3" s="149"/>
      <c r="HRQ3" s="149"/>
      <c r="HRR3" s="149"/>
      <c r="HRS3" s="149"/>
      <c r="HRT3" s="149"/>
      <c r="HRU3" s="149"/>
      <c r="HRV3" s="149"/>
      <c r="HRW3" s="149"/>
      <c r="HRX3" s="149"/>
      <c r="HRY3" s="149"/>
      <c r="HRZ3" s="149"/>
      <c r="HSA3" s="149"/>
      <c r="HSB3" s="149"/>
      <c r="HSC3" s="149"/>
      <c r="HSD3" s="149"/>
      <c r="HSE3" s="149"/>
      <c r="HSF3" s="149"/>
      <c r="HSG3" s="149"/>
      <c r="HSH3" s="149"/>
      <c r="HSI3" s="149"/>
      <c r="HSJ3" s="149"/>
      <c r="HSK3" s="149"/>
      <c r="HSL3" s="149"/>
      <c r="HSM3" s="149"/>
      <c r="HSN3" s="149"/>
      <c r="HSO3" s="149"/>
      <c r="HSP3" s="149"/>
      <c r="HSQ3" s="149"/>
      <c r="HSR3" s="149"/>
      <c r="HSS3" s="149"/>
      <c r="HST3" s="149"/>
      <c r="HSU3" s="149"/>
      <c r="HSV3" s="149"/>
      <c r="HSW3" s="149"/>
      <c r="HSX3" s="149"/>
      <c r="HSY3" s="149"/>
      <c r="HSZ3" s="149"/>
      <c r="HTA3" s="149"/>
      <c r="HTB3" s="149"/>
      <c r="HTC3" s="149"/>
      <c r="HTD3" s="149"/>
      <c r="HTE3" s="149"/>
      <c r="HTF3" s="149"/>
      <c r="HTG3" s="149"/>
      <c r="HTH3" s="149"/>
      <c r="HTI3" s="149"/>
      <c r="HTJ3" s="149"/>
      <c r="HTK3" s="149"/>
      <c r="HTL3" s="149"/>
      <c r="HTM3" s="149"/>
      <c r="HTN3" s="149"/>
      <c r="HTO3" s="149"/>
      <c r="HTP3" s="149"/>
      <c r="HTQ3" s="149"/>
      <c r="HTR3" s="149"/>
      <c r="HTS3" s="149"/>
      <c r="HTT3" s="149"/>
      <c r="HTU3" s="149"/>
      <c r="HTV3" s="149"/>
      <c r="HTW3" s="149"/>
      <c r="HTX3" s="149"/>
      <c r="HTY3" s="149"/>
      <c r="HTZ3" s="149"/>
      <c r="HUA3" s="149"/>
      <c r="HUB3" s="149"/>
      <c r="HUC3" s="149"/>
      <c r="HUD3" s="149"/>
      <c r="HUE3" s="149"/>
      <c r="HUF3" s="149"/>
      <c r="HUG3" s="149"/>
      <c r="HUH3" s="149"/>
      <c r="HUI3" s="149"/>
      <c r="HUJ3" s="149"/>
      <c r="HUK3" s="149"/>
      <c r="HUL3" s="149"/>
      <c r="HUM3" s="149"/>
      <c r="HUN3" s="149"/>
      <c r="HUO3" s="149"/>
      <c r="HUP3" s="149"/>
      <c r="HUQ3" s="149"/>
      <c r="HUR3" s="149"/>
      <c r="HUS3" s="149"/>
      <c r="HUT3" s="149"/>
      <c r="HUU3" s="149"/>
      <c r="HUV3" s="149"/>
      <c r="HUW3" s="149"/>
      <c r="HUX3" s="149"/>
      <c r="HUY3" s="149"/>
      <c r="HUZ3" s="149"/>
      <c r="HVA3" s="149"/>
      <c r="HVB3" s="149"/>
      <c r="HVC3" s="149"/>
      <c r="HVD3" s="149"/>
      <c r="HVE3" s="149"/>
      <c r="HVF3" s="149"/>
      <c r="HVG3" s="149"/>
      <c r="HVH3" s="149"/>
      <c r="HVI3" s="149"/>
      <c r="HVJ3" s="149"/>
      <c r="HVK3" s="149"/>
      <c r="HVL3" s="149"/>
      <c r="HVM3" s="149"/>
      <c r="HVN3" s="149"/>
      <c r="HVO3" s="149"/>
      <c r="HVP3" s="149"/>
      <c r="HVQ3" s="149"/>
      <c r="HVR3" s="149"/>
      <c r="HVS3" s="149"/>
      <c r="HVT3" s="149"/>
      <c r="HVU3" s="149"/>
      <c r="HVV3" s="149"/>
      <c r="HVW3" s="149"/>
      <c r="HVX3" s="149"/>
      <c r="HVY3" s="149"/>
      <c r="HVZ3" s="149"/>
      <c r="HWA3" s="149"/>
      <c r="HWB3" s="149"/>
      <c r="HWC3" s="149"/>
      <c r="HWD3" s="149"/>
      <c r="HWE3" s="149"/>
      <c r="HWF3" s="149"/>
      <c r="HWG3" s="149"/>
      <c r="HWH3" s="149"/>
      <c r="HWI3" s="149"/>
      <c r="HWJ3" s="149"/>
      <c r="HWK3" s="149"/>
      <c r="HWL3" s="149"/>
      <c r="HWM3" s="149"/>
      <c r="HWN3" s="149"/>
      <c r="HWO3" s="149"/>
      <c r="HWP3" s="149"/>
      <c r="HWQ3" s="149"/>
      <c r="HWR3" s="149"/>
      <c r="HWS3" s="149"/>
      <c r="HWT3" s="149"/>
      <c r="HWU3" s="149"/>
      <c r="HWV3" s="149"/>
      <c r="HWW3" s="149"/>
      <c r="HWX3" s="149"/>
      <c r="HWY3" s="149"/>
      <c r="HWZ3" s="149"/>
      <c r="HXA3" s="149"/>
      <c r="HXB3" s="149"/>
      <c r="HXC3" s="149"/>
      <c r="HXD3" s="149"/>
      <c r="HXE3" s="149"/>
      <c r="HXF3" s="149"/>
      <c r="HXG3" s="149"/>
      <c r="HXH3" s="149"/>
      <c r="HXI3" s="149"/>
      <c r="HXJ3" s="149"/>
      <c r="HXK3" s="149"/>
      <c r="HXL3" s="149"/>
      <c r="HXM3" s="149"/>
      <c r="HXN3" s="149"/>
      <c r="HXO3" s="149"/>
      <c r="HXP3" s="149"/>
      <c r="HXQ3" s="149"/>
      <c r="HXR3" s="149"/>
      <c r="HXS3" s="149"/>
      <c r="HXT3" s="149"/>
      <c r="HXU3" s="149"/>
      <c r="HXV3" s="149"/>
      <c r="HXW3" s="149"/>
      <c r="HXX3" s="149"/>
      <c r="HXY3" s="149"/>
      <c r="HXZ3" s="149"/>
      <c r="HYA3" s="149"/>
      <c r="HYB3" s="149"/>
      <c r="HYC3" s="149"/>
      <c r="HYD3" s="149"/>
      <c r="HYE3" s="149"/>
      <c r="HYF3" s="149"/>
      <c r="HYG3" s="149"/>
      <c r="HYH3" s="149"/>
      <c r="HYI3" s="149"/>
      <c r="HYJ3" s="149"/>
      <c r="HYK3" s="149"/>
      <c r="HYL3" s="149"/>
      <c r="HYM3" s="149"/>
      <c r="HYN3" s="149"/>
      <c r="HYO3" s="149"/>
      <c r="HYP3" s="149"/>
      <c r="HYQ3" s="149"/>
      <c r="HYR3" s="149"/>
      <c r="HYS3" s="149"/>
      <c r="HYT3" s="149"/>
      <c r="HYU3" s="149"/>
      <c r="HYV3" s="149"/>
      <c r="HYW3" s="149"/>
      <c r="HYX3" s="149"/>
      <c r="HYY3" s="149"/>
      <c r="HYZ3" s="149"/>
      <c r="HZA3" s="149"/>
      <c r="HZB3" s="149"/>
      <c r="HZC3" s="149"/>
      <c r="HZD3" s="149"/>
      <c r="HZE3" s="149"/>
      <c r="HZF3" s="149"/>
      <c r="HZG3" s="149"/>
      <c r="HZH3" s="149"/>
      <c r="HZI3" s="149"/>
      <c r="HZJ3" s="149"/>
      <c r="HZK3" s="149"/>
      <c r="HZL3" s="149"/>
      <c r="HZM3" s="149"/>
      <c r="HZN3" s="149"/>
      <c r="HZO3" s="149"/>
      <c r="HZP3" s="149"/>
      <c r="HZQ3" s="149"/>
      <c r="HZR3" s="149"/>
      <c r="HZS3" s="149"/>
      <c r="HZT3" s="149"/>
      <c r="HZU3" s="149"/>
      <c r="HZV3" s="149"/>
      <c r="HZW3" s="149"/>
      <c r="HZX3" s="149"/>
      <c r="HZY3" s="149"/>
      <c r="HZZ3" s="149"/>
      <c r="IAA3" s="149"/>
      <c r="IAB3" s="149"/>
      <c r="IAC3" s="149"/>
      <c r="IAD3" s="149"/>
      <c r="IAE3" s="149"/>
      <c r="IAF3" s="149"/>
      <c r="IAG3" s="149"/>
      <c r="IAH3" s="149"/>
      <c r="IAI3" s="149"/>
      <c r="IAJ3" s="149"/>
      <c r="IAK3" s="149"/>
      <c r="IAL3" s="149"/>
      <c r="IAM3" s="149"/>
      <c r="IAN3" s="149"/>
      <c r="IAO3" s="149"/>
      <c r="IAP3" s="149"/>
      <c r="IAQ3" s="149"/>
      <c r="IAR3" s="149"/>
      <c r="IAS3" s="149"/>
      <c r="IAT3" s="149"/>
      <c r="IAU3" s="149"/>
      <c r="IAV3" s="149"/>
      <c r="IAW3" s="149"/>
      <c r="IAX3" s="149"/>
      <c r="IAY3" s="149"/>
      <c r="IAZ3" s="149"/>
      <c r="IBA3" s="149"/>
      <c r="IBB3" s="149"/>
      <c r="IBC3" s="149"/>
      <c r="IBD3" s="149"/>
      <c r="IBE3" s="149"/>
      <c r="IBF3" s="149"/>
      <c r="IBG3" s="149"/>
      <c r="IBH3" s="149"/>
      <c r="IBI3" s="149"/>
      <c r="IBJ3" s="149"/>
      <c r="IBK3" s="149"/>
      <c r="IBL3" s="149"/>
      <c r="IBM3" s="149"/>
      <c r="IBN3" s="149"/>
      <c r="IBO3" s="149"/>
      <c r="IBP3" s="149"/>
      <c r="IBQ3" s="149"/>
      <c r="IBR3" s="149"/>
      <c r="IBS3" s="149"/>
      <c r="IBT3" s="149"/>
      <c r="IBU3" s="149"/>
      <c r="IBV3" s="149"/>
      <c r="IBW3" s="149"/>
      <c r="IBX3" s="149"/>
      <c r="IBY3" s="149"/>
      <c r="IBZ3" s="149"/>
      <c r="ICA3" s="149"/>
      <c r="ICB3" s="149"/>
      <c r="ICC3" s="149"/>
      <c r="ICD3" s="149"/>
      <c r="ICE3" s="149"/>
      <c r="ICF3" s="149"/>
      <c r="ICG3" s="149"/>
      <c r="ICH3" s="149"/>
      <c r="ICI3" s="149"/>
      <c r="ICJ3" s="149"/>
      <c r="ICK3" s="149"/>
      <c r="ICL3" s="149"/>
      <c r="ICM3" s="149"/>
      <c r="ICN3" s="149"/>
      <c r="ICO3" s="149"/>
      <c r="ICP3" s="149"/>
      <c r="ICQ3" s="149"/>
      <c r="ICR3" s="149"/>
      <c r="ICS3" s="149"/>
      <c r="ICT3" s="149"/>
      <c r="ICU3" s="149"/>
      <c r="ICV3" s="149"/>
      <c r="ICW3" s="149"/>
      <c r="ICX3" s="149"/>
      <c r="ICY3" s="149"/>
      <c r="ICZ3" s="149"/>
      <c r="IDA3" s="149"/>
      <c r="IDB3" s="149"/>
      <c r="IDC3" s="149"/>
      <c r="IDD3" s="149"/>
      <c r="IDE3" s="149"/>
      <c r="IDF3" s="149"/>
      <c r="IDG3" s="149"/>
      <c r="IDH3" s="149"/>
      <c r="IDI3" s="149"/>
      <c r="IDJ3" s="149"/>
      <c r="IDK3" s="149"/>
      <c r="IDL3" s="149"/>
      <c r="IDM3" s="149"/>
      <c r="IDN3" s="149"/>
      <c r="IDO3" s="149"/>
      <c r="IDP3" s="149"/>
      <c r="IDQ3" s="149"/>
      <c r="IDR3" s="149"/>
      <c r="IDS3" s="149"/>
      <c r="IDT3" s="149"/>
      <c r="IDU3" s="149"/>
      <c r="IDV3" s="149"/>
      <c r="IDW3" s="149"/>
      <c r="IDX3" s="149"/>
      <c r="IDY3" s="149"/>
      <c r="IDZ3" s="149"/>
      <c r="IEA3" s="149"/>
      <c r="IEB3" s="149"/>
      <c r="IEC3" s="149"/>
      <c r="IED3" s="149"/>
      <c r="IEE3" s="149"/>
      <c r="IEF3" s="149"/>
      <c r="IEG3" s="149"/>
      <c r="IEH3" s="149"/>
      <c r="IEI3" s="149"/>
      <c r="IEJ3" s="149"/>
      <c r="IEK3" s="149"/>
      <c r="IEL3" s="149"/>
      <c r="IEM3" s="149"/>
      <c r="IEN3" s="149"/>
      <c r="IEO3" s="149"/>
      <c r="IEP3" s="149"/>
      <c r="IEQ3" s="149"/>
      <c r="IER3" s="149"/>
      <c r="IES3" s="149"/>
      <c r="IET3" s="149"/>
      <c r="IEU3" s="149"/>
      <c r="IEV3" s="149"/>
      <c r="IEW3" s="149"/>
      <c r="IEX3" s="149"/>
      <c r="IEY3" s="149"/>
      <c r="IEZ3" s="149"/>
      <c r="IFA3" s="149"/>
      <c r="IFB3" s="149"/>
      <c r="IFC3" s="149"/>
      <c r="IFD3" s="149"/>
      <c r="IFE3" s="149"/>
      <c r="IFF3" s="149"/>
      <c r="IFG3" s="149"/>
      <c r="IFH3" s="149"/>
      <c r="IFI3" s="149"/>
      <c r="IFJ3" s="149"/>
      <c r="IFK3" s="149"/>
      <c r="IFL3" s="149"/>
      <c r="IFM3" s="149"/>
      <c r="IFN3" s="149"/>
      <c r="IFO3" s="149"/>
      <c r="IFP3" s="149"/>
      <c r="IFQ3" s="149"/>
      <c r="IFR3" s="149"/>
      <c r="IFS3" s="149"/>
      <c r="IFT3" s="149"/>
      <c r="IFU3" s="149"/>
      <c r="IFV3" s="149"/>
      <c r="IFW3" s="149"/>
      <c r="IFX3" s="149"/>
      <c r="IFY3" s="149"/>
      <c r="IFZ3" s="149"/>
      <c r="IGA3" s="149"/>
      <c r="IGB3" s="149"/>
      <c r="IGC3" s="149"/>
      <c r="IGD3" s="149"/>
      <c r="IGE3" s="149"/>
      <c r="IGF3" s="149"/>
      <c r="IGG3" s="149"/>
      <c r="IGH3" s="149"/>
      <c r="IGI3" s="149"/>
      <c r="IGJ3" s="149"/>
      <c r="IGK3" s="149"/>
      <c r="IGL3" s="149"/>
      <c r="IGM3" s="149"/>
      <c r="IGN3" s="149"/>
      <c r="IGO3" s="149"/>
      <c r="IGP3" s="149"/>
      <c r="IGQ3" s="149"/>
      <c r="IGR3" s="149"/>
      <c r="IGS3" s="149"/>
      <c r="IGT3" s="149"/>
      <c r="IGU3" s="149"/>
      <c r="IGV3" s="149"/>
      <c r="IGW3" s="149"/>
      <c r="IGX3" s="149"/>
      <c r="IGY3" s="149"/>
      <c r="IGZ3" s="149"/>
      <c r="IHA3" s="149"/>
      <c r="IHB3" s="149"/>
      <c r="IHC3" s="149"/>
      <c r="IHD3" s="149"/>
      <c r="IHE3" s="149"/>
      <c r="IHF3" s="149"/>
      <c r="IHG3" s="149"/>
      <c r="IHH3" s="149"/>
      <c r="IHI3" s="149"/>
      <c r="IHJ3" s="149"/>
      <c r="IHK3" s="149"/>
      <c r="IHL3" s="149"/>
      <c r="IHM3" s="149"/>
      <c r="IHN3" s="149"/>
      <c r="IHO3" s="149"/>
      <c r="IHP3" s="149"/>
      <c r="IHQ3" s="149"/>
      <c r="IHR3" s="149"/>
      <c r="IHS3" s="149"/>
      <c r="IHT3" s="149"/>
      <c r="IHU3" s="149"/>
      <c r="IHV3" s="149"/>
      <c r="IHW3" s="149"/>
      <c r="IHX3" s="149"/>
      <c r="IHY3" s="149"/>
      <c r="IHZ3" s="149"/>
      <c r="IIA3" s="149"/>
      <c r="IIB3" s="149"/>
      <c r="IIC3" s="149"/>
      <c r="IID3" s="149"/>
      <c r="IIE3" s="149"/>
      <c r="IIF3" s="149"/>
      <c r="IIG3" s="149"/>
      <c r="IIH3" s="149"/>
      <c r="III3" s="149"/>
      <c r="IIJ3" s="149"/>
      <c r="IIK3" s="149"/>
      <c r="IIL3" s="149"/>
      <c r="IIM3" s="149"/>
      <c r="IIN3" s="149"/>
      <c r="IIO3" s="149"/>
      <c r="IIP3" s="149"/>
      <c r="IIQ3" s="149"/>
      <c r="IIR3" s="149"/>
      <c r="IIS3" s="149"/>
      <c r="IIT3" s="149"/>
      <c r="IIU3" s="149"/>
      <c r="IIV3" s="149"/>
      <c r="IIW3" s="149"/>
      <c r="IIX3" s="149"/>
      <c r="IIY3" s="149"/>
      <c r="IIZ3" s="149"/>
      <c r="IJA3" s="149"/>
      <c r="IJB3" s="149"/>
      <c r="IJC3" s="149"/>
      <c r="IJD3" s="149"/>
      <c r="IJE3" s="149"/>
      <c r="IJF3" s="149"/>
      <c r="IJG3" s="149"/>
      <c r="IJH3" s="149"/>
      <c r="IJI3" s="149"/>
      <c r="IJJ3" s="149"/>
      <c r="IJK3" s="149"/>
      <c r="IJL3" s="149"/>
      <c r="IJM3" s="149"/>
      <c r="IJN3" s="149"/>
      <c r="IJO3" s="149"/>
      <c r="IJP3" s="149"/>
      <c r="IJQ3" s="149"/>
      <c r="IJR3" s="149"/>
      <c r="IJS3" s="149"/>
      <c r="IJT3" s="149"/>
      <c r="IJU3" s="149"/>
      <c r="IJV3" s="149"/>
      <c r="IJW3" s="149"/>
      <c r="IJX3" s="149"/>
      <c r="IJY3" s="149"/>
      <c r="IJZ3" s="149"/>
      <c r="IKA3" s="149"/>
      <c r="IKB3" s="149"/>
      <c r="IKC3" s="149"/>
      <c r="IKD3" s="149"/>
      <c r="IKE3" s="149"/>
      <c r="IKF3" s="149"/>
      <c r="IKG3" s="149"/>
      <c r="IKH3" s="149"/>
      <c r="IKI3" s="149"/>
      <c r="IKJ3" s="149"/>
      <c r="IKK3" s="149"/>
      <c r="IKL3" s="149"/>
      <c r="IKM3" s="149"/>
      <c r="IKN3" s="149"/>
      <c r="IKO3" s="149"/>
      <c r="IKP3" s="149"/>
      <c r="IKQ3" s="149"/>
      <c r="IKR3" s="149"/>
      <c r="IKS3" s="149"/>
      <c r="IKT3" s="149"/>
      <c r="IKU3" s="149"/>
      <c r="IKV3" s="149"/>
      <c r="IKW3" s="149"/>
      <c r="IKX3" s="149"/>
      <c r="IKY3" s="149"/>
      <c r="IKZ3" s="149"/>
      <c r="ILA3" s="149"/>
      <c r="ILB3" s="149"/>
      <c r="ILC3" s="149"/>
      <c r="ILD3" s="149"/>
      <c r="ILE3" s="149"/>
      <c r="ILF3" s="149"/>
      <c r="ILG3" s="149"/>
      <c r="ILH3" s="149"/>
      <c r="ILI3" s="149"/>
      <c r="ILJ3" s="149"/>
      <c r="ILK3" s="149"/>
      <c r="ILL3" s="149"/>
      <c r="ILM3" s="149"/>
      <c r="ILN3" s="149"/>
      <c r="ILO3" s="149"/>
      <c r="ILP3" s="149"/>
      <c r="ILQ3" s="149"/>
      <c r="ILR3" s="149"/>
      <c r="ILS3" s="149"/>
      <c r="ILT3" s="149"/>
      <c r="ILU3" s="149"/>
      <c r="ILV3" s="149"/>
      <c r="ILW3" s="149"/>
      <c r="ILX3" s="149"/>
      <c r="ILY3" s="149"/>
      <c r="ILZ3" s="149"/>
      <c r="IMA3" s="149"/>
      <c r="IMB3" s="149"/>
      <c r="IMC3" s="149"/>
      <c r="IMD3" s="149"/>
      <c r="IME3" s="149"/>
      <c r="IMF3" s="149"/>
      <c r="IMG3" s="149"/>
      <c r="IMH3" s="149"/>
      <c r="IMI3" s="149"/>
      <c r="IMJ3" s="149"/>
      <c r="IMK3" s="149"/>
      <c r="IML3" s="149"/>
      <c r="IMM3" s="149"/>
      <c r="IMN3" s="149"/>
      <c r="IMO3" s="149"/>
      <c r="IMP3" s="149"/>
      <c r="IMQ3" s="149"/>
      <c r="IMR3" s="149"/>
      <c r="IMS3" s="149"/>
      <c r="IMT3" s="149"/>
      <c r="IMU3" s="149"/>
      <c r="IMV3" s="149"/>
      <c r="IMW3" s="149"/>
      <c r="IMX3" s="149"/>
      <c r="IMY3" s="149"/>
      <c r="IMZ3" s="149"/>
      <c r="INA3" s="149"/>
      <c r="INB3" s="149"/>
      <c r="INC3" s="149"/>
      <c r="IND3" s="149"/>
      <c r="INE3" s="149"/>
      <c r="INF3" s="149"/>
      <c r="ING3" s="149"/>
      <c r="INH3" s="149"/>
      <c r="INI3" s="149"/>
      <c r="INJ3" s="149"/>
      <c r="INK3" s="149"/>
      <c r="INL3" s="149"/>
      <c r="INM3" s="149"/>
      <c r="INN3" s="149"/>
      <c r="INO3" s="149"/>
      <c r="INP3" s="149"/>
      <c r="INQ3" s="149"/>
      <c r="INR3" s="149"/>
      <c r="INS3" s="149"/>
      <c r="INT3" s="149"/>
      <c r="INU3" s="149"/>
      <c r="INV3" s="149"/>
      <c r="INW3" s="149"/>
      <c r="INX3" s="149"/>
      <c r="INY3" s="149"/>
      <c r="INZ3" s="149"/>
      <c r="IOA3" s="149"/>
      <c r="IOB3" s="149"/>
      <c r="IOC3" s="149"/>
      <c r="IOD3" s="149"/>
      <c r="IOE3" s="149"/>
      <c r="IOF3" s="149"/>
      <c r="IOG3" s="149"/>
      <c r="IOH3" s="149"/>
      <c r="IOI3" s="149"/>
      <c r="IOJ3" s="149"/>
      <c r="IOK3" s="149"/>
      <c r="IOL3" s="149"/>
      <c r="IOM3" s="149"/>
      <c r="ION3" s="149"/>
      <c r="IOO3" s="149"/>
      <c r="IOP3" s="149"/>
      <c r="IOQ3" s="149"/>
      <c r="IOR3" s="149"/>
      <c r="IOS3" s="149"/>
      <c r="IOT3" s="149"/>
      <c r="IOU3" s="149"/>
      <c r="IOV3" s="149"/>
      <c r="IOW3" s="149"/>
      <c r="IOX3" s="149"/>
      <c r="IOY3" s="149"/>
      <c r="IOZ3" s="149"/>
      <c r="IPA3" s="149"/>
      <c r="IPB3" s="149"/>
      <c r="IPC3" s="149"/>
      <c r="IPD3" s="149"/>
      <c r="IPE3" s="149"/>
      <c r="IPF3" s="149"/>
      <c r="IPG3" s="149"/>
      <c r="IPH3" s="149"/>
      <c r="IPI3" s="149"/>
      <c r="IPJ3" s="149"/>
      <c r="IPK3" s="149"/>
      <c r="IPL3" s="149"/>
      <c r="IPM3" s="149"/>
      <c r="IPN3" s="149"/>
      <c r="IPO3" s="149"/>
      <c r="IPP3" s="149"/>
      <c r="IPQ3" s="149"/>
      <c r="IPR3" s="149"/>
      <c r="IPS3" s="149"/>
      <c r="IPT3" s="149"/>
      <c r="IPU3" s="149"/>
      <c r="IPV3" s="149"/>
      <c r="IPW3" s="149"/>
      <c r="IPX3" s="149"/>
      <c r="IPY3" s="149"/>
      <c r="IPZ3" s="149"/>
      <c r="IQA3" s="149"/>
      <c r="IQB3" s="149"/>
      <c r="IQC3" s="149"/>
      <c r="IQD3" s="149"/>
      <c r="IQE3" s="149"/>
      <c r="IQF3" s="149"/>
      <c r="IQG3" s="149"/>
      <c r="IQH3" s="149"/>
      <c r="IQI3" s="149"/>
      <c r="IQJ3" s="149"/>
      <c r="IQK3" s="149"/>
      <c r="IQL3" s="149"/>
      <c r="IQM3" s="149"/>
      <c r="IQN3" s="149"/>
      <c r="IQO3" s="149"/>
      <c r="IQP3" s="149"/>
      <c r="IQQ3" s="149"/>
      <c r="IQR3" s="149"/>
      <c r="IQS3" s="149"/>
      <c r="IQT3" s="149"/>
      <c r="IQU3" s="149"/>
      <c r="IQV3" s="149"/>
      <c r="IQW3" s="149"/>
      <c r="IQX3" s="149"/>
      <c r="IQY3" s="149"/>
      <c r="IQZ3" s="149"/>
      <c r="IRA3" s="149"/>
      <c r="IRB3" s="149"/>
      <c r="IRC3" s="149"/>
      <c r="IRD3" s="149"/>
      <c r="IRE3" s="149"/>
      <c r="IRF3" s="149"/>
      <c r="IRG3" s="149"/>
      <c r="IRH3" s="149"/>
      <c r="IRI3" s="149"/>
      <c r="IRJ3" s="149"/>
      <c r="IRK3" s="149"/>
      <c r="IRL3" s="149"/>
      <c r="IRM3" s="149"/>
      <c r="IRN3" s="149"/>
      <c r="IRO3" s="149"/>
      <c r="IRP3" s="149"/>
      <c r="IRQ3" s="149"/>
      <c r="IRR3" s="149"/>
      <c r="IRS3" s="149"/>
      <c r="IRT3" s="149"/>
      <c r="IRU3" s="149"/>
      <c r="IRV3" s="149"/>
      <c r="IRW3" s="149"/>
      <c r="IRX3" s="149"/>
      <c r="IRY3" s="149"/>
      <c r="IRZ3" s="149"/>
      <c r="ISA3" s="149"/>
      <c r="ISB3" s="149"/>
      <c r="ISC3" s="149"/>
      <c r="ISD3" s="149"/>
      <c r="ISE3" s="149"/>
      <c r="ISF3" s="149"/>
      <c r="ISG3" s="149"/>
      <c r="ISH3" s="149"/>
      <c r="ISI3" s="149"/>
      <c r="ISJ3" s="149"/>
      <c r="ISK3" s="149"/>
      <c r="ISL3" s="149"/>
      <c r="ISM3" s="149"/>
      <c r="ISN3" s="149"/>
      <c r="ISO3" s="149"/>
      <c r="ISP3" s="149"/>
      <c r="ISQ3" s="149"/>
      <c r="ISR3" s="149"/>
      <c r="ISS3" s="149"/>
      <c r="IST3" s="149"/>
      <c r="ISU3" s="149"/>
      <c r="ISV3" s="149"/>
      <c r="ISW3" s="149"/>
      <c r="ISX3" s="149"/>
      <c r="ISY3" s="149"/>
      <c r="ISZ3" s="149"/>
      <c r="ITA3" s="149"/>
      <c r="ITB3" s="149"/>
      <c r="ITC3" s="149"/>
      <c r="ITD3" s="149"/>
      <c r="ITE3" s="149"/>
      <c r="ITF3" s="149"/>
      <c r="ITG3" s="149"/>
      <c r="ITH3" s="149"/>
      <c r="ITI3" s="149"/>
      <c r="ITJ3" s="149"/>
      <c r="ITK3" s="149"/>
      <c r="ITL3" s="149"/>
      <c r="ITM3" s="149"/>
      <c r="ITN3" s="149"/>
      <c r="ITO3" s="149"/>
      <c r="ITP3" s="149"/>
      <c r="ITQ3" s="149"/>
      <c r="ITR3" s="149"/>
      <c r="ITS3" s="149"/>
      <c r="ITT3" s="149"/>
      <c r="ITU3" s="149"/>
      <c r="ITV3" s="149"/>
      <c r="ITW3" s="149"/>
      <c r="ITX3" s="149"/>
      <c r="ITY3" s="149"/>
      <c r="ITZ3" s="149"/>
      <c r="IUA3" s="149"/>
      <c r="IUB3" s="149"/>
      <c r="IUC3" s="149"/>
      <c r="IUD3" s="149"/>
      <c r="IUE3" s="149"/>
      <c r="IUF3" s="149"/>
      <c r="IUG3" s="149"/>
      <c r="IUH3" s="149"/>
      <c r="IUI3" s="149"/>
      <c r="IUJ3" s="149"/>
      <c r="IUK3" s="149"/>
      <c r="IUL3" s="149"/>
      <c r="IUM3" s="149"/>
      <c r="IUN3" s="149"/>
      <c r="IUO3" s="149"/>
      <c r="IUP3" s="149"/>
      <c r="IUQ3" s="149"/>
      <c r="IUR3" s="149"/>
      <c r="IUS3" s="149"/>
      <c r="IUT3" s="149"/>
      <c r="IUU3" s="149"/>
      <c r="IUV3" s="149"/>
      <c r="IUW3" s="149"/>
      <c r="IUX3" s="149"/>
      <c r="IUY3" s="149"/>
      <c r="IUZ3" s="149"/>
      <c r="IVA3" s="149"/>
      <c r="IVB3" s="149"/>
      <c r="IVC3" s="149"/>
      <c r="IVD3" s="149"/>
      <c r="IVE3" s="149"/>
      <c r="IVF3" s="149"/>
      <c r="IVG3" s="149"/>
      <c r="IVH3" s="149"/>
      <c r="IVI3" s="149"/>
      <c r="IVJ3" s="149"/>
      <c r="IVK3" s="149"/>
      <c r="IVL3" s="149"/>
      <c r="IVM3" s="149"/>
      <c r="IVN3" s="149"/>
      <c r="IVO3" s="149"/>
      <c r="IVP3" s="149"/>
      <c r="IVQ3" s="149"/>
      <c r="IVR3" s="149"/>
      <c r="IVS3" s="149"/>
      <c r="IVT3" s="149"/>
      <c r="IVU3" s="149"/>
      <c r="IVV3" s="149"/>
      <c r="IVW3" s="149"/>
      <c r="IVX3" s="149"/>
      <c r="IVY3" s="149"/>
      <c r="IVZ3" s="149"/>
      <c r="IWA3" s="149"/>
      <c r="IWB3" s="149"/>
      <c r="IWC3" s="149"/>
      <c r="IWD3" s="149"/>
      <c r="IWE3" s="149"/>
      <c r="IWF3" s="149"/>
      <c r="IWG3" s="149"/>
      <c r="IWH3" s="149"/>
      <c r="IWI3" s="149"/>
      <c r="IWJ3" s="149"/>
      <c r="IWK3" s="149"/>
      <c r="IWL3" s="149"/>
      <c r="IWM3" s="149"/>
      <c r="IWN3" s="149"/>
      <c r="IWO3" s="149"/>
      <c r="IWP3" s="149"/>
      <c r="IWQ3" s="149"/>
      <c r="IWR3" s="149"/>
      <c r="IWS3" s="149"/>
      <c r="IWT3" s="149"/>
      <c r="IWU3" s="149"/>
      <c r="IWV3" s="149"/>
      <c r="IWW3" s="149"/>
      <c r="IWX3" s="149"/>
      <c r="IWY3" s="149"/>
      <c r="IWZ3" s="149"/>
      <c r="IXA3" s="149"/>
      <c r="IXB3" s="149"/>
      <c r="IXC3" s="149"/>
      <c r="IXD3" s="149"/>
      <c r="IXE3" s="149"/>
      <c r="IXF3" s="149"/>
      <c r="IXG3" s="149"/>
      <c r="IXH3" s="149"/>
      <c r="IXI3" s="149"/>
      <c r="IXJ3" s="149"/>
      <c r="IXK3" s="149"/>
      <c r="IXL3" s="149"/>
      <c r="IXM3" s="149"/>
      <c r="IXN3" s="149"/>
      <c r="IXO3" s="149"/>
      <c r="IXP3" s="149"/>
      <c r="IXQ3" s="149"/>
      <c r="IXR3" s="149"/>
      <c r="IXS3" s="149"/>
      <c r="IXT3" s="149"/>
      <c r="IXU3" s="149"/>
      <c r="IXV3" s="149"/>
      <c r="IXW3" s="149"/>
      <c r="IXX3" s="149"/>
      <c r="IXY3" s="149"/>
      <c r="IXZ3" s="149"/>
      <c r="IYA3" s="149"/>
      <c r="IYB3" s="149"/>
      <c r="IYC3" s="149"/>
      <c r="IYD3" s="149"/>
      <c r="IYE3" s="149"/>
      <c r="IYF3" s="149"/>
      <c r="IYG3" s="149"/>
      <c r="IYH3" s="149"/>
      <c r="IYI3" s="149"/>
      <c r="IYJ3" s="149"/>
      <c r="IYK3" s="149"/>
      <c r="IYL3" s="149"/>
      <c r="IYM3" s="149"/>
      <c r="IYN3" s="149"/>
      <c r="IYO3" s="149"/>
      <c r="IYP3" s="149"/>
      <c r="IYQ3" s="149"/>
      <c r="IYR3" s="149"/>
      <c r="IYS3" s="149"/>
      <c r="IYT3" s="149"/>
      <c r="IYU3" s="149"/>
      <c r="IYV3" s="149"/>
      <c r="IYW3" s="149"/>
      <c r="IYX3" s="149"/>
      <c r="IYY3" s="149"/>
      <c r="IYZ3" s="149"/>
      <c r="IZA3" s="149"/>
      <c r="IZB3" s="149"/>
      <c r="IZC3" s="149"/>
      <c r="IZD3" s="149"/>
      <c r="IZE3" s="149"/>
      <c r="IZF3" s="149"/>
      <c r="IZG3" s="149"/>
      <c r="IZH3" s="149"/>
      <c r="IZI3" s="149"/>
      <c r="IZJ3" s="149"/>
      <c r="IZK3" s="149"/>
      <c r="IZL3" s="149"/>
      <c r="IZM3" s="149"/>
      <c r="IZN3" s="149"/>
      <c r="IZO3" s="149"/>
      <c r="IZP3" s="149"/>
      <c r="IZQ3" s="149"/>
      <c r="IZR3" s="149"/>
      <c r="IZS3" s="149"/>
      <c r="IZT3" s="149"/>
      <c r="IZU3" s="149"/>
      <c r="IZV3" s="149"/>
      <c r="IZW3" s="149"/>
      <c r="IZX3" s="149"/>
      <c r="IZY3" s="149"/>
      <c r="IZZ3" s="149"/>
      <c r="JAA3" s="149"/>
      <c r="JAB3" s="149"/>
      <c r="JAC3" s="149"/>
      <c r="JAD3" s="149"/>
      <c r="JAE3" s="149"/>
      <c r="JAF3" s="149"/>
      <c r="JAG3" s="149"/>
      <c r="JAH3" s="149"/>
      <c r="JAI3" s="149"/>
      <c r="JAJ3" s="149"/>
      <c r="JAK3" s="149"/>
      <c r="JAL3" s="149"/>
      <c r="JAM3" s="149"/>
      <c r="JAN3" s="149"/>
      <c r="JAO3" s="149"/>
      <c r="JAP3" s="149"/>
      <c r="JAQ3" s="149"/>
      <c r="JAR3" s="149"/>
      <c r="JAS3" s="149"/>
      <c r="JAT3" s="149"/>
      <c r="JAU3" s="149"/>
      <c r="JAV3" s="149"/>
      <c r="JAW3" s="149"/>
      <c r="JAX3" s="149"/>
      <c r="JAY3" s="149"/>
      <c r="JAZ3" s="149"/>
      <c r="JBA3" s="149"/>
      <c r="JBB3" s="149"/>
      <c r="JBC3" s="149"/>
      <c r="JBD3" s="149"/>
      <c r="JBE3" s="149"/>
      <c r="JBF3" s="149"/>
      <c r="JBG3" s="149"/>
      <c r="JBH3" s="149"/>
      <c r="JBI3" s="149"/>
      <c r="JBJ3" s="149"/>
      <c r="JBK3" s="149"/>
      <c r="JBL3" s="149"/>
      <c r="JBM3" s="149"/>
      <c r="JBN3" s="149"/>
      <c r="JBO3" s="149"/>
      <c r="JBP3" s="149"/>
      <c r="JBQ3" s="149"/>
      <c r="JBR3" s="149"/>
      <c r="JBS3" s="149"/>
      <c r="JBT3" s="149"/>
      <c r="JBU3" s="149"/>
      <c r="JBV3" s="149"/>
      <c r="JBW3" s="149"/>
      <c r="JBX3" s="149"/>
      <c r="JBY3" s="149"/>
      <c r="JBZ3" s="149"/>
      <c r="JCA3" s="149"/>
      <c r="JCB3" s="149"/>
      <c r="JCC3" s="149"/>
      <c r="JCD3" s="149"/>
      <c r="JCE3" s="149"/>
      <c r="JCF3" s="149"/>
      <c r="JCG3" s="149"/>
      <c r="JCH3" s="149"/>
      <c r="JCI3" s="149"/>
      <c r="JCJ3" s="149"/>
      <c r="JCK3" s="149"/>
      <c r="JCL3" s="149"/>
      <c r="JCM3" s="149"/>
      <c r="JCN3" s="149"/>
      <c r="JCO3" s="149"/>
      <c r="JCP3" s="149"/>
      <c r="JCQ3" s="149"/>
      <c r="JCR3" s="149"/>
      <c r="JCS3" s="149"/>
      <c r="JCT3" s="149"/>
      <c r="JCU3" s="149"/>
      <c r="JCV3" s="149"/>
      <c r="JCW3" s="149"/>
      <c r="JCX3" s="149"/>
      <c r="JCY3" s="149"/>
      <c r="JCZ3" s="149"/>
      <c r="JDA3" s="149"/>
      <c r="JDB3" s="149"/>
      <c r="JDC3" s="149"/>
      <c r="JDD3" s="149"/>
      <c r="JDE3" s="149"/>
      <c r="JDF3" s="149"/>
      <c r="JDG3" s="149"/>
      <c r="JDH3" s="149"/>
      <c r="JDI3" s="149"/>
      <c r="JDJ3" s="149"/>
      <c r="JDK3" s="149"/>
      <c r="JDL3" s="149"/>
      <c r="JDM3" s="149"/>
      <c r="JDN3" s="149"/>
      <c r="JDO3" s="149"/>
      <c r="JDP3" s="149"/>
      <c r="JDQ3" s="149"/>
      <c r="JDR3" s="149"/>
      <c r="JDS3" s="149"/>
      <c r="JDT3" s="149"/>
      <c r="JDU3" s="149"/>
      <c r="JDV3" s="149"/>
      <c r="JDW3" s="149"/>
      <c r="JDX3" s="149"/>
      <c r="JDY3" s="149"/>
      <c r="JDZ3" s="149"/>
      <c r="JEA3" s="149"/>
      <c r="JEB3" s="149"/>
      <c r="JEC3" s="149"/>
      <c r="JED3" s="149"/>
      <c r="JEE3" s="149"/>
      <c r="JEF3" s="149"/>
      <c r="JEG3" s="149"/>
      <c r="JEH3" s="149"/>
      <c r="JEI3" s="149"/>
      <c r="JEJ3" s="149"/>
      <c r="JEK3" s="149"/>
      <c r="JEL3" s="149"/>
      <c r="JEM3" s="149"/>
      <c r="JEN3" s="149"/>
      <c r="JEO3" s="149"/>
      <c r="JEP3" s="149"/>
      <c r="JEQ3" s="149"/>
      <c r="JER3" s="149"/>
      <c r="JES3" s="149"/>
      <c r="JET3" s="149"/>
      <c r="JEU3" s="149"/>
      <c r="JEV3" s="149"/>
      <c r="JEW3" s="149"/>
      <c r="JEX3" s="149"/>
      <c r="JEY3" s="149"/>
      <c r="JEZ3" s="149"/>
      <c r="JFA3" s="149"/>
      <c r="JFB3" s="149"/>
      <c r="JFC3" s="149"/>
      <c r="JFD3" s="149"/>
      <c r="JFE3" s="149"/>
      <c r="JFF3" s="149"/>
      <c r="JFG3" s="149"/>
      <c r="JFH3" s="149"/>
      <c r="JFI3" s="149"/>
      <c r="JFJ3" s="149"/>
      <c r="JFK3" s="149"/>
      <c r="JFL3" s="149"/>
      <c r="JFM3" s="149"/>
      <c r="JFN3" s="149"/>
      <c r="JFO3" s="149"/>
      <c r="JFP3" s="149"/>
      <c r="JFQ3" s="149"/>
      <c r="JFR3" s="149"/>
      <c r="JFS3" s="149"/>
      <c r="JFT3" s="149"/>
      <c r="JFU3" s="149"/>
      <c r="JFV3" s="149"/>
      <c r="JFW3" s="149"/>
      <c r="JFX3" s="149"/>
      <c r="JFY3" s="149"/>
      <c r="JFZ3" s="149"/>
      <c r="JGA3" s="149"/>
      <c r="JGB3" s="149"/>
      <c r="JGC3" s="149"/>
      <c r="JGD3" s="149"/>
      <c r="JGE3" s="149"/>
      <c r="JGF3" s="149"/>
      <c r="JGG3" s="149"/>
      <c r="JGH3" s="149"/>
      <c r="JGI3" s="149"/>
      <c r="JGJ3" s="149"/>
      <c r="JGK3" s="149"/>
      <c r="JGL3" s="149"/>
      <c r="JGM3" s="149"/>
      <c r="JGN3" s="149"/>
      <c r="JGO3" s="149"/>
      <c r="JGP3" s="149"/>
      <c r="JGQ3" s="149"/>
      <c r="JGR3" s="149"/>
      <c r="JGS3" s="149"/>
      <c r="JGT3" s="149"/>
      <c r="JGU3" s="149"/>
      <c r="JGV3" s="149"/>
      <c r="JGW3" s="149"/>
      <c r="JGX3" s="149"/>
      <c r="JGY3" s="149"/>
      <c r="JGZ3" s="149"/>
      <c r="JHA3" s="149"/>
      <c r="JHB3" s="149"/>
      <c r="JHC3" s="149"/>
      <c r="JHD3" s="149"/>
      <c r="JHE3" s="149"/>
      <c r="JHF3" s="149"/>
      <c r="JHG3" s="149"/>
      <c r="JHH3" s="149"/>
      <c r="JHI3" s="149"/>
      <c r="JHJ3" s="149"/>
      <c r="JHK3" s="149"/>
      <c r="JHL3" s="149"/>
      <c r="JHM3" s="149"/>
      <c r="JHN3" s="149"/>
      <c r="JHO3" s="149"/>
      <c r="JHP3" s="149"/>
      <c r="JHQ3" s="149"/>
      <c r="JHR3" s="149"/>
      <c r="JHS3" s="149"/>
      <c r="JHT3" s="149"/>
      <c r="JHU3" s="149"/>
      <c r="JHV3" s="149"/>
      <c r="JHW3" s="149"/>
      <c r="JHX3" s="149"/>
      <c r="JHY3" s="149"/>
      <c r="JHZ3" s="149"/>
      <c r="JIA3" s="149"/>
      <c r="JIB3" s="149"/>
      <c r="JIC3" s="149"/>
      <c r="JID3" s="149"/>
      <c r="JIE3" s="149"/>
      <c r="JIF3" s="149"/>
      <c r="JIG3" s="149"/>
      <c r="JIH3" s="149"/>
      <c r="JII3" s="149"/>
      <c r="JIJ3" s="149"/>
      <c r="JIK3" s="149"/>
      <c r="JIL3" s="149"/>
      <c r="JIM3" s="149"/>
      <c r="JIN3" s="149"/>
      <c r="JIO3" s="149"/>
      <c r="JIP3" s="149"/>
      <c r="JIQ3" s="149"/>
      <c r="JIR3" s="149"/>
      <c r="JIS3" s="149"/>
      <c r="JIT3" s="149"/>
      <c r="JIU3" s="149"/>
      <c r="JIV3" s="149"/>
      <c r="JIW3" s="149"/>
      <c r="JIX3" s="149"/>
      <c r="JIY3" s="149"/>
      <c r="JIZ3" s="149"/>
      <c r="JJA3" s="149"/>
      <c r="JJB3" s="149"/>
      <c r="JJC3" s="149"/>
      <c r="JJD3" s="149"/>
      <c r="JJE3" s="149"/>
      <c r="JJF3" s="149"/>
      <c r="JJG3" s="149"/>
      <c r="JJH3" s="149"/>
      <c r="JJI3" s="149"/>
      <c r="JJJ3" s="149"/>
      <c r="JJK3" s="149"/>
      <c r="JJL3" s="149"/>
      <c r="JJM3" s="149"/>
      <c r="JJN3" s="149"/>
      <c r="JJO3" s="149"/>
      <c r="JJP3" s="149"/>
      <c r="JJQ3" s="149"/>
      <c r="JJR3" s="149"/>
      <c r="JJS3" s="149"/>
      <c r="JJT3" s="149"/>
      <c r="JJU3" s="149"/>
      <c r="JJV3" s="149"/>
      <c r="JJW3" s="149"/>
      <c r="JJX3" s="149"/>
      <c r="JJY3" s="149"/>
      <c r="JJZ3" s="149"/>
      <c r="JKA3" s="149"/>
      <c r="JKB3" s="149"/>
      <c r="JKC3" s="149"/>
      <c r="JKD3" s="149"/>
      <c r="JKE3" s="149"/>
      <c r="JKF3" s="149"/>
      <c r="JKG3" s="149"/>
      <c r="JKH3" s="149"/>
      <c r="JKI3" s="149"/>
      <c r="JKJ3" s="149"/>
      <c r="JKK3" s="149"/>
      <c r="JKL3" s="149"/>
      <c r="JKM3" s="149"/>
      <c r="JKN3" s="149"/>
      <c r="JKO3" s="149"/>
      <c r="JKP3" s="149"/>
      <c r="JKQ3" s="149"/>
      <c r="JKR3" s="149"/>
      <c r="JKS3" s="149"/>
      <c r="JKT3" s="149"/>
      <c r="JKU3" s="149"/>
      <c r="JKV3" s="149"/>
      <c r="JKW3" s="149"/>
      <c r="JKX3" s="149"/>
      <c r="JKY3" s="149"/>
      <c r="JKZ3" s="149"/>
      <c r="JLA3" s="149"/>
      <c r="JLB3" s="149"/>
      <c r="JLC3" s="149"/>
      <c r="JLD3" s="149"/>
      <c r="JLE3" s="149"/>
      <c r="JLF3" s="149"/>
      <c r="JLG3" s="149"/>
      <c r="JLH3" s="149"/>
      <c r="JLI3" s="149"/>
      <c r="JLJ3" s="149"/>
      <c r="JLK3" s="149"/>
      <c r="JLL3" s="149"/>
      <c r="JLM3" s="149"/>
      <c r="JLN3" s="149"/>
      <c r="JLO3" s="149"/>
      <c r="JLP3" s="149"/>
      <c r="JLQ3" s="149"/>
      <c r="JLR3" s="149"/>
      <c r="JLS3" s="149"/>
      <c r="JLT3" s="149"/>
      <c r="JLU3" s="149"/>
      <c r="JLV3" s="149"/>
      <c r="JLW3" s="149"/>
      <c r="JLX3" s="149"/>
      <c r="JLY3" s="149"/>
      <c r="JLZ3" s="149"/>
      <c r="JMA3" s="149"/>
      <c r="JMB3" s="149"/>
      <c r="JMC3" s="149"/>
      <c r="JMD3" s="149"/>
      <c r="JME3" s="149"/>
      <c r="JMF3" s="149"/>
      <c r="JMG3" s="149"/>
      <c r="JMH3" s="149"/>
      <c r="JMI3" s="149"/>
      <c r="JMJ3" s="149"/>
      <c r="JMK3" s="149"/>
      <c r="JML3" s="149"/>
      <c r="JMM3" s="149"/>
      <c r="JMN3" s="149"/>
      <c r="JMO3" s="149"/>
      <c r="JMP3" s="149"/>
      <c r="JMQ3" s="149"/>
      <c r="JMR3" s="149"/>
      <c r="JMS3" s="149"/>
      <c r="JMT3" s="149"/>
      <c r="JMU3" s="149"/>
      <c r="JMV3" s="149"/>
      <c r="JMW3" s="149"/>
      <c r="JMX3" s="149"/>
      <c r="JMY3" s="149"/>
      <c r="JMZ3" s="149"/>
      <c r="JNA3" s="149"/>
      <c r="JNB3" s="149"/>
      <c r="JNC3" s="149"/>
      <c r="JND3" s="149"/>
      <c r="JNE3" s="149"/>
      <c r="JNF3" s="149"/>
      <c r="JNG3" s="149"/>
      <c r="JNH3" s="149"/>
      <c r="JNI3" s="149"/>
      <c r="JNJ3" s="149"/>
      <c r="JNK3" s="149"/>
      <c r="JNL3" s="149"/>
      <c r="JNM3" s="149"/>
      <c r="JNN3" s="149"/>
      <c r="JNO3" s="149"/>
      <c r="JNP3" s="149"/>
      <c r="JNQ3" s="149"/>
      <c r="JNR3" s="149"/>
      <c r="JNS3" s="149"/>
      <c r="JNT3" s="149"/>
      <c r="JNU3" s="149"/>
      <c r="JNV3" s="149"/>
      <c r="JNW3" s="149"/>
      <c r="JNX3" s="149"/>
      <c r="JNY3" s="149"/>
      <c r="JNZ3" s="149"/>
      <c r="JOA3" s="149"/>
      <c r="JOB3" s="149"/>
      <c r="JOC3" s="149"/>
      <c r="JOD3" s="149"/>
      <c r="JOE3" s="149"/>
      <c r="JOF3" s="149"/>
      <c r="JOG3" s="149"/>
      <c r="JOH3" s="149"/>
      <c r="JOI3" s="149"/>
      <c r="JOJ3" s="149"/>
      <c r="JOK3" s="149"/>
      <c r="JOL3" s="149"/>
      <c r="JOM3" s="149"/>
      <c r="JON3" s="149"/>
      <c r="JOO3" s="149"/>
      <c r="JOP3" s="149"/>
      <c r="JOQ3" s="149"/>
      <c r="JOR3" s="149"/>
      <c r="JOS3" s="149"/>
      <c r="JOT3" s="149"/>
      <c r="JOU3" s="149"/>
      <c r="JOV3" s="149"/>
      <c r="JOW3" s="149"/>
      <c r="JOX3" s="149"/>
      <c r="JOY3" s="149"/>
      <c r="JOZ3" s="149"/>
      <c r="JPA3" s="149"/>
      <c r="JPB3" s="149"/>
      <c r="JPC3" s="149"/>
      <c r="JPD3" s="149"/>
      <c r="JPE3" s="149"/>
      <c r="JPF3" s="149"/>
      <c r="JPG3" s="149"/>
      <c r="JPH3" s="149"/>
      <c r="JPI3" s="149"/>
      <c r="JPJ3" s="149"/>
      <c r="JPK3" s="149"/>
      <c r="JPL3" s="149"/>
      <c r="JPM3" s="149"/>
      <c r="JPN3" s="149"/>
      <c r="JPO3" s="149"/>
      <c r="JPP3" s="149"/>
      <c r="JPQ3" s="149"/>
      <c r="JPR3" s="149"/>
      <c r="JPS3" s="149"/>
      <c r="JPT3" s="149"/>
      <c r="JPU3" s="149"/>
      <c r="JPV3" s="149"/>
      <c r="JPW3" s="149"/>
      <c r="JPX3" s="149"/>
      <c r="JPY3" s="149"/>
      <c r="JPZ3" s="149"/>
      <c r="JQA3" s="149"/>
      <c r="JQB3" s="149"/>
      <c r="JQC3" s="149"/>
      <c r="JQD3" s="149"/>
      <c r="JQE3" s="149"/>
      <c r="JQF3" s="149"/>
      <c r="JQG3" s="149"/>
      <c r="JQH3" s="149"/>
      <c r="JQI3" s="149"/>
      <c r="JQJ3" s="149"/>
      <c r="JQK3" s="149"/>
      <c r="JQL3" s="149"/>
      <c r="JQM3" s="149"/>
      <c r="JQN3" s="149"/>
      <c r="JQO3" s="149"/>
      <c r="JQP3" s="149"/>
      <c r="JQQ3" s="149"/>
      <c r="JQR3" s="149"/>
      <c r="JQS3" s="149"/>
      <c r="JQT3" s="149"/>
      <c r="JQU3" s="149"/>
      <c r="JQV3" s="149"/>
      <c r="JQW3" s="149"/>
      <c r="JQX3" s="149"/>
      <c r="JQY3" s="149"/>
      <c r="JQZ3" s="149"/>
      <c r="JRA3" s="149"/>
      <c r="JRB3" s="149"/>
      <c r="JRC3" s="149"/>
      <c r="JRD3" s="149"/>
      <c r="JRE3" s="149"/>
      <c r="JRF3" s="149"/>
      <c r="JRG3" s="149"/>
      <c r="JRH3" s="149"/>
      <c r="JRI3" s="149"/>
      <c r="JRJ3" s="149"/>
      <c r="JRK3" s="149"/>
      <c r="JRL3" s="149"/>
      <c r="JRM3" s="149"/>
      <c r="JRN3" s="149"/>
      <c r="JRO3" s="149"/>
      <c r="JRP3" s="149"/>
      <c r="JRQ3" s="149"/>
      <c r="JRR3" s="149"/>
      <c r="JRS3" s="149"/>
      <c r="JRT3" s="149"/>
      <c r="JRU3" s="149"/>
      <c r="JRV3" s="149"/>
      <c r="JRW3" s="149"/>
      <c r="JRX3" s="149"/>
      <c r="JRY3" s="149"/>
      <c r="JRZ3" s="149"/>
      <c r="JSA3" s="149"/>
      <c r="JSB3" s="149"/>
      <c r="JSC3" s="149"/>
      <c r="JSD3" s="149"/>
      <c r="JSE3" s="149"/>
      <c r="JSF3" s="149"/>
      <c r="JSG3" s="149"/>
      <c r="JSH3" s="149"/>
      <c r="JSI3" s="149"/>
      <c r="JSJ3" s="149"/>
      <c r="JSK3" s="149"/>
      <c r="JSL3" s="149"/>
      <c r="JSM3" s="149"/>
      <c r="JSN3" s="149"/>
      <c r="JSO3" s="149"/>
      <c r="JSP3" s="149"/>
      <c r="JSQ3" s="149"/>
      <c r="JSR3" s="149"/>
      <c r="JSS3" s="149"/>
      <c r="JST3" s="149"/>
      <c r="JSU3" s="149"/>
      <c r="JSV3" s="149"/>
      <c r="JSW3" s="149"/>
      <c r="JSX3" s="149"/>
      <c r="JSY3" s="149"/>
      <c r="JSZ3" s="149"/>
      <c r="JTA3" s="149"/>
      <c r="JTB3" s="149"/>
      <c r="JTC3" s="149"/>
      <c r="JTD3" s="149"/>
      <c r="JTE3" s="149"/>
      <c r="JTF3" s="149"/>
      <c r="JTG3" s="149"/>
      <c r="JTH3" s="149"/>
      <c r="JTI3" s="149"/>
      <c r="JTJ3" s="149"/>
      <c r="JTK3" s="149"/>
      <c r="JTL3" s="149"/>
      <c r="JTM3" s="149"/>
      <c r="JTN3" s="149"/>
      <c r="JTO3" s="149"/>
      <c r="JTP3" s="149"/>
      <c r="JTQ3" s="149"/>
      <c r="JTR3" s="149"/>
      <c r="JTS3" s="149"/>
      <c r="JTT3" s="149"/>
      <c r="JTU3" s="149"/>
      <c r="JTV3" s="149"/>
      <c r="JTW3" s="149"/>
      <c r="JTX3" s="149"/>
      <c r="JTY3" s="149"/>
      <c r="JTZ3" s="149"/>
      <c r="JUA3" s="149"/>
      <c r="JUB3" s="149"/>
      <c r="JUC3" s="149"/>
      <c r="JUD3" s="149"/>
      <c r="JUE3" s="149"/>
      <c r="JUF3" s="149"/>
      <c r="JUG3" s="149"/>
      <c r="JUH3" s="149"/>
      <c r="JUI3" s="149"/>
      <c r="JUJ3" s="149"/>
      <c r="JUK3" s="149"/>
      <c r="JUL3" s="149"/>
      <c r="JUM3" s="149"/>
      <c r="JUN3" s="149"/>
      <c r="JUO3" s="149"/>
      <c r="JUP3" s="149"/>
      <c r="JUQ3" s="149"/>
      <c r="JUR3" s="149"/>
      <c r="JUS3" s="149"/>
      <c r="JUT3" s="149"/>
      <c r="JUU3" s="149"/>
      <c r="JUV3" s="149"/>
      <c r="JUW3" s="149"/>
      <c r="JUX3" s="149"/>
      <c r="JUY3" s="149"/>
      <c r="JUZ3" s="149"/>
      <c r="JVA3" s="149"/>
      <c r="JVB3" s="149"/>
      <c r="JVC3" s="149"/>
      <c r="JVD3" s="149"/>
      <c r="JVE3" s="149"/>
      <c r="JVF3" s="149"/>
      <c r="JVG3" s="149"/>
      <c r="JVH3" s="149"/>
      <c r="JVI3" s="149"/>
      <c r="JVJ3" s="149"/>
      <c r="JVK3" s="149"/>
      <c r="JVL3" s="149"/>
      <c r="JVM3" s="149"/>
      <c r="JVN3" s="149"/>
      <c r="JVO3" s="149"/>
      <c r="JVP3" s="149"/>
      <c r="JVQ3" s="149"/>
      <c r="JVR3" s="149"/>
      <c r="JVS3" s="149"/>
      <c r="JVT3" s="149"/>
      <c r="JVU3" s="149"/>
      <c r="JVV3" s="149"/>
      <c r="JVW3" s="149"/>
      <c r="JVX3" s="149"/>
      <c r="JVY3" s="149"/>
      <c r="JVZ3" s="149"/>
      <c r="JWA3" s="149"/>
      <c r="JWB3" s="149"/>
      <c r="JWC3" s="149"/>
      <c r="JWD3" s="149"/>
      <c r="JWE3" s="149"/>
      <c r="JWF3" s="149"/>
      <c r="JWG3" s="149"/>
      <c r="JWH3" s="149"/>
      <c r="JWI3" s="149"/>
      <c r="JWJ3" s="149"/>
      <c r="JWK3" s="149"/>
      <c r="JWL3" s="149"/>
      <c r="JWM3" s="149"/>
      <c r="JWN3" s="149"/>
      <c r="JWO3" s="149"/>
      <c r="JWP3" s="149"/>
      <c r="JWQ3" s="149"/>
      <c r="JWR3" s="149"/>
      <c r="JWS3" s="149"/>
      <c r="JWT3" s="149"/>
      <c r="JWU3" s="149"/>
      <c r="JWV3" s="149"/>
      <c r="JWW3" s="149"/>
      <c r="JWX3" s="149"/>
      <c r="JWY3" s="149"/>
      <c r="JWZ3" s="149"/>
      <c r="JXA3" s="149"/>
      <c r="JXB3" s="149"/>
      <c r="JXC3" s="149"/>
      <c r="JXD3" s="149"/>
      <c r="JXE3" s="149"/>
      <c r="JXF3" s="149"/>
      <c r="JXG3" s="149"/>
      <c r="JXH3" s="149"/>
      <c r="JXI3" s="149"/>
      <c r="JXJ3" s="149"/>
      <c r="JXK3" s="149"/>
      <c r="JXL3" s="149"/>
      <c r="JXM3" s="149"/>
      <c r="JXN3" s="149"/>
      <c r="JXO3" s="149"/>
      <c r="JXP3" s="149"/>
      <c r="JXQ3" s="149"/>
      <c r="JXR3" s="149"/>
      <c r="JXS3" s="149"/>
      <c r="JXT3" s="149"/>
      <c r="JXU3" s="149"/>
      <c r="JXV3" s="149"/>
      <c r="JXW3" s="149"/>
      <c r="JXX3" s="149"/>
      <c r="JXY3" s="149"/>
      <c r="JXZ3" s="149"/>
      <c r="JYA3" s="149"/>
      <c r="JYB3" s="149"/>
      <c r="JYC3" s="149"/>
      <c r="JYD3" s="149"/>
      <c r="JYE3" s="149"/>
      <c r="JYF3" s="149"/>
      <c r="JYG3" s="149"/>
      <c r="JYH3" s="149"/>
      <c r="JYI3" s="149"/>
      <c r="JYJ3" s="149"/>
      <c r="JYK3" s="149"/>
      <c r="JYL3" s="149"/>
      <c r="JYM3" s="149"/>
      <c r="JYN3" s="149"/>
      <c r="JYO3" s="149"/>
      <c r="JYP3" s="149"/>
      <c r="JYQ3" s="149"/>
      <c r="JYR3" s="149"/>
      <c r="JYS3" s="149"/>
      <c r="JYT3" s="149"/>
      <c r="JYU3" s="149"/>
      <c r="JYV3" s="149"/>
      <c r="JYW3" s="149"/>
      <c r="JYX3" s="149"/>
      <c r="JYY3" s="149"/>
      <c r="JYZ3" s="149"/>
      <c r="JZA3" s="149"/>
      <c r="JZB3" s="149"/>
      <c r="JZC3" s="149"/>
      <c r="JZD3" s="149"/>
      <c r="JZE3" s="149"/>
      <c r="JZF3" s="149"/>
      <c r="JZG3" s="149"/>
      <c r="JZH3" s="149"/>
      <c r="JZI3" s="149"/>
      <c r="JZJ3" s="149"/>
      <c r="JZK3" s="149"/>
      <c r="JZL3" s="149"/>
      <c r="JZM3" s="149"/>
      <c r="JZN3" s="149"/>
      <c r="JZO3" s="149"/>
      <c r="JZP3" s="149"/>
      <c r="JZQ3" s="149"/>
      <c r="JZR3" s="149"/>
      <c r="JZS3" s="149"/>
      <c r="JZT3" s="149"/>
      <c r="JZU3" s="149"/>
      <c r="JZV3" s="149"/>
      <c r="JZW3" s="149"/>
      <c r="JZX3" s="149"/>
      <c r="JZY3" s="149"/>
      <c r="JZZ3" s="149"/>
      <c r="KAA3" s="149"/>
      <c r="KAB3" s="149"/>
      <c r="KAC3" s="149"/>
      <c r="KAD3" s="149"/>
      <c r="KAE3" s="149"/>
      <c r="KAF3" s="149"/>
      <c r="KAG3" s="149"/>
      <c r="KAH3" s="149"/>
      <c r="KAI3" s="149"/>
      <c r="KAJ3" s="149"/>
      <c r="KAK3" s="149"/>
      <c r="KAL3" s="149"/>
      <c r="KAM3" s="149"/>
      <c r="KAN3" s="149"/>
      <c r="KAO3" s="149"/>
      <c r="KAP3" s="149"/>
      <c r="KAQ3" s="149"/>
      <c r="KAR3" s="149"/>
      <c r="KAS3" s="149"/>
      <c r="KAT3" s="149"/>
      <c r="KAU3" s="149"/>
      <c r="KAV3" s="149"/>
      <c r="KAW3" s="149"/>
      <c r="KAX3" s="149"/>
      <c r="KAY3" s="149"/>
      <c r="KAZ3" s="149"/>
      <c r="KBA3" s="149"/>
      <c r="KBB3" s="149"/>
      <c r="KBC3" s="149"/>
      <c r="KBD3" s="149"/>
      <c r="KBE3" s="149"/>
      <c r="KBF3" s="149"/>
      <c r="KBG3" s="149"/>
      <c r="KBH3" s="149"/>
      <c r="KBI3" s="149"/>
      <c r="KBJ3" s="149"/>
      <c r="KBK3" s="149"/>
      <c r="KBL3" s="149"/>
      <c r="KBM3" s="149"/>
      <c r="KBN3" s="149"/>
      <c r="KBO3" s="149"/>
      <c r="KBP3" s="149"/>
      <c r="KBQ3" s="149"/>
      <c r="KBR3" s="149"/>
      <c r="KBS3" s="149"/>
      <c r="KBT3" s="149"/>
      <c r="KBU3" s="149"/>
      <c r="KBV3" s="149"/>
      <c r="KBW3" s="149"/>
      <c r="KBX3" s="149"/>
      <c r="KBY3" s="149"/>
      <c r="KBZ3" s="149"/>
      <c r="KCA3" s="149"/>
      <c r="KCB3" s="149"/>
      <c r="KCC3" s="149"/>
      <c r="KCD3" s="149"/>
      <c r="KCE3" s="149"/>
      <c r="KCF3" s="149"/>
      <c r="KCG3" s="149"/>
      <c r="KCH3" s="149"/>
      <c r="KCI3" s="149"/>
      <c r="KCJ3" s="149"/>
      <c r="KCK3" s="149"/>
      <c r="KCL3" s="149"/>
      <c r="KCM3" s="149"/>
      <c r="KCN3" s="149"/>
      <c r="KCO3" s="149"/>
      <c r="KCP3" s="149"/>
      <c r="KCQ3" s="149"/>
      <c r="KCR3" s="149"/>
      <c r="KCS3" s="149"/>
      <c r="KCT3" s="149"/>
      <c r="KCU3" s="149"/>
      <c r="KCV3" s="149"/>
      <c r="KCW3" s="149"/>
      <c r="KCX3" s="149"/>
      <c r="KCY3" s="149"/>
      <c r="KCZ3" s="149"/>
      <c r="KDA3" s="149"/>
      <c r="KDB3" s="149"/>
      <c r="KDC3" s="149"/>
      <c r="KDD3" s="149"/>
      <c r="KDE3" s="149"/>
      <c r="KDF3" s="149"/>
      <c r="KDG3" s="149"/>
      <c r="KDH3" s="149"/>
      <c r="KDI3" s="149"/>
      <c r="KDJ3" s="149"/>
      <c r="KDK3" s="149"/>
      <c r="KDL3" s="149"/>
      <c r="KDM3" s="149"/>
      <c r="KDN3" s="149"/>
      <c r="KDO3" s="149"/>
      <c r="KDP3" s="149"/>
      <c r="KDQ3" s="149"/>
      <c r="KDR3" s="149"/>
      <c r="KDS3" s="149"/>
      <c r="KDT3" s="149"/>
      <c r="KDU3" s="149"/>
      <c r="KDV3" s="149"/>
      <c r="KDW3" s="149"/>
      <c r="KDX3" s="149"/>
      <c r="KDY3" s="149"/>
      <c r="KDZ3" s="149"/>
      <c r="KEA3" s="149"/>
      <c r="KEB3" s="149"/>
      <c r="KEC3" s="149"/>
      <c r="KED3" s="149"/>
      <c r="KEE3" s="149"/>
      <c r="KEF3" s="149"/>
      <c r="KEG3" s="149"/>
      <c r="KEH3" s="149"/>
      <c r="KEI3" s="149"/>
      <c r="KEJ3" s="149"/>
      <c r="KEK3" s="149"/>
      <c r="KEL3" s="149"/>
      <c r="KEM3" s="149"/>
      <c r="KEN3" s="149"/>
      <c r="KEO3" s="149"/>
      <c r="KEP3" s="149"/>
      <c r="KEQ3" s="149"/>
      <c r="KER3" s="149"/>
      <c r="KES3" s="149"/>
      <c r="KET3" s="149"/>
      <c r="KEU3" s="149"/>
      <c r="KEV3" s="149"/>
      <c r="KEW3" s="149"/>
      <c r="KEX3" s="149"/>
      <c r="KEY3" s="149"/>
      <c r="KEZ3" s="149"/>
      <c r="KFA3" s="149"/>
      <c r="KFB3" s="149"/>
      <c r="KFC3" s="149"/>
      <c r="KFD3" s="149"/>
      <c r="KFE3" s="149"/>
      <c r="KFF3" s="149"/>
      <c r="KFG3" s="149"/>
      <c r="KFH3" s="149"/>
      <c r="KFI3" s="149"/>
      <c r="KFJ3" s="149"/>
      <c r="KFK3" s="149"/>
      <c r="KFL3" s="149"/>
      <c r="KFM3" s="149"/>
      <c r="KFN3" s="149"/>
      <c r="KFO3" s="149"/>
      <c r="KFP3" s="149"/>
      <c r="KFQ3" s="149"/>
      <c r="KFR3" s="149"/>
      <c r="KFS3" s="149"/>
      <c r="KFT3" s="149"/>
      <c r="KFU3" s="149"/>
      <c r="KFV3" s="149"/>
      <c r="KFW3" s="149"/>
      <c r="KFX3" s="149"/>
      <c r="KFY3" s="149"/>
      <c r="KFZ3" s="149"/>
      <c r="KGA3" s="149"/>
      <c r="KGB3" s="149"/>
      <c r="KGC3" s="149"/>
      <c r="KGD3" s="149"/>
      <c r="KGE3" s="149"/>
      <c r="KGF3" s="149"/>
      <c r="KGG3" s="149"/>
      <c r="KGH3" s="149"/>
      <c r="KGI3" s="149"/>
      <c r="KGJ3" s="149"/>
      <c r="KGK3" s="149"/>
      <c r="KGL3" s="149"/>
      <c r="KGM3" s="149"/>
      <c r="KGN3" s="149"/>
      <c r="KGO3" s="149"/>
      <c r="KGP3" s="149"/>
      <c r="KGQ3" s="149"/>
      <c r="KGR3" s="149"/>
      <c r="KGS3" s="149"/>
      <c r="KGT3" s="149"/>
      <c r="KGU3" s="149"/>
      <c r="KGV3" s="149"/>
      <c r="KGW3" s="149"/>
      <c r="KGX3" s="149"/>
      <c r="KGY3" s="149"/>
      <c r="KGZ3" s="149"/>
      <c r="KHA3" s="149"/>
      <c r="KHB3" s="149"/>
      <c r="KHC3" s="149"/>
      <c r="KHD3" s="149"/>
      <c r="KHE3" s="149"/>
      <c r="KHF3" s="149"/>
      <c r="KHG3" s="149"/>
      <c r="KHH3" s="149"/>
      <c r="KHI3" s="149"/>
      <c r="KHJ3" s="149"/>
      <c r="KHK3" s="149"/>
      <c r="KHL3" s="149"/>
      <c r="KHM3" s="149"/>
      <c r="KHN3" s="149"/>
      <c r="KHO3" s="149"/>
      <c r="KHP3" s="149"/>
      <c r="KHQ3" s="149"/>
      <c r="KHR3" s="149"/>
      <c r="KHS3" s="149"/>
      <c r="KHT3" s="149"/>
      <c r="KHU3" s="149"/>
      <c r="KHV3" s="149"/>
      <c r="KHW3" s="149"/>
      <c r="KHX3" s="149"/>
      <c r="KHY3" s="149"/>
      <c r="KHZ3" s="149"/>
      <c r="KIA3" s="149"/>
      <c r="KIB3" s="149"/>
      <c r="KIC3" s="149"/>
      <c r="KID3" s="149"/>
      <c r="KIE3" s="149"/>
      <c r="KIF3" s="149"/>
      <c r="KIG3" s="149"/>
      <c r="KIH3" s="149"/>
      <c r="KII3" s="149"/>
      <c r="KIJ3" s="149"/>
      <c r="KIK3" s="149"/>
      <c r="KIL3" s="149"/>
      <c r="KIM3" s="149"/>
      <c r="KIN3" s="149"/>
      <c r="KIO3" s="149"/>
      <c r="KIP3" s="149"/>
      <c r="KIQ3" s="149"/>
      <c r="KIR3" s="149"/>
      <c r="KIS3" s="149"/>
      <c r="KIT3" s="149"/>
      <c r="KIU3" s="149"/>
      <c r="KIV3" s="149"/>
      <c r="KIW3" s="149"/>
      <c r="KIX3" s="149"/>
      <c r="KIY3" s="149"/>
      <c r="KIZ3" s="149"/>
      <c r="KJA3" s="149"/>
      <c r="KJB3" s="149"/>
      <c r="KJC3" s="149"/>
      <c r="KJD3" s="149"/>
      <c r="KJE3" s="149"/>
      <c r="KJF3" s="149"/>
      <c r="KJG3" s="149"/>
      <c r="KJH3" s="149"/>
      <c r="KJI3" s="149"/>
      <c r="KJJ3" s="149"/>
      <c r="KJK3" s="149"/>
      <c r="KJL3" s="149"/>
      <c r="KJM3" s="149"/>
      <c r="KJN3" s="149"/>
      <c r="KJO3" s="149"/>
      <c r="KJP3" s="149"/>
      <c r="KJQ3" s="149"/>
      <c r="KJR3" s="149"/>
      <c r="KJS3" s="149"/>
      <c r="KJT3" s="149"/>
      <c r="KJU3" s="149"/>
      <c r="KJV3" s="149"/>
      <c r="KJW3" s="149"/>
      <c r="KJX3" s="149"/>
      <c r="KJY3" s="149"/>
      <c r="KJZ3" s="149"/>
      <c r="KKA3" s="149"/>
      <c r="KKB3" s="149"/>
      <c r="KKC3" s="149"/>
      <c r="KKD3" s="149"/>
      <c r="KKE3" s="149"/>
      <c r="KKF3" s="149"/>
      <c r="KKG3" s="149"/>
      <c r="KKH3" s="149"/>
      <c r="KKI3" s="149"/>
      <c r="KKJ3" s="149"/>
      <c r="KKK3" s="149"/>
      <c r="KKL3" s="149"/>
      <c r="KKM3" s="149"/>
      <c r="KKN3" s="149"/>
      <c r="KKO3" s="149"/>
      <c r="KKP3" s="149"/>
      <c r="KKQ3" s="149"/>
      <c r="KKR3" s="149"/>
      <c r="KKS3" s="149"/>
      <c r="KKT3" s="149"/>
      <c r="KKU3" s="149"/>
      <c r="KKV3" s="149"/>
      <c r="KKW3" s="149"/>
      <c r="KKX3" s="149"/>
      <c r="KKY3" s="149"/>
      <c r="KKZ3" s="149"/>
      <c r="KLA3" s="149"/>
      <c r="KLB3" s="149"/>
      <c r="KLC3" s="149"/>
      <c r="KLD3" s="149"/>
      <c r="KLE3" s="149"/>
      <c r="KLF3" s="149"/>
      <c r="KLG3" s="149"/>
      <c r="KLH3" s="149"/>
      <c r="KLI3" s="149"/>
      <c r="KLJ3" s="149"/>
      <c r="KLK3" s="149"/>
      <c r="KLL3" s="149"/>
      <c r="KLM3" s="149"/>
      <c r="KLN3" s="149"/>
      <c r="KLO3" s="149"/>
      <c r="KLP3" s="149"/>
      <c r="KLQ3" s="149"/>
      <c r="KLR3" s="149"/>
      <c r="KLS3" s="149"/>
      <c r="KLT3" s="149"/>
      <c r="KLU3" s="149"/>
      <c r="KLV3" s="149"/>
      <c r="KLW3" s="149"/>
      <c r="KLX3" s="149"/>
      <c r="KLY3" s="149"/>
      <c r="KLZ3" s="149"/>
      <c r="KMA3" s="149"/>
      <c r="KMB3" s="149"/>
      <c r="KMC3" s="149"/>
      <c r="KMD3" s="149"/>
      <c r="KME3" s="149"/>
      <c r="KMF3" s="149"/>
      <c r="KMG3" s="149"/>
      <c r="KMH3" s="149"/>
      <c r="KMI3" s="149"/>
      <c r="KMJ3" s="149"/>
      <c r="KMK3" s="149"/>
      <c r="KML3" s="149"/>
      <c r="KMM3" s="149"/>
      <c r="KMN3" s="149"/>
      <c r="KMO3" s="149"/>
      <c r="KMP3" s="149"/>
      <c r="KMQ3" s="149"/>
      <c r="KMR3" s="149"/>
      <c r="KMS3" s="149"/>
      <c r="KMT3" s="149"/>
      <c r="KMU3" s="149"/>
      <c r="KMV3" s="149"/>
      <c r="KMW3" s="149"/>
      <c r="KMX3" s="149"/>
      <c r="KMY3" s="149"/>
      <c r="KMZ3" s="149"/>
      <c r="KNA3" s="149"/>
      <c r="KNB3" s="149"/>
      <c r="KNC3" s="149"/>
      <c r="KND3" s="149"/>
      <c r="KNE3" s="149"/>
      <c r="KNF3" s="149"/>
      <c r="KNG3" s="149"/>
      <c r="KNH3" s="149"/>
      <c r="KNI3" s="149"/>
      <c r="KNJ3" s="149"/>
      <c r="KNK3" s="149"/>
      <c r="KNL3" s="149"/>
      <c r="KNM3" s="149"/>
      <c r="KNN3" s="149"/>
      <c r="KNO3" s="149"/>
      <c r="KNP3" s="149"/>
      <c r="KNQ3" s="149"/>
      <c r="KNR3" s="149"/>
      <c r="KNS3" s="149"/>
      <c r="KNT3" s="149"/>
      <c r="KNU3" s="149"/>
      <c r="KNV3" s="149"/>
      <c r="KNW3" s="149"/>
      <c r="KNX3" s="149"/>
      <c r="KNY3" s="149"/>
      <c r="KNZ3" s="149"/>
      <c r="KOA3" s="149"/>
      <c r="KOB3" s="149"/>
      <c r="KOC3" s="149"/>
      <c r="KOD3" s="149"/>
      <c r="KOE3" s="149"/>
      <c r="KOF3" s="149"/>
      <c r="KOG3" s="149"/>
      <c r="KOH3" s="149"/>
      <c r="KOI3" s="149"/>
      <c r="KOJ3" s="149"/>
      <c r="KOK3" s="149"/>
      <c r="KOL3" s="149"/>
      <c r="KOM3" s="149"/>
      <c r="KON3" s="149"/>
      <c r="KOO3" s="149"/>
      <c r="KOP3" s="149"/>
      <c r="KOQ3" s="149"/>
      <c r="KOR3" s="149"/>
      <c r="KOS3" s="149"/>
      <c r="KOT3" s="149"/>
      <c r="KOU3" s="149"/>
      <c r="KOV3" s="149"/>
      <c r="KOW3" s="149"/>
      <c r="KOX3" s="149"/>
      <c r="KOY3" s="149"/>
      <c r="KOZ3" s="149"/>
      <c r="KPA3" s="149"/>
      <c r="KPB3" s="149"/>
      <c r="KPC3" s="149"/>
      <c r="KPD3" s="149"/>
      <c r="KPE3" s="149"/>
      <c r="KPF3" s="149"/>
      <c r="KPG3" s="149"/>
      <c r="KPH3" s="149"/>
      <c r="KPI3" s="149"/>
      <c r="KPJ3" s="149"/>
      <c r="KPK3" s="149"/>
      <c r="KPL3" s="149"/>
      <c r="KPM3" s="149"/>
      <c r="KPN3" s="149"/>
      <c r="KPO3" s="149"/>
      <c r="KPP3" s="149"/>
      <c r="KPQ3" s="149"/>
      <c r="KPR3" s="149"/>
      <c r="KPS3" s="149"/>
      <c r="KPT3" s="149"/>
      <c r="KPU3" s="149"/>
      <c r="KPV3" s="149"/>
      <c r="KPW3" s="149"/>
      <c r="KPX3" s="149"/>
      <c r="KPY3" s="149"/>
      <c r="KPZ3" s="149"/>
      <c r="KQA3" s="149"/>
      <c r="KQB3" s="149"/>
      <c r="KQC3" s="149"/>
      <c r="KQD3" s="149"/>
      <c r="KQE3" s="149"/>
      <c r="KQF3" s="149"/>
      <c r="KQG3" s="149"/>
      <c r="KQH3" s="149"/>
      <c r="KQI3" s="149"/>
      <c r="KQJ3" s="149"/>
      <c r="KQK3" s="149"/>
      <c r="KQL3" s="149"/>
      <c r="KQM3" s="149"/>
      <c r="KQN3" s="149"/>
      <c r="KQO3" s="149"/>
      <c r="KQP3" s="149"/>
      <c r="KQQ3" s="149"/>
      <c r="KQR3" s="149"/>
      <c r="KQS3" s="149"/>
      <c r="KQT3" s="149"/>
      <c r="KQU3" s="149"/>
      <c r="KQV3" s="149"/>
      <c r="KQW3" s="149"/>
      <c r="KQX3" s="149"/>
      <c r="KQY3" s="149"/>
      <c r="KQZ3" s="149"/>
      <c r="KRA3" s="149"/>
      <c r="KRB3" s="149"/>
      <c r="KRC3" s="149"/>
      <c r="KRD3" s="149"/>
      <c r="KRE3" s="149"/>
      <c r="KRF3" s="149"/>
      <c r="KRG3" s="149"/>
      <c r="KRH3" s="149"/>
      <c r="KRI3" s="149"/>
      <c r="KRJ3" s="149"/>
      <c r="KRK3" s="149"/>
      <c r="KRL3" s="149"/>
      <c r="KRM3" s="149"/>
      <c r="KRN3" s="149"/>
      <c r="KRO3" s="149"/>
      <c r="KRP3" s="149"/>
      <c r="KRQ3" s="149"/>
      <c r="KRR3" s="149"/>
      <c r="KRS3" s="149"/>
      <c r="KRT3" s="149"/>
      <c r="KRU3" s="149"/>
      <c r="KRV3" s="149"/>
      <c r="KRW3" s="149"/>
      <c r="KRX3" s="149"/>
      <c r="KRY3" s="149"/>
      <c r="KRZ3" s="149"/>
      <c r="KSA3" s="149"/>
      <c r="KSB3" s="149"/>
      <c r="KSC3" s="149"/>
      <c r="KSD3" s="149"/>
      <c r="KSE3" s="149"/>
      <c r="KSF3" s="149"/>
      <c r="KSG3" s="149"/>
      <c r="KSH3" s="149"/>
      <c r="KSI3" s="149"/>
      <c r="KSJ3" s="149"/>
      <c r="KSK3" s="149"/>
      <c r="KSL3" s="149"/>
      <c r="KSM3" s="149"/>
      <c r="KSN3" s="149"/>
      <c r="KSO3" s="149"/>
      <c r="KSP3" s="149"/>
      <c r="KSQ3" s="149"/>
      <c r="KSR3" s="149"/>
      <c r="KSS3" s="149"/>
      <c r="KST3" s="149"/>
      <c r="KSU3" s="149"/>
      <c r="KSV3" s="149"/>
      <c r="KSW3" s="149"/>
      <c r="KSX3" s="149"/>
      <c r="KSY3" s="149"/>
      <c r="KSZ3" s="149"/>
      <c r="KTA3" s="149"/>
      <c r="KTB3" s="149"/>
      <c r="KTC3" s="149"/>
      <c r="KTD3" s="149"/>
      <c r="KTE3" s="149"/>
      <c r="KTF3" s="149"/>
      <c r="KTG3" s="149"/>
      <c r="KTH3" s="149"/>
      <c r="KTI3" s="149"/>
      <c r="KTJ3" s="149"/>
      <c r="KTK3" s="149"/>
      <c r="KTL3" s="149"/>
      <c r="KTM3" s="149"/>
      <c r="KTN3" s="149"/>
      <c r="KTO3" s="149"/>
      <c r="KTP3" s="149"/>
      <c r="KTQ3" s="149"/>
      <c r="KTR3" s="149"/>
      <c r="KTS3" s="149"/>
      <c r="KTT3" s="149"/>
      <c r="KTU3" s="149"/>
      <c r="KTV3" s="149"/>
      <c r="KTW3" s="149"/>
      <c r="KTX3" s="149"/>
      <c r="KTY3" s="149"/>
      <c r="KTZ3" s="149"/>
      <c r="KUA3" s="149"/>
      <c r="KUB3" s="149"/>
      <c r="KUC3" s="149"/>
      <c r="KUD3" s="149"/>
      <c r="KUE3" s="149"/>
      <c r="KUF3" s="149"/>
      <c r="KUG3" s="149"/>
      <c r="KUH3" s="149"/>
      <c r="KUI3" s="149"/>
      <c r="KUJ3" s="149"/>
      <c r="KUK3" s="149"/>
      <c r="KUL3" s="149"/>
      <c r="KUM3" s="149"/>
      <c r="KUN3" s="149"/>
      <c r="KUO3" s="149"/>
      <c r="KUP3" s="149"/>
      <c r="KUQ3" s="149"/>
      <c r="KUR3" s="149"/>
      <c r="KUS3" s="149"/>
      <c r="KUT3" s="149"/>
      <c r="KUU3" s="149"/>
      <c r="KUV3" s="149"/>
      <c r="KUW3" s="149"/>
      <c r="KUX3" s="149"/>
      <c r="KUY3" s="149"/>
      <c r="KUZ3" s="149"/>
      <c r="KVA3" s="149"/>
      <c r="KVB3" s="149"/>
      <c r="KVC3" s="149"/>
      <c r="KVD3" s="149"/>
      <c r="KVE3" s="149"/>
      <c r="KVF3" s="149"/>
      <c r="KVG3" s="149"/>
      <c r="KVH3" s="149"/>
      <c r="KVI3" s="149"/>
      <c r="KVJ3" s="149"/>
      <c r="KVK3" s="149"/>
      <c r="KVL3" s="149"/>
      <c r="KVM3" s="149"/>
      <c r="KVN3" s="149"/>
      <c r="KVO3" s="149"/>
      <c r="KVP3" s="149"/>
      <c r="KVQ3" s="149"/>
      <c r="KVR3" s="149"/>
      <c r="KVS3" s="149"/>
      <c r="KVT3" s="149"/>
      <c r="KVU3" s="149"/>
      <c r="KVV3" s="149"/>
      <c r="KVW3" s="149"/>
      <c r="KVX3" s="149"/>
      <c r="KVY3" s="149"/>
      <c r="KVZ3" s="149"/>
      <c r="KWA3" s="149"/>
      <c r="KWB3" s="149"/>
      <c r="KWC3" s="149"/>
      <c r="KWD3" s="149"/>
      <c r="KWE3" s="149"/>
      <c r="KWF3" s="149"/>
      <c r="KWG3" s="149"/>
      <c r="KWH3" s="149"/>
      <c r="KWI3" s="149"/>
      <c r="KWJ3" s="149"/>
      <c r="KWK3" s="149"/>
      <c r="KWL3" s="149"/>
      <c r="KWM3" s="149"/>
      <c r="KWN3" s="149"/>
      <c r="KWO3" s="149"/>
      <c r="KWP3" s="149"/>
      <c r="KWQ3" s="149"/>
      <c r="KWR3" s="149"/>
      <c r="KWS3" s="149"/>
      <c r="KWT3" s="149"/>
      <c r="KWU3" s="149"/>
      <c r="KWV3" s="149"/>
      <c r="KWW3" s="149"/>
      <c r="KWX3" s="149"/>
      <c r="KWY3" s="149"/>
      <c r="KWZ3" s="149"/>
      <c r="KXA3" s="149"/>
      <c r="KXB3" s="149"/>
      <c r="KXC3" s="149"/>
      <c r="KXD3" s="149"/>
      <c r="KXE3" s="149"/>
      <c r="KXF3" s="149"/>
      <c r="KXG3" s="149"/>
      <c r="KXH3" s="149"/>
      <c r="KXI3" s="149"/>
      <c r="KXJ3" s="149"/>
      <c r="KXK3" s="149"/>
      <c r="KXL3" s="149"/>
      <c r="KXM3" s="149"/>
      <c r="KXN3" s="149"/>
      <c r="KXO3" s="149"/>
      <c r="KXP3" s="149"/>
      <c r="KXQ3" s="149"/>
      <c r="KXR3" s="149"/>
      <c r="KXS3" s="149"/>
      <c r="KXT3" s="149"/>
      <c r="KXU3" s="149"/>
      <c r="KXV3" s="149"/>
      <c r="KXW3" s="149"/>
      <c r="KXX3" s="149"/>
      <c r="KXY3" s="149"/>
      <c r="KXZ3" s="149"/>
      <c r="KYA3" s="149"/>
      <c r="KYB3" s="149"/>
      <c r="KYC3" s="149"/>
      <c r="KYD3" s="149"/>
      <c r="KYE3" s="149"/>
      <c r="KYF3" s="149"/>
      <c r="KYG3" s="149"/>
      <c r="KYH3" s="149"/>
      <c r="KYI3" s="149"/>
      <c r="KYJ3" s="149"/>
      <c r="KYK3" s="149"/>
      <c r="KYL3" s="149"/>
      <c r="KYM3" s="149"/>
      <c r="KYN3" s="149"/>
      <c r="KYO3" s="149"/>
      <c r="KYP3" s="149"/>
      <c r="KYQ3" s="149"/>
      <c r="KYR3" s="149"/>
      <c r="KYS3" s="149"/>
      <c r="KYT3" s="149"/>
      <c r="KYU3" s="149"/>
      <c r="KYV3" s="149"/>
      <c r="KYW3" s="149"/>
      <c r="KYX3" s="149"/>
      <c r="KYY3" s="149"/>
      <c r="KYZ3" s="149"/>
      <c r="KZA3" s="149"/>
      <c r="KZB3" s="149"/>
      <c r="KZC3" s="149"/>
      <c r="KZD3" s="149"/>
      <c r="KZE3" s="149"/>
      <c r="KZF3" s="149"/>
      <c r="KZG3" s="149"/>
      <c r="KZH3" s="149"/>
      <c r="KZI3" s="149"/>
      <c r="KZJ3" s="149"/>
      <c r="KZK3" s="149"/>
      <c r="KZL3" s="149"/>
      <c r="KZM3" s="149"/>
      <c r="KZN3" s="149"/>
      <c r="KZO3" s="149"/>
      <c r="KZP3" s="149"/>
      <c r="KZQ3" s="149"/>
      <c r="KZR3" s="149"/>
      <c r="KZS3" s="149"/>
      <c r="KZT3" s="149"/>
      <c r="KZU3" s="149"/>
      <c r="KZV3" s="149"/>
      <c r="KZW3" s="149"/>
      <c r="KZX3" s="149"/>
      <c r="KZY3" s="149"/>
      <c r="KZZ3" s="149"/>
      <c r="LAA3" s="149"/>
      <c r="LAB3" s="149"/>
      <c r="LAC3" s="149"/>
      <c r="LAD3" s="149"/>
      <c r="LAE3" s="149"/>
      <c r="LAF3" s="149"/>
      <c r="LAG3" s="149"/>
      <c r="LAH3" s="149"/>
      <c r="LAI3" s="149"/>
      <c r="LAJ3" s="149"/>
      <c r="LAK3" s="149"/>
      <c r="LAL3" s="149"/>
      <c r="LAM3" s="149"/>
      <c r="LAN3" s="149"/>
      <c r="LAO3" s="149"/>
      <c r="LAP3" s="149"/>
      <c r="LAQ3" s="149"/>
      <c r="LAR3" s="149"/>
      <c r="LAS3" s="149"/>
      <c r="LAT3" s="149"/>
      <c r="LAU3" s="149"/>
      <c r="LAV3" s="149"/>
      <c r="LAW3" s="149"/>
      <c r="LAX3" s="149"/>
      <c r="LAY3" s="149"/>
      <c r="LAZ3" s="149"/>
      <c r="LBA3" s="149"/>
      <c r="LBB3" s="149"/>
      <c r="LBC3" s="149"/>
      <c r="LBD3" s="149"/>
      <c r="LBE3" s="149"/>
      <c r="LBF3" s="149"/>
      <c r="LBG3" s="149"/>
      <c r="LBH3" s="149"/>
      <c r="LBI3" s="149"/>
      <c r="LBJ3" s="149"/>
      <c r="LBK3" s="149"/>
      <c r="LBL3" s="149"/>
      <c r="LBM3" s="149"/>
      <c r="LBN3" s="149"/>
      <c r="LBO3" s="149"/>
      <c r="LBP3" s="149"/>
      <c r="LBQ3" s="149"/>
      <c r="LBR3" s="149"/>
      <c r="LBS3" s="149"/>
      <c r="LBT3" s="149"/>
      <c r="LBU3" s="149"/>
      <c r="LBV3" s="149"/>
      <c r="LBW3" s="149"/>
      <c r="LBX3" s="149"/>
      <c r="LBY3" s="149"/>
      <c r="LBZ3" s="149"/>
      <c r="LCA3" s="149"/>
      <c r="LCB3" s="149"/>
      <c r="LCC3" s="149"/>
      <c r="LCD3" s="149"/>
      <c r="LCE3" s="149"/>
      <c r="LCF3" s="149"/>
      <c r="LCG3" s="149"/>
      <c r="LCH3" s="149"/>
      <c r="LCI3" s="149"/>
      <c r="LCJ3" s="149"/>
      <c r="LCK3" s="149"/>
      <c r="LCL3" s="149"/>
      <c r="LCM3" s="149"/>
      <c r="LCN3" s="149"/>
      <c r="LCO3" s="149"/>
      <c r="LCP3" s="149"/>
      <c r="LCQ3" s="149"/>
      <c r="LCR3" s="149"/>
      <c r="LCS3" s="149"/>
      <c r="LCT3" s="149"/>
      <c r="LCU3" s="149"/>
      <c r="LCV3" s="149"/>
      <c r="LCW3" s="149"/>
      <c r="LCX3" s="149"/>
      <c r="LCY3" s="149"/>
      <c r="LCZ3" s="149"/>
      <c r="LDA3" s="149"/>
      <c r="LDB3" s="149"/>
      <c r="LDC3" s="149"/>
      <c r="LDD3" s="149"/>
      <c r="LDE3" s="149"/>
      <c r="LDF3" s="149"/>
      <c r="LDG3" s="149"/>
      <c r="LDH3" s="149"/>
      <c r="LDI3" s="149"/>
      <c r="LDJ3" s="149"/>
      <c r="LDK3" s="149"/>
      <c r="LDL3" s="149"/>
      <c r="LDM3" s="149"/>
      <c r="LDN3" s="149"/>
      <c r="LDO3" s="149"/>
      <c r="LDP3" s="149"/>
      <c r="LDQ3" s="149"/>
      <c r="LDR3" s="149"/>
      <c r="LDS3" s="149"/>
      <c r="LDT3" s="149"/>
      <c r="LDU3" s="149"/>
      <c r="LDV3" s="149"/>
      <c r="LDW3" s="149"/>
      <c r="LDX3" s="149"/>
      <c r="LDY3" s="149"/>
      <c r="LDZ3" s="149"/>
      <c r="LEA3" s="149"/>
      <c r="LEB3" s="149"/>
      <c r="LEC3" s="149"/>
      <c r="LED3" s="149"/>
      <c r="LEE3" s="149"/>
      <c r="LEF3" s="149"/>
      <c r="LEG3" s="149"/>
      <c r="LEH3" s="149"/>
      <c r="LEI3" s="149"/>
      <c r="LEJ3" s="149"/>
      <c r="LEK3" s="149"/>
      <c r="LEL3" s="149"/>
      <c r="LEM3" s="149"/>
      <c r="LEN3" s="149"/>
      <c r="LEO3" s="149"/>
      <c r="LEP3" s="149"/>
      <c r="LEQ3" s="149"/>
      <c r="LER3" s="149"/>
      <c r="LES3" s="149"/>
      <c r="LET3" s="149"/>
      <c r="LEU3" s="149"/>
      <c r="LEV3" s="149"/>
      <c r="LEW3" s="149"/>
      <c r="LEX3" s="149"/>
      <c r="LEY3" s="149"/>
      <c r="LEZ3" s="149"/>
      <c r="LFA3" s="149"/>
      <c r="LFB3" s="149"/>
      <c r="LFC3" s="149"/>
      <c r="LFD3" s="149"/>
      <c r="LFE3" s="149"/>
      <c r="LFF3" s="149"/>
      <c r="LFG3" s="149"/>
      <c r="LFH3" s="149"/>
      <c r="LFI3" s="149"/>
      <c r="LFJ3" s="149"/>
      <c r="LFK3" s="149"/>
      <c r="LFL3" s="149"/>
      <c r="LFM3" s="149"/>
      <c r="LFN3" s="149"/>
      <c r="LFO3" s="149"/>
      <c r="LFP3" s="149"/>
      <c r="LFQ3" s="149"/>
      <c r="LFR3" s="149"/>
      <c r="LFS3" s="149"/>
      <c r="LFT3" s="149"/>
      <c r="LFU3" s="149"/>
      <c r="LFV3" s="149"/>
      <c r="LFW3" s="149"/>
      <c r="LFX3" s="149"/>
      <c r="LFY3" s="149"/>
      <c r="LFZ3" s="149"/>
      <c r="LGA3" s="149"/>
      <c r="LGB3" s="149"/>
      <c r="LGC3" s="149"/>
      <c r="LGD3" s="149"/>
      <c r="LGE3" s="149"/>
      <c r="LGF3" s="149"/>
      <c r="LGG3" s="149"/>
      <c r="LGH3" s="149"/>
      <c r="LGI3" s="149"/>
      <c r="LGJ3" s="149"/>
      <c r="LGK3" s="149"/>
      <c r="LGL3" s="149"/>
      <c r="LGM3" s="149"/>
      <c r="LGN3" s="149"/>
      <c r="LGO3" s="149"/>
      <c r="LGP3" s="149"/>
      <c r="LGQ3" s="149"/>
      <c r="LGR3" s="149"/>
      <c r="LGS3" s="149"/>
      <c r="LGT3" s="149"/>
      <c r="LGU3" s="149"/>
      <c r="LGV3" s="149"/>
      <c r="LGW3" s="149"/>
      <c r="LGX3" s="149"/>
      <c r="LGY3" s="149"/>
      <c r="LGZ3" s="149"/>
      <c r="LHA3" s="149"/>
      <c r="LHB3" s="149"/>
      <c r="LHC3" s="149"/>
      <c r="LHD3" s="149"/>
      <c r="LHE3" s="149"/>
      <c r="LHF3" s="149"/>
      <c r="LHG3" s="149"/>
      <c r="LHH3" s="149"/>
      <c r="LHI3" s="149"/>
      <c r="LHJ3" s="149"/>
      <c r="LHK3" s="149"/>
      <c r="LHL3" s="149"/>
      <c r="LHM3" s="149"/>
      <c r="LHN3" s="149"/>
      <c r="LHO3" s="149"/>
      <c r="LHP3" s="149"/>
      <c r="LHQ3" s="149"/>
      <c r="LHR3" s="149"/>
      <c r="LHS3" s="149"/>
      <c r="LHT3" s="149"/>
      <c r="LHU3" s="149"/>
      <c r="LHV3" s="149"/>
      <c r="LHW3" s="149"/>
      <c r="LHX3" s="149"/>
      <c r="LHY3" s="149"/>
      <c r="LHZ3" s="149"/>
      <c r="LIA3" s="149"/>
      <c r="LIB3" s="149"/>
      <c r="LIC3" s="149"/>
      <c r="LID3" s="149"/>
      <c r="LIE3" s="149"/>
      <c r="LIF3" s="149"/>
      <c r="LIG3" s="149"/>
      <c r="LIH3" s="149"/>
      <c r="LII3" s="149"/>
      <c r="LIJ3" s="149"/>
      <c r="LIK3" s="149"/>
      <c r="LIL3" s="149"/>
      <c r="LIM3" s="149"/>
      <c r="LIN3" s="149"/>
      <c r="LIO3" s="149"/>
      <c r="LIP3" s="149"/>
      <c r="LIQ3" s="149"/>
      <c r="LIR3" s="149"/>
      <c r="LIS3" s="149"/>
      <c r="LIT3" s="149"/>
      <c r="LIU3" s="149"/>
      <c r="LIV3" s="149"/>
      <c r="LIW3" s="149"/>
      <c r="LIX3" s="149"/>
      <c r="LIY3" s="149"/>
      <c r="LIZ3" s="149"/>
      <c r="LJA3" s="149"/>
      <c r="LJB3" s="149"/>
      <c r="LJC3" s="149"/>
      <c r="LJD3" s="149"/>
      <c r="LJE3" s="149"/>
      <c r="LJF3" s="149"/>
      <c r="LJG3" s="149"/>
      <c r="LJH3" s="149"/>
      <c r="LJI3" s="149"/>
      <c r="LJJ3" s="149"/>
      <c r="LJK3" s="149"/>
      <c r="LJL3" s="149"/>
      <c r="LJM3" s="149"/>
      <c r="LJN3" s="149"/>
      <c r="LJO3" s="149"/>
      <c r="LJP3" s="149"/>
      <c r="LJQ3" s="149"/>
      <c r="LJR3" s="149"/>
      <c r="LJS3" s="149"/>
      <c r="LJT3" s="149"/>
      <c r="LJU3" s="149"/>
      <c r="LJV3" s="149"/>
      <c r="LJW3" s="149"/>
      <c r="LJX3" s="149"/>
      <c r="LJY3" s="149"/>
      <c r="LJZ3" s="149"/>
      <c r="LKA3" s="149"/>
      <c r="LKB3" s="149"/>
      <c r="LKC3" s="149"/>
      <c r="LKD3" s="149"/>
      <c r="LKE3" s="149"/>
      <c r="LKF3" s="149"/>
      <c r="LKG3" s="149"/>
      <c r="LKH3" s="149"/>
      <c r="LKI3" s="149"/>
      <c r="LKJ3" s="149"/>
      <c r="LKK3" s="149"/>
      <c r="LKL3" s="149"/>
      <c r="LKM3" s="149"/>
      <c r="LKN3" s="149"/>
      <c r="LKO3" s="149"/>
      <c r="LKP3" s="149"/>
      <c r="LKQ3" s="149"/>
      <c r="LKR3" s="149"/>
      <c r="LKS3" s="149"/>
      <c r="LKT3" s="149"/>
      <c r="LKU3" s="149"/>
      <c r="LKV3" s="149"/>
      <c r="LKW3" s="149"/>
      <c r="LKX3" s="149"/>
      <c r="LKY3" s="149"/>
      <c r="LKZ3" s="149"/>
      <c r="LLA3" s="149"/>
      <c r="LLB3" s="149"/>
      <c r="LLC3" s="149"/>
      <c r="LLD3" s="149"/>
      <c r="LLE3" s="149"/>
      <c r="LLF3" s="149"/>
      <c r="LLG3" s="149"/>
      <c r="LLH3" s="149"/>
      <c r="LLI3" s="149"/>
      <c r="LLJ3" s="149"/>
      <c r="LLK3" s="149"/>
      <c r="LLL3" s="149"/>
      <c r="LLM3" s="149"/>
      <c r="LLN3" s="149"/>
      <c r="LLO3" s="149"/>
      <c r="LLP3" s="149"/>
      <c r="LLQ3" s="149"/>
      <c r="LLR3" s="149"/>
      <c r="LLS3" s="149"/>
      <c r="LLT3" s="149"/>
      <c r="LLU3" s="149"/>
      <c r="LLV3" s="149"/>
      <c r="LLW3" s="149"/>
      <c r="LLX3" s="149"/>
      <c r="LLY3" s="149"/>
      <c r="LLZ3" s="149"/>
      <c r="LMA3" s="149"/>
      <c r="LMB3" s="149"/>
      <c r="LMC3" s="149"/>
      <c r="LMD3" s="149"/>
      <c r="LME3" s="149"/>
      <c r="LMF3" s="149"/>
      <c r="LMG3" s="149"/>
      <c r="LMH3" s="149"/>
      <c r="LMI3" s="149"/>
      <c r="LMJ3" s="149"/>
      <c r="LMK3" s="149"/>
      <c r="LML3" s="149"/>
      <c r="LMM3" s="149"/>
      <c r="LMN3" s="149"/>
      <c r="LMO3" s="149"/>
      <c r="LMP3" s="149"/>
      <c r="LMQ3" s="149"/>
      <c r="LMR3" s="149"/>
      <c r="LMS3" s="149"/>
      <c r="LMT3" s="149"/>
      <c r="LMU3" s="149"/>
      <c r="LMV3" s="149"/>
      <c r="LMW3" s="149"/>
      <c r="LMX3" s="149"/>
      <c r="LMY3" s="149"/>
      <c r="LMZ3" s="149"/>
      <c r="LNA3" s="149"/>
      <c r="LNB3" s="149"/>
      <c r="LNC3" s="149"/>
      <c r="LND3" s="149"/>
      <c r="LNE3" s="149"/>
      <c r="LNF3" s="149"/>
      <c r="LNG3" s="149"/>
      <c r="LNH3" s="149"/>
      <c r="LNI3" s="149"/>
      <c r="LNJ3" s="149"/>
      <c r="LNK3" s="149"/>
      <c r="LNL3" s="149"/>
      <c r="LNM3" s="149"/>
      <c r="LNN3" s="149"/>
      <c r="LNO3" s="149"/>
      <c r="LNP3" s="149"/>
      <c r="LNQ3" s="149"/>
      <c r="LNR3" s="149"/>
      <c r="LNS3" s="149"/>
      <c r="LNT3" s="149"/>
      <c r="LNU3" s="149"/>
      <c r="LNV3" s="149"/>
      <c r="LNW3" s="149"/>
      <c r="LNX3" s="149"/>
      <c r="LNY3" s="149"/>
      <c r="LNZ3" s="149"/>
      <c r="LOA3" s="149"/>
      <c r="LOB3" s="149"/>
      <c r="LOC3" s="149"/>
      <c r="LOD3" s="149"/>
      <c r="LOE3" s="149"/>
      <c r="LOF3" s="149"/>
      <c r="LOG3" s="149"/>
      <c r="LOH3" s="149"/>
      <c r="LOI3" s="149"/>
      <c r="LOJ3" s="149"/>
      <c r="LOK3" s="149"/>
      <c r="LOL3" s="149"/>
      <c r="LOM3" s="149"/>
      <c r="LON3" s="149"/>
      <c r="LOO3" s="149"/>
      <c r="LOP3" s="149"/>
      <c r="LOQ3" s="149"/>
      <c r="LOR3" s="149"/>
      <c r="LOS3" s="149"/>
      <c r="LOT3" s="149"/>
      <c r="LOU3" s="149"/>
      <c r="LOV3" s="149"/>
      <c r="LOW3" s="149"/>
      <c r="LOX3" s="149"/>
      <c r="LOY3" s="149"/>
      <c r="LOZ3" s="149"/>
      <c r="LPA3" s="149"/>
      <c r="LPB3" s="149"/>
      <c r="LPC3" s="149"/>
      <c r="LPD3" s="149"/>
      <c r="LPE3" s="149"/>
      <c r="LPF3" s="149"/>
      <c r="LPG3" s="149"/>
      <c r="LPH3" s="149"/>
      <c r="LPI3" s="149"/>
      <c r="LPJ3" s="149"/>
      <c r="LPK3" s="149"/>
      <c r="LPL3" s="149"/>
      <c r="LPM3" s="149"/>
      <c r="LPN3" s="149"/>
      <c r="LPO3" s="149"/>
      <c r="LPP3" s="149"/>
      <c r="LPQ3" s="149"/>
      <c r="LPR3" s="149"/>
      <c r="LPS3" s="149"/>
      <c r="LPT3" s="149"/>
      <c r="LPU3" s="149"/>
      <c r="LPV3" s="149"/>
      <c r="LPW3" s="149"/>
      <c r="LPX3" s="149"/>
      <c r="LPY3" s="149"/>
      <c r="LPZ3" s="149"/>
      <c r="LQA3" s="149"/>
      <c r="LQB3" s="149"/>
      <c r="LQC3" s="149"/>
      <c r="LQD3" s="149"/>
      <c r="LQE3" s="149"/>
      <c r="LQF3" s="149"/>
      <c r="LQG3" s="149"/>
      <c r="LQH3" s="149"/>
      <c r="LQI3" s="149"/>
      <c r="LQJ3" s="149"/>
      <c r="LQK3" s="149"/>
      <c r="LQL3" s="149"/>
      <c r="LQM3" s="149"/>
      <c r="LQN3" s="149"/>
      <c r="LQO3" s="149"/>
      <c r="LQP3" s="149"/>
      <c r="LQQ3" s="149"/>
      <c r="LQR3" s="149"/>
      <c r="LQS3" s="149"/>
      <c r="LQT3" s="149"/>
      <c r="LQU3" s="149"/>
      <c r="LQV3" s="149"/>
      <c r="LQW3" s="149"/>
      <c r="LQX3" s="149"/>
      <c r="LQY3" s="149"/>
      <c r="LQZ3" s="149"/>
      <c r="LRA3" s="149"/>
      <c r="LRB3" s="149"/>
      <c r="LRC3" s="149"/>
      <c r="LRD3" s="149"/>
      <c r="LRE3" s="149"/>
      <c r="LRF3" s="149"/>
      <c r="LRG3" s="149"/>
      <c r="LRH3" s="149"/>
      <c r="LRI3" s="149"/>
      <c r="LRJ3" s="149"/>
      <c r="LRK3" s="149"/>
      <c r="LRL3" s="149"/>
      <c r="LRM3" s="149"/>
      <c r="LRN3" s="149"/>
      <c r="LRO3" s="149"/>
      <c r="LRP3" s="149"/>
      <c r="LRQ3" s="149"/>
      <c r="LRR3" s="149"/>
      <c r="LRS3" s="149"/>
      <c r="LRT3" s="149"/>
      <c r="LRU3" s="149"/>
      <c r="LRV3" s="149"/>
      <c r="LRW3" s="149"/>
      <c r="LRX3" s="149"/>
      <c r="LRY3" s="149"/>
      <c r="LRZ3" s="149"/>
      <c r="LSA3" s="149"/>
      <c r="LSB3" s="149"/>
      <c r="LSC3" s="149"/>
      <c r="LSD3" s="149"/>
      <c r="LSE3" s="149"/>
      <c r="LSF3" s="149"/>
      <c r="LSG3" s="149"/>
      <c r="LSH3" s="149"/>
      <c r="LSI3" s="149"/>
      <c r="LSJ3" s="149"/>
      <c r="LSK3" s="149"/>
      <c r="LSL3" s="149"/>
      <c r="LSM3" s="149"/>
      <c r="LSN3" s="149"/>
      <c r="LSO3" s="149"/>
      <c r="LSP3" s="149"/>
      <c r="LSQ3" s="149"/>
      <c r="LSR3" s="149"/>
      <c r="LSS3" s="149"/>
      <c r="LST3" s="149"/>
      <c r="LSU3" s="149"/>
      <c r="LSV3" s="149"/>
      <c r="LSW3" s="149"/>
      <c r="LSX3" s="149"/>
      <c r="LSY3" s="149"/>
      <c r="LSZ3" s="149"/>
      <c r="LTA3" s="149"/>
      <c r="LTB3" s="149"/>
      <c r="LTC3" s="149"/>
      <c r="LTD3" s="149"/>
      <c r="LTE3" s="149"/>
      <c r="LTF3" s="149"/>
      <c r="LTG3" s="149"/>
      <c r="LTH3" s="149"/>
      <c r="LTI3" s="149"/>
      <c r="LTJ3" s="149"/>
      <c r="LTK3" s="149"/>
      <c r="LTL3" s="149"/>
      <c r="LTM3" s="149"/>
      <c r="LTN3" s="149"/>
      <c r="LTO3" s="149"/>
      <c r="LTP3" s="149"/>
      <c r="LTQ3" s="149"/>
      <c r="LTR3" s="149"/>
      <c r="LTS3" s="149"/>
      <c r="LTT3" s="149"/>
      <c r="LTU3" s="149"/>
      <c r="LTV3" s="149"/>
      <c r="LTW3" s="149"/>
      <c r="LTX3" s="149"/>
      <c r="LTY3" s="149"/>
      <c r="LTZ3" s="149"/>
      <c r="LUA3" s="149"/>
      <c r="LUB3" s="149"/>
      <c r="LUC3" s="149"/>
      <c r="LUD3" s="149"/>
      <c r="LUE3" s="149"/>
      <c r="LUF3" s="149"/>
      <c r="LUG3" s="149"/>
      <c r="LUH3" s="149"/>
      <c r="LUI3" s="149"/>
      <c r="LUJ3" s="149"/>
      <c r="LUK3" s="149"/>
      <c r="LUL3" s="149"/>
      <c r="LUM3" s="149"/>
      <c r="LUN3" s="149"/>
      <c r="LUO3" s="149"/>
      <c r="LUP3" s="149"/>
      <c r="LUQ3" s="149"/>
      <c r="LUR3" s="149"/>
      <c r="LUS3" s="149"/>
      <c r="LUT3" s="149"/>
      <c r="LUU3" s="149"/>
      <c r="LUV3" s="149"/>
      <c r="LUW3" s="149"/>
      <c r="LUX3" s="149"/>
      <c r="LUY3" s="149"/>
      <c r="LUZ3" s="149"/>
      <c r="LVA3" s="149"/>
      <c r="LVB3" s="149"/>
      <c r="LVC3" s="149"/>
      <c r="LVD3" s="149"/>
      <c r="LVE3" s="149"/>
      <c r="LVF3" s="149"/>
      <c r="LVG3" s="149"/>
      <c r="LVH3" s="149"/>
      <c r="LVI3" s="149"/>
      <c r="LVJ3" s="149"/>
      <c r="LVK3" s="149"/>
      <c r="LVL3" s="149"/>
      <c r="LVM3" s="149"/>
      <c r="LVN3" s="149"/>
      <c r="LVO3" s="149"/>
      <c r="LVP3" s="149"/>
      <c r="LVQ3" s="149"/>
      <c r="LVR3" s="149"/>
      <c r="LVS3" s="149"/>
      <c r="LVT3" s="149"/>
      <c r="LVU3" s="149"/>
      <c r="LVV3" s="149"/>
      <c r="LVW3" s="149"/>
      <c r="LVX3" s="149"/>
      <c r="LVY3" s="149"/>
      <c r="LVZ3" s="149"/>
      <c r="LWA3" s="149"/>
      <c r="LWB3" s="149"/>
      <c r="LWC3" s="149"/>
      <c r="LWD3" s="149"/>
      <c r="LWE3" s="149"/>
      <c r="LWF3" s="149"/>
      <c r="LWG3" s="149"/>
      <c r="LWH3" s="149"/>
      <c r="LWI3" s="149"/>
      <c r="LWJ3" s="149"/>
      <c r="LWK3" s="149"/>
      <c r="LWL3" s="149"/>
      <c r="LWM3" s="149"/>
      <c r="LWN3" s="149"/>
      <c r="LWO3" s="149"/>
      <c r="LWP3" s="149"/>
      <c r="LWQ3" s="149"/>
      <c r="LWR3" s="149"/>
      <c r="LWS3" s="149"/>
      <c r="LWT3" s="149"/>
      <c r="LWU3" s="149"/>
      <c r="LWV3" s="149"/>
      <c r="LWW3" s="149"/>
      <c r="LWX3" s="149"/>
      <c r="LWY3" s="149"/>
      <c r="LWZ3" s="149"/>
      <c r="LXA3" s="149"/>
      <c r="LXB3" s="149"/>
      <c r="LXC3" s="149"/>
      <c r="LXD3" s="149"/>
      <c r="LXE3" s="149"/>
      <c r="LXF3" s="149"/>
      <c r="LXG3" s="149"/>
      <c r="LXH3" s="149"/>
      <c r="LXI3" s="149"/>
      <c r="LXJ3" s="149"/>
      <c r="LXK3" s="149"/>
      <c r="LXL3" s="149"/>
      <c r="LXM3" s="149"/>
      <c r="LXN3" s="149"/>
      <c r="LXO3" s="149"/>
      <c r="LXP3" s="149"/>
      <c r="LXQ3" s="149"/>
      <c r="LXR3" s="149"/>
      <c r="LXS3" s="149"/>
      <c r="LXT3" s="149"/>
      <c r="LXU3" s="149"/>
      <c r="LXV3" s="149"/>
      <c r="LXW3" s="149"/>
      <c r="LXX3" s="149"/>
      <c r="LXY3" s="149"/>
      <c r="LXZ3" s="149"/>
      <c r="LYA3" s="149"/>
      <c r="LYB3" s="149"/>
      <c r="LYC3" s="149"/>
      <c r="LYD3" s="149"/>
      <c r="LYE3" s="149"/>
      <c r="LYF3" s="149"/>
      <c r="LYG3" s="149"/>
      <c r="LYH3" s="149"/>
      <c r="LYI3" s="149"/>
      <c r="LYJ3" s="149"/>
      <c r="LYK3" s="149"/>
      <c r="LYL3" s="149"/>
      <c r="LYM3" s="149"/>
      <c r="LYN3" s="149"/>
      <c r="LYO3" s="149"/>
      <c r="LYP3" s="149"/>
      <c r="LYQ3" s="149"/>
      <c r="LYR3" s="149"/>
      <c r="LYS3" s="149"/>
      <c r="LYT3" s="149"/>
      <c r="LYU3" s="149"/>
      <c r="LYV3" s="149"/>
      <c r="LYW3" s="149"/>
      <c r="LYX3" s="149"/>
      <c r="LYY3" s="149"/>
      <c r="LYZ3" s="149"/>
      <c r="LZA3" s="149"/>
      <c r="LZB3" s="149"/>
      <c r="LZC3" s="149"/>
      <c r="LZD3" s="149"/>
      <c r="LZE3" s="149"/>
      <c r="LZF3" s="149"/>
      <c r="LZG3" s="149"/>
      <c r="LZH3" s="149"/>
      <c r="LZI3" s="149"/>
      <c r="LZJ3" s="149"/>
      <c r="LZK3" s="149"/>
      <c r="LZL3" s="149"/>
      <c r="LZM3" s="149"/>
      <c r="LZN3" s="149"/>
      <c r="LZO3" s="149"/>
      <c r="LZP3" s="149"/>
      <c r="LZQ3" s="149"/>
      <c r="LZR3" s="149"/>
      <c r="LZS3" s="149"/>
      <c r="LZT3" s="149"/>
      <c r="LZU3" s="149"/>
      <c r="LZV3" s="149"/>
      <c r="LZW3" s="149"/>
      <c r="LZX3" s="149"/>
      <c r="LZY3" s="149"/>
      <c r="LZZ3" s="149"/>
      <c r="MAA3" s="149"/>
      <c r="MAB3" s="149"/>
      <c r="MAC3" s="149"/>
      <c r="MAD3" s="149"/>
      <c r="MAE3" s="149"/>
      <c r="MAF3" s="149"/>
      <c r="MAG3" s="149"/>
      <c r="MAH3" s="149"/>
      <c r="MAI3" s="149"/>
      <c r="MAJ3" s="149"/>
      <c r="MAK3" s="149"/>
      <c r="MAL3" s="149"/>
      <c r="MAM3" s="149"/>
      <c r="MAN3" s="149"/>
      <c r="MAO3" s="149"/>
      <c r="MAP3" s="149"/>
      <c r="MAQ3" s="149"/>
      <c r="MAR3" s="149"/>
      <c r="MAS3" s="149"/>
      <c r="MAT3" s="149"/>
      <c r="MAU3" s="149"/>
      <c r="MAV3" s="149"/>
      <c r="MAW3" s="149"/>
      <c r="MAX3" s="149"/>
      <c r="MAY3" s="149"/>
      <c r="MAZ3" s="149"/>
      <c r="MBA3" s="149"/>
      <c r="MBB3" s="149"/>
      <c r="MBC3" s="149"/>
      <c r="MBD3" s="149"/>
      <c r="MBE3" s="149"/>
      <c r="MBF3" s="149"/>
      <c r="MBG3" s="149"/>
      <c r="MBH3" s="149"/>
      <c r="MBI3" s="149"/>
      <c r="MBJ3" s="149"/>
      <c r="MBK3" s="149"/>
      <c r="MBL3" s="149"/>
      <c r="MBM3" s="149"/>
      <c r="MBN3" s="149"/>
      <c r="MBO3" s="149"/>
      <c r="MBP3" s="149"/>
      <c r="MBQ3" s="149"/>
      <c r="MBR3" s="149"/>
      <c r="MBS3" s="149"/>
      <c r="MBT3" s="149"/>
      <c r="MBU3" s="149"/>
      <c r="MBV3" s="149"/>
      <c r="MBW3" s="149"/>
      <c r="MBX3" s="149"/>
      <c r="MBY3" s="149"/>
      <c r="MBZ3" s="149"/>
      <c r="MCA3" s="149"/>
      <c r="MCB3" s="149"/>
      <c r="MCC3" s="149"/>
      <c r="MCD3" s="149"/>
      <c r="MCE3" s="149"/>
      <c r="MCF3" s="149"/>
      <c r="MCG3" s="149"/>
      <c r="MCH3" s="149"/>
      <c r="MCI3" s="149"/>
      <c r="MCJ3" s="149"/>
      <c r="MCK3" s="149"/>
      <c r="MCL3" s="149"/>
      <c r="MCM3" s="149"/>
      <c r="MCN3" s="149"/>
      <c r="MCO3" s="149"/>
      <c r="MCP3" s="149"/>
      <c r="MCQ3" s="149"/>
      <c r="MCR3" s="149"/>
      <c r="MCS3" s="149"/>
      <c r="MCT3" s="149"/>
      <c r="MCU3" s="149"/>
      <c r="MCV3" s="149"/>
      <c r="MCW3" s="149"/>
      <c r="MCX3" s="149"/>
      <c r="MCY3" s="149"/>
      <c r="MCZ3" s="149"/>
      <c r="MDA3" s="149"/>
      <c r="MDB3" s="149"/>
      <c r="MDC3" s="149"/>
      <c r="MDD3" s="149"/>
      <c r="MDE3" s="149"/>
      <c r="MDF3" s="149"/>
      <c r="MDG3" s="149"/>
      <c r="MDH3" s="149"/>
      <c r="MDI3" s="149"/>
      <c r="MDJ3" s="149"/>
      <c r="MDK3" s="149"/>
      <c r="MDL3" s="149"/>
      <c r="MDM3" s="149"/>
      <c r="MDN3" s="149"/>
      <c r="MDO3" s="149"/>
      <c r="MDP3" s="149"/>
      <c r="MDQ3" s="149"/>
      <c r="MDR3" s="149"/>
      <c r="MDS3" s="149"/>
      <c r="MDT3" s="149"/>
      <c r="MDU3" s="149"/>
      <c r="MDV3" s="149"/>
      <c r="MDW3" s="149"/>
      <c r="MDX3" s="149"/>
      <c r="MDY3" s="149"/>
      <c r="MDZ3" s="149"/>
      <c r="MEA3" s="149"/>
      <c r="MEB3" s="149"/>
      <c r="MEC3" s="149"/>
      <c r="MED3" s="149"/>
      <c r="MEE3" s="149"/>
      <c r="MEF3" s="149"/>
      <c r="MEG3" s="149"/>
      <c r="MEH3" s="149"/>
      <c r="MEI3" s="149"/>
      <c r="MEJ3" s="149"/>
      <c r="MEK3" s="149"/>
      <c r="MEL3" s="149"/>
      <c r="MEM3" s="149"/>
      <c r="MEN3" s="149"/>
      <c r="MEO3" s="149"/>
      <c r="MEP3" s="149"/>
      <c r="MEQ3" s="149"/>
      <c r="MER3" s="149"/>
      <c r="MES3" s="149"/>
      <c r="MET3" s="149"/>
      <c r="MEU3" s="149"/>
      <c r="MEV3" s="149"/>
      <c r="MEW3" s="149"/>
      <c r="MEX3" s="149"/>
      <c r="MEY3" s="149"/>
      <c r="MEZ3" s="149"/>
      <c r="MFA3" s="149"/>
      <c r="MFB3" s="149"/>
      <c r="MFC3" s="149"/>
      <c r="MFD3" s="149"/>
      <c r="MFE3" s="149"/>
      <c r="MFF3" s="149"/>
      <c r="MFG3" s="149"/>
      <c r="MFH3" s="149"/>
      <c r="MFI3" s="149"/>
      <c r="MFJ3" s="149"/>
      <c r="MFK3" s="149"/>
      <c r="MFL3" s="149"/>
      <c r="MFM3" s="149"/>
      <c r="MFN3" s="149"/>
      <c r="MFO3" s="149"/>
      <c r="MFP3" s="149"/>
      <c r="MFQ3" s="149"/>
      <c r="MFR3" s="149"/>
      <c r="MFS3" s="149"/>
      <c r="MFT3" s="149"/>
      <c r="MFU3" s="149"/>
      <c r="MFV3" s="149"/>
      <c r="MFW3" s="149"/>
      <c r="MFX3" s="149"/>
      <c r="MFY3" s="149"/>
      <c r="MFZ3" s="149"/>
      <c r="MGA3" s="149"/>
      <c r="MGB3" s="149"/>
      <c r="MGC3" s="149"/>
      <c r="MGD3" s="149"/>
      <c r="MGE3" s="149"/>
      <c r="MGF3" s="149"/>
      <c r="MGG3" s="149"/>
      <c r="MGH3" s="149"/>
      <c r="MGI3" s="149"/>
      <c r="MGJ3" s="149"/>
      <c r="MGK3" s="149"/>
      <c r="MGL3" s="149"/>
      <c r="MGM3" s="149"/>
      <c r="MGN3" s="149"/>
      <c r="MGO3" s="149"/>
      <c r="MGP3" s="149"/>
      <c r="MGQ3" s="149"/>
      <c r="MGR3" s="149"/>
      <c r="MGS3" s="149"/>
      <c r="MGT3" s="149"/>
      <c r="MGU3" s="149"/>
      <c r="MGV3" s="149"/>
      <c r="MGW3" s="149"/>
      <c r="MGX3" s="149"/>
      <c r="MGY3" s="149"/>
      <c r="MGZ3" s="149"/>
      <c r="MHA3" s="149"/>
      <c r="MHB3" s="149"/>
      <c r="MHC3" s="149"/>
      <c r="MHD3" s="149"/>
      <c r="MHE3" s="149"/>
      <c r="MHF3" s="149"/>
      <c r="MHG3" s="149"/>
      <c r="MHH3" s="149"/>
      <c r="MHI3" s="149"/>
      <c r="MHJ3" s="149"/>
      <c r="MHK3" s="149"/>
      <c r="MHL3" s="149"/>
      <c r="MHM3" s="149"/>
      <c r="MHN3" s="149"/>
      <c r="MHO3" s="149"/>
      <c r="MHP3" s="149"/>
      <c r="MHQ3" s="149"/>
      <c r="MHR3" s="149"/>
      <c r="MHS3" s="149"/>
      <c r="MHT3" s="149"/>
      <c r="MHU3" s="149"/>
      <c r="MHV3" s="149"/>
      <c r="MHW3" s="149"/>
      <c r="MHX3" s="149"/>
      <c r="MHY3" s="149"/>
      <c r="MHZ3" s="149"/>
      <c r="MIA3" s="149"/>
      <c r="MIB3" s="149"/>
      <c r="MIC3" s="149"/>
      <c r="MID3" s="149"/>
      <c r="MIE3" s="149"/>
      <c r="MIF3" s="149"/>
      <c r="MIG3" s="149"/>
      <c r="MIH3" s="149"/>
      <c r="MII3" s="149"/>
      <c r="MIJ3" s="149"/>
      <c r="MIK3" s="149"/>
      <c r="MIL3" s="149"/>
      <c r="MIM3" s="149"/>
      <c r="MIN3" s="149"/>
      <c r="MIO3" s="149"/>
      <c r="MIP3" s="149"/>
      <c r="MIQ3" s="149"/>
      <c r="MIR3" s="149"/>
      <c r="MIS3" s="149"/>
      <c r="MIT3" s="149"/>
      <c r="MIU3" s="149"/>
      <c r="MIV3" s="149"/>
      <c r="MIW3" s="149"/>
      <c r="MIX3" s="149"/>
      <c r="MIY3" s="149"/>
      <c r="MIZ3" s="149"/>
      <c r="MJA3" s="149"/>
      <c r="MJB3" s="149"/>
      <c r="MJC3" s="149"/>
      <c r="MJD3" s="149"/>
      <c r="MJE3" s="149"/>
      <c r="MJF3" s="149"/>
      <c r="MJG3" s="149"/>
      <c r="MJH3" s="149"/>
      <c r="MJI3" s="149"/>
      <c r="MJJ3" s="149"/>
      <c r="MJK3" s="149"/>
      <c r="MJL3" s="149"/>
      <c r="MJM3" s="149"/>
      <c r="MJN3" s="149"/>
      <c r="MJO3" s="149"/>
      <c r="MJP3" s="149"/>
      <c r="MJQ3" s="149"/>
      <c r="MJR3" s="149"/>
      <c r="MJS3" s="149"/>
      <c r="MJT3" s="149"/>
      <c r="MJU3" s="149"/>
      <c r="MJV3" s="149"/>
      <c r="MJW3" s="149"/>
      <c r="MJX3" s="149"/>
      <c r="MJY3" s="149"/>
      <c r="MJZ3" s="149"/>
      <c r="MKA3" s="149"/>
      <c r="MKB3" s="149"/>
      <c r="MKC3" s="149"/>
      <c r="MKD3" s="149"/>
      <c r="MKE3" s="149"/>
      <c r="MKF3" s="149"/>
      <c r="MKG3" s="149"/>
      <c r="MKH3" s="149"/>
      <c r="MKI3" s="149"/>
      <c r="MKJ3" s="149"/>
      <c r="MKK3" s="149"/>
      <c r="MKL3" s="149"/>
      <c r="MKM3" s="149"/>
      <c r="MKN3" s="149"/>
      <c r="MKO3" s="149"/>
      <c r="MKP3" s="149"/>
      <c r="MKQ3" s="149"/>
      <c r="MKR3" s="149"/>
      <c r="MKS3" s="149"/>
      <c r="MKT3" s="149"/>
      <c r="MKU3" s="149"/>
      <c r="MKV3" s="149"/>
      <c r="MKW3" s="149"/>
      <c r="MKX3" s="149"/>
      <c r="MKY3" s="149"/>
      <c r="MKZ3" s="149"/>
      <c r="MLA3" s="149"/>
      <c r="MLB3" s="149"/>
      <c r="MLC3" s="149"/>
      <c r="MLD3" s="149"/>
      <c r="MLE3" s="149"/>
      <c r="MLF3" s="149"/>
      <c r="MLG3" s="149"/>
      <c r="MLH3" s="149"/>
      <c r="MLI3" s="149"/>
      <c r="MLJ3" s="149"/>
      <c r="MLK3" s="149"/>
      <c r="MLL3" s="149"/>
      <c r="MLM3" s="149"/>
      <c r="MLN3" s="149"/>
      <c r="MLO3" s="149"/>
      <c r="MLP3" s="149"/>
      <c r="MLQ3" s="149"/>
      <c r="MLR3" s="149"/>
      <c r="MLS3" s="149"/>
      <c r="MLT3" s="149"/>
      <c r="MLU3" s="149"/>
      <c r="MLV3" s="149"/>
      <c r="MLW3" s="149"/>
      <c r="MLX3" s="149"/>
      <c r="MLY3" s="149"/>
      <c r="MLZ3" s="149"/>
      <c r="MMA3" s="149"/>
      <c r="MMB3" s="149"/>
      <c r="MMC3" s="149"/>
      <c r="MMD3" s="149"/>
      <c r="MME3" s="149"/>
      <c r="MMF3" s="149"/>
      <c r="MMG3" s="149"/>
      <c r="MMH3" s="149"/>
      <c r="MMI3" s="149"/>
      <c r="MMJ3" s="149"/>
      <c r="MMK3" s="149"/>
      <c r="MML3" s="149"/>
      <c r="MMM3" s="149"/>
      <c r="MMN3" s="149"/>
      <c r="MMO3" s="149"/>
      <c r="MMP3" s="149"/>
      <c r="MMQ3" s="149"/>
      <c r="MMR3" s="149"/>
      <c r="MMS3" s="149"/>
      <c r="MMT3" s="149"/>
      <c r="MMU3" s="149"/>
      <c r="MMV3" s="149"/>
      <c r="MMW3" s="149"/>
      <c r="MMX3" s="149"/>
      <c r="MMY3" s="149"/>
      <c r="MMZ3" s="149"/>
      <c r="MNA3" s="149"/>
      <c r="MNB3" s="149"/>
      <c r="MNC3" s="149"/>
      <c r="MND3" s="149"/>
      <c r="MNE3" s="149"/>
      <c r="MNF3" s="149"/>
      <c r="MNG3" s="149"/>
      <c r="MNH3" s="149"/>
      <c r="MNI3" s="149"/>
      <c r="MNJ3" s="149"/>
      <c r="MNK3" s="149"/>
      <c r="MNL3" s="149"/>
      <c r="MNM3" s="149"/>
      <c r="MNN3" s="149"/>
      <c r="MNO3" s="149"/>
      <c r="MNP3" s="149"/>
      <c r="MNQ3" s="149"/>
      <c r="MNR3" s="149"/>
      <c r="MNS3" s="149"/>
      <c r="MNT3" s="149"/>
      <c r="MNU3" s="149"/>
      <c r="MNV3" s="149"/>
      <c r="MNW3" s="149"/>
      <c r="MNX3" s="149"/>
      <c r="MNY3" s="149"/>
      <c r="MNZ3" s="149"/>
      <c r="MOA3" s="149"/>
      <c r="MOB3" s="149"/>
      <c r="MOC3" s="149"/>
      <c r="MOD3" s="149"/>
      <c r="MOE3" s="149"/>
      <c r="MOF3" s="149"/>
      <c r="MOG3" s="149"/>
      <c r="MOH3" s="149"/>
      <c r="MOI3" s="149"/>
      <c r="MOJ3" s="149"/>
      <c r="MOK3" s="149"/>
      <c r="MOL3" s="149"/>
      <c r="MOM3" s="149"/>
      <c r="MON3" s="149"/>
      <c r="MOO3" s="149"/>
      <c r="MOP3" s="149"/>
      <c r="MOQ3" s="149"/>
      <c r="MOR3" s="149"/>
      <c r="MOS3" s="149"/>
      <c r="MOT3" s="149"/>
      <c r="MOU3" s="149"/>
      <c r="MOV3" s="149"/>
      <c r="MOW3" s="149"/>
      <c r="MOX3" s="149"/>
      <c r="MOY3" s="149"/>
      <c r="MOZ3" s="149"/>
      <c r="MPA3" s="149"/>
      <c r="MPB3" s="149"/>
      <c r="MPC3" s="149"/>
      <c r="MPD3" s="149"/>
      <c r="MPE3" s="149"/>
      <c r="MPF3" s="149"/>
      <c r="MPG3" s="149"/>
      <c r="MPH3" s="149"/>
      <c r="MPI3" s="149"/>
      <c r="MPJ3" s="149"/>
      <c r="MPK3" s="149"/>
      <c r="MPL3" s="149"/>
      <c r="MPM3" s="149"/>
      <c r="MPN3" s="149"/>
      <c r="MPO3" s="149"/>
      <c r="MPP3" s="149"/>
      <c r="MPQ3" s="149"/>
      <c r="MPR3" s="149"/>
      <c r="MPS3" s="149"/>
      <c r="MPT3" s="149"/>
      <c r="MPU3" s="149"/>
      <c r="MPV3" s="149"/>
      <c r="MPW3" s="149"/>
      <c r="MPX3" s="149"/>
      <c r="MPY3" s="149"/>
      <c r="MPZ3" s="149"/>
      <c r="MQA3" s="149"/>
      <c r="MQB3" s="149"/>
      <c r="MQC3" s="149"/>
      <c r="MQD3" s="149"/>
      <c r="MQE3" s="149"/>
      <c r="MQF3" s="149"/>
      <c r="MQG3" s="149"/>
      <c r="MQH3" s="149"/>
      <c r="MQI3" s="149"/>
      <c r="MQJ3" s="149"/>
      <c r="MQK3" s="149"/>
      <c r="MQL3" s="149"/>
      <c r="MQM3" s="149"/>
      <c r="MQN3" s="149"/>
      <c r="MQO3" s="149"/>
      <c r="MQP3" s="149"/>
      <c r="MQQ3" s="149"/>
      <c r="MQR3" s="149"/>
      <c r="MQS3" s="149"/>
      <c r="MQT3" s="149"/>
      <c r="MQU3" s="149"/>
      <c r="MQV3" s="149"/>
      <c r="MQW3" s="149"/>
      <c r="MQX3" s="149"/>
      <c r="MQY3" s="149"/>
      <c r="MQZ3" s="149"/>
      <c r="MRA3" s="149"/>
      <c r="MRB3" s="149"/>
      <c r="MRC3" s="149"/>
      <c r="MRD3" s="149"/>
      <c r="MRE3" s="149"/>
      <c r="MRF3" s="149"/>
      <c r="MRG3" s="149"/>
      <c r="MRH3" s="149"/>
      <c r="MRI3" s="149"/>
      <c r="MRJ3" s="149"/>
      <c r="MRK3" s="149"/>
      <c r="MRL3" s="149"/>
      <c r="MRM3" s="149"/>
      <c r="MRN3" s="149"/>
      <c r="MRO3" s="149"/>
      <c r="MRP3" s="149"/>
      <c r="MRQ3" s="149"/>
      <c r="MRR3" s="149"/>
      <c r="MRS3" s="149"/>
      <c r="MRT3" s="149"/>
      <c r="MRU3" s="149"/>
      <c r="MRV3" s="149"/>
      <c r="MRW3" s="149"/>
      <c r="MRX3" s="149"/>
      <c r="MRY3" s="149"/>
      <c r="MRZ3" s="149"/>
      <c r="MSA3" s="149"/>
      <c r="MSB3" s="149"/>
      <c r="MSC3" s="149"/>
      <c r="MSD3" s="149"/>
      <c r="MSE3" s="149"/>
      <c r="MSF3" s="149"/>
      <c r="MSG3" s="149"/>
      <c r="MSH3" s="149"/>
      <c r="MSI3" s="149"/>
      <c r="MSJ3" s="149"/>
      <c r="MSK3" s="149"/>
      <c r="MSL3" s="149"/>
      <c r="MSM3" s="149"/>
      <c r="MSN3" s="149"/>
      <c r="MSO3" s="149"/>
      <c r="MSP3" s="149"/>
      <c r="MSQ3" s="149"/>
      <c r="MSR3" s="149"/>
      <c r="MSS3" s="149"/>
      <c r="MST3" s="149"/>
      <c r="MSU3" s="149"/>
      <c r="MSV3" s="149"/>
      <c r="MSW3" s="149"/>
      <c r="MSX3" s="149"/>
      <c r="MSY3" s="149"/>
      <c r="MSZ3" s="149"/>
      <c r="MTA3" s="149"/>
      <c r="MTB3" s="149"/>
      <c r="MTC3" s="149"/>
      <c r="MTD3" s="149"/>
      <c r="MTE3" s="149"/>
      <c r="MTF3" s="149"/>
      <c r="MTG3" s="149"/>
      <c r="MTH3" s="149"/>
      <c r="MTI3" s="149"/>
      <c r="MTJ3" s="149"/>
      <c r="MTK3" s="149"/>
      <c r="MTL3" s="149"/>
      <c r="MTM3" s="149"/>
      <c r="MTN3" s="149"/>
      <c r="MTO3" s="149"/>
      <c r="MTP3" s="149"/>
      <c r="MTQ3" s="149"/>
      <c r="MTR3" s="149"/>
      <c r="MTS3" s="149"/>
      <c r="MTT3" s="149"/>
      <c r="MTU3" s="149"/>
      <c r="MTV3" s="149"/>
      <c r="MTW3" s="149"/>
      <c r="MTX3" s="149"/>
      <c r="MTY3" s="149"/>
      <c r="MTZ3" s="149"/>
      <c r="MUA3" s="149"/>
      <c r="MUB3" s="149"/>
      <c r="MUC3" s="149"/>
      <c r="MUD3" s="149"/>
      <c r="MUE3" s="149"/>
      <c r="MUF3" s="149"/>
      <c r="MUG3" s="149"/>
      <c r="MUH3" s="149"/>
      <c r="MUI3" s="149"/>
      <c r="MUJ3" s="149"/>
      <c r="MUK3" s="149"/>
      <c r="MUL3" s="149"/>
      <c r="MUM3" s="149"/>
      <c r="MUN3" s="149"/>
      <c r="MUO3" s="149"/>
      <c r="MUP3" s="149"/>
      <c r="MUQ3" s="149"/>
      <c r="MUR3" s="149"/>
      <c r="MUS3" s="149"/>
      <c r="MUT3" s="149"/>
      <c r="MUU3" s="149"/>
      <c r="MUV3" s="149"/>
      <c r="MUW3" s="149"/>
      <c r="MUX3" s="149"/>
      <c r="MUY3" s="149"/>
      <c r="MUZ3" s="149"/>
      <c r="MVA3" s="149"/>
      <c r="MVB3" s="149"/>
      <c r="MVC3" s="149"/>
      <c r="MVD3" s="149"/>
      <c r="MVE3" s="149"/>
      <c r="MVF3" s="149"/>
      <c r="MVG3" s="149"/>
      <c r="MVH3" s="149"/>
      <c r="MVI3" s="149"/>
      <c r="MVJ3" s="149"/>
      <c r="MVK3" s="149"/>
      <c r="MVL3" s="149"/>
      <c r="MVM3" s="149"/>
      <c r="MVN3" s="149"/>
      <c r="MVO3" s="149"/>
      <c r="MVP3" s="149"/>
      <c r="MVQ3" s="149"/>
      <c r="MVR3" s="149"/>
      <c r="MVS3" s="149"/>
      <c r="MVT3" s="149"/>
      <c r="MVU3" s="149"/>
      <c r="MVV3" s="149"/>
      <c r="MVW3" s="149"/>
      <c r="MVX3" s="149"/>
      <c r="MVY3" s="149"/>
      <c r="MVZ3" s="149"/>
      <c r="MWA3" s="149"/>
      <c r="MWB3" s="149"/>
      <c r="MWC3" s="149"/>
      <c r="MWD3" s="149"/>
      <c r="MWE3" s="149"/>
      <c r="MWF3" s="149"/>
      <c r="MWG3" s="149"/>
      <c r="MWH3" s="149"/>
      <c r="MWI3" s="149"/>
      <c r="MWJ3" s="149"/>
      <c r="MWK3" s="149"/>
      <c r="MWL3" s="149"/>
      <c r="MWM3" s="149"/>
      <c r="MWN3" s="149"/>
      <c r="MWO3" s="149"/>
      <c r="MWP3" s="149"/>
      <c r="MWQ3" s="149"/>
      <c r="MWR3" s="149"/>
      <c r="MWS3" s="149"/>
      <c r="MWT3" s="149"/>
      <c r="MWU3" s="149"/>
      <c r="MWV3" s="149"/>
      <c r="MWW3" s="149"/>
      <c r="MWX3" s="149"/>
      <c r="MWY3" s="149"/>
      <c r="MWZ3" s="149"/>
      <c r="MXA3" s="149"/>
      <c r="MXB3" s="149"/>
      <c r="MXC3" s="149"/>
      <c r="MXD3" s="149"/>
      <c r="MXE3" s="149"/>
      <c r="MXF3" s="149"/>
      <c r="MXG3" s="149"/>
      <c r="MXH3" s="149"/>
      <c r="MXI3" s="149"/>
      <c r="MXJ3" s="149"/>
      <c r="MXK3" s="149"/>
      <c r="MXL3" s="149"/>
      <c r="MXM3" s="149"/>
      <c r="MXN3" s="149"/>
      <c r="MXO3" s="149"/>
      <c r="MXP3" s="149"/>
      <c r="MXQ3" s="149"/>
      <c r="MXR3" s="149"/>
      <c r="MXS3" s="149"/>
      <c r="MXT3" s="149"/>
      <c r="MXU3" s="149"/>
      <c r="MXV3" s="149"/>
      <c r="MXW3" s="149"/>
      <c r="MXX3" s="149"/>
      <c r="MXY3" s="149"/>
      <c r="MXZ3" s="149"/>
      <c r="MYA3" s="149"/>
      <c r="MYB3" s="149"/>
      <c r="MYC3" s="149"/>
      <c r="MYD3" s="149"/>
      <c r="MYE3" s="149"/>
      <c r="MYF3" s="149"/>
      <c r="MYG3" s="149"/>
      <c r="MYH3" s="149"/>
      <c r="MYI3" s="149"/>
      <c r="MYJ3" s="149"/>
      <c r="MYK3" s="149"/>
      <c r="MYL3" s="149"/>
      <c r="MYM3" s="149"/>
      <c r="MYN3" s="149"/>
      <c r="MYO3" s="149"/>
      <c r="MYP3" s="149"/>
      <c r="MYQ3" s="149"/>
      <c r="MYR3" s="149"/>
      <c r="MYS3" s="149"/>
      <c r="MYT3" s="149"/>
      <c r="MYU3" s="149"/>
      <c r="MYV3" s="149"/>
      <c r="MYW3" s="149"/>
      <c r="MYX3" s="149"/>
      <c r="MYY3" s="149"/>
      <c r="MYZ3" s="149"/>
      <c r="MZA3" s="149"/>
      <c r="MZB3" s="149"/>
      <c r="MZC3" s="149"/>
      <c r="MZD3" s="149"/>
      <c r="MZE3" s="149"/>
      <c r="MZF3" s="149"/>
      <c r="MZG3" s="149"/>
      <c r="MZH3" s="149"/>
      <c r="MZI3" s="149"/>
      <c r="MZJ3" s="149"/>
      <c r="MZK3" s="149"/>
      <c r="MZL3" s="149"/>
      <c r="MZM3" s="149"/>
      <c r="MZN3" s="149"/>
      <c r="MZO3" s="149"/>
      <c r="MZP3" s="149"/>
      <c r="MZQ3" s="149"/>
      <c r="MZR3" s="149"/>
      <c r="MZS3" s="149"/>
      <c r="MZT3" s="149"/>
      <c r="MZU3" s="149"/>
      <c r="MZV3" s="149"/>
      <c r="MZW3" s="149"/>
      <c r="MZX3" s="149"/>
      <c r="MZY3" s="149"/>
      <c r="MZZ3" s="149"/>
      <c r="NAA3" s="149"/>
      <c r="NAB3" s="149"/>
      <c r="NAC3" s="149"/>
      <c r="NAD3" s="149"/>
      <c r="NAE3" s="149"/>
      <c r="NAF3" s="149"/>
      <c r="NAG3" s="149"/>
      <c r="NAH3" s="149"/>
      <c r="NAI3" s="149"/>
      <c r="NAJ3" s="149"/>
      <c r="NAK3" s="149"/>
      <c r="NAL3" s="149"/>
      <c r="NAM3" s="149"/>
      <c r="NAN3" s="149"/>
      <c r="NAO3" s="149"/>
      <c r="NAP3" s="149"/>
      <c r="NAQ3" s="149"/>
      <c r="NAR3" s="149"/>
      <c r="NAS3" s="149"/>
      <c r="NAT3" s="149"/>
      <c r="NAU3" s="149"/>
      <c r="NAV3" s="149"/>
      <c r="NAW3" s="149"/>
      <c r="NAX3" s="149"/>
      <c r="NAY3" s="149"/>
      <c r="NAZ3" s="149"/>
      <c r="NBA3" s="149"/>
      <c r="NBB3" s="149"/>
      <c r="NBC3" s="149"/>
      <c r="NBD3" s="149"/>
      <c r="NBE3" s="149"/>
      <c r="NBF3" s="149"/>
      <c r="NBG3" s="149"/>
      <c r="NBH3" s="149"/>
      <c r="NBI3" s="149"/>
      <c r="NBJ3" s="149"/>
      <c r="NBK3" s="149"/>
      <c r="NBL3" s="149"/>
      <c r="NBM3" s="149"/>
      <c r="NBN3" s="149"/>
      <c r="NBO3" s="149"/>
      <c r="NBP3" s="149"/>
      <c r="NBQ3" s="149"/>
      <c r="NBR3" s="149"/>
      <c r="NBS3" s="149"/>
      <c r="NBT3" s="149"/>
      <c r="NBU3" s="149"/>
      <c r="NBV3" s="149"/>
      <c r="NBW3" s="149"/>
      <c r="NBX3" s="149"/>
      <c r="NBY3" s="149"/>
      <c r="NBZ3" s="149"/>
      <c r="NCA3" s="149"/>
      <c r="NCB3" s="149"/>
      <c r="NCC3" s="149"/>
      <c r="NCD3" s="149"/>
      <c r="NCE3" s="149"/>
      <c r="NCF3" s="149"/>
      <c r="NCG3" s="149"/>
      <c r="NCH3" s="149"/>
      <c r="NCI3" s="149"/>
      <c r="NCJ3" s="149"/>
      <c r="NCK3" s="149"/>
      <c r="NCL3" s="149"/>
      <c r="NCM3" s="149"/>
      <c r="NCN3" s="149"/>
      <c r="NCO3" s="149"/>
      <c r="NCP3" s="149"/>
      <c r="NCQ3" s="149"/>
      <c r="NCR3" s="149"/>
      <c r="NCS3" s="149"/>
      <c r="NCT3" s="149"/>
      <c r="NCU3" s="149"/>
      <c r="NCV3" s="149"/>
      <c r="NCW3" s="149"/>
      <c r="NCX3" s="149"/>
      <c r="NCY3" s="149"/>
      <c r="NCZ3" s="149"/>
      <c r="NDA3" s="149"/>
      <c r="NDB3" s="149"/>
      <c r="NDC3" s="149"/>
      <c r="NDD3" s="149"/>
      <c r="NDE3" s="149"/>
      <c r="NDF3" s="149"/>
      <c r="NDG3" s="149"/>
      <c r="NDH3" s="149"/>
      <c r="NDI3" s="149"/>
      <c r="NDJ3" s="149"/>
      <c r="NDK3" s="149"/>
      <c r="NDL3" s="149"/>
      <c r="NDM3" s="149"/>
      <c r="NDN3" s="149"/>
      <c r="NDO3" s="149"/>
      <c r="NDP3" s="149"/>
      <c r="NDQ3" s="149"/>
      <c r="NDR3" s="149"/>
      <c r="NDS3" s="149"/>
      <c r="NDT3" s="149"/>
      <c r="NDU3" s="149"/>
      <c r="NDV3" s="149"/>
      <c r="NDW3" s="149"/>
      <c r="NDX3" s="149"/>
      <c r="NDY3" s="149"/>
      <c r="NDZ3" s="149"/>
      <c r="NEA3" s="149"/>
      <c r="NEB3" s="149"/>
      <c r="NEC3" s="149"/>
      <c r="NED3" s="149"/>
      <c r="NEE3" s="149"/>
      <c r="NEF3" s="149"/>
      <c r="NEG3" s="149"/>
      <c r="NEH3" s="149"/>
      <c r="NEI3" s="149"/>
      <c r="NEJ3" s="149"/>
      <c r="NEK3" s="149"/>
      <c r="NEL3" s="149"/>
      <c r="NEM3" s="149"/>
      <c r="NEN3" s="149"/>
      <c r="NEO3" s="149"/>
      <c r="NEP3" s="149"/>
      <c r="NEQ3" s="149"/>
      <c r="NER3" s="149"/>
      <c r="NES3" s="149"/>
      <c r="NET3" s="149"/>
      <c r="NEU3" s="149"/>
      <c r="NEV3" s="149"/>
      <c r="NEW3" s="149"/>
      <c r="NEX3" s="149"/>
      <c r="NEY3" s="149"/>
      <c r="NEZ3" s="149"/>
      <c r="NFA3" s="149"/>
      <c r="NFB3" s="149"/>
      <c r="NFC3" s="149"/>
      <c r="NFD3" s="149"/>
      <c r="NFE3" s="149"/>
      <c r="NFF3" s="149"/>
      <c r="NFG3" s="149"/>
      <c r="NFH3" s="149"/>
      <c r="NFI3" s="149"/>
      <c r="NFJ3" s="149"/>
      <c r="NFK3" s="149"/>
      <c r="NFL3" s="149"/>
      <c r="NFM3" s="149"/>
      <c r="NFN3" s="149"/>
      <c r="NFO3" s="149"/>
      <c r="NFP3" s="149"/>
      <c r="NFQ3" s="149"/>
      <c r="NFR3" s="149"/>
      <c r="NFS3" s="149"/>
      <c r="NFT3" s="149"/>
      <c r="NFU3" s="149"/>
      <c r="NFV3" s="149"/>
      <c r="NFW3" s="149"/>
      <c r="NFX3" s="149"/>
      <c r="NFY3" s="149"/>
      <c r="NFZ3" s="149"/>
      <c r="NGA3" s="149"/>
      <c r="NGB3" s="149"/>
      <c r="NGC3" s="149"/>
      <c r="NGD3" s="149"/>
      <c r="NGE3" s="149"/>
      <c r="NGF3" s="149"/>
      <c r="NGG3" s="149"/>
      <c r="NGH3" s="149"/>
      <c r="NGI3" s="149"/>
      <c r="NGJ3" s="149"/>
      <c r="NGK3" s="149"/>
      <c r="NGL3" s="149"/>
      <c r="NGM3" s="149"/>
      <c r="NGN3" s="149"/>
      <c r="NGO3" s="149"/>
      <c r="NGP3" s="149"/>
      <c r="NGQ3" s="149"/>
      <c r="NGR3" s="149"/>
      <c r="NGS3" s="149"/>
      <c r="NGT3" s="149"/>
      <c r="NGU3" s="149"/>
      <c r="NGV3" s="149"/>
      <c r="NGW3" s="149"/>
      <c r="NGX3" s="149"/>
      <c r="NGY3" s="149"/>
      <c r="NGZ3" s="149"/>
      <c r="NHA3" s="149"/>
      <c r="NHB3" s="149"/>
      <c r="NHC3" s="149"/>
      <c r="NHD3" s="149"/>
      <c r="NHE3" s="149"/>
      <c r="NHF3" s="149"/>
      <c r="NHG3" s="149"/>
      <c r="NHH3" s="149"/>
      <c r="NHI3" s="149"/>
      <c r="NHJ3" s="149"/>
      <c r="NHK3" s="149"/>
      <c r="NHL3" s="149"/>
      <c r="NHM3" s="149"/>
      <c r="NHN3" s="149"/>
      <c r="NHO3" s="149"/>
      <c r="NHP3" s="149"/>
      <c r="NHQ3" s="149"/>
      <c r="NHR3" s="149"/>
      <c r="NHS3" s="149"/>
      <c r="NHT3" s="149"/>
      <c r="NHU3" s="149"/>
      <c r="NHV3" s="149"/>
      <c r="NHW3" s="149"/>
      <c r="NHX3" s="149"/>
      <c r="NHY3" s="149"/>
      <c r="NHZ3" s="149"/>
      <c r="NIA3" s="149"/>
      <c r="NIB3" s="149"/>
      <c r="NIC3" s="149"/>
      <c r="NID3" s="149"/>
      <c r="NIE3" s="149"/>
      <c r="NIF3" s="149"/>
      <c r="NIG3" s="149"/>
      <c r="NIH3" s="149"/>
      <c r="NII3" s="149"/>
      <c r="NIJ3" s="149"/>
      <c r="NIK3" s="149"/>
      <c r="NIL3" s="149"/>
      <c r="NIM3" s="149"/>
      <c r="NIN3" s="149"/>
      <c r="NIO3" s="149"/>
      <c r="NIP3" s="149"/>
      <c r="NIQ3" s="149"/>
      <c r="NIR3" s="149"/>
      <c r="NIS3" s="149"/>
      <c r="NIT3" s="149"/>
      <c r="NIU3" s="149"/>
      <c r="NIV3" s="149"/>
      <c r="NIW3" s="149"/>
      <c r="NIX3" s="149"/>
      <c r="NIY3" s="149"/>
      <c r="NIZ3" s="149"/>
      <c r="NJA3" s="149"/>
      <c r="NJB3" s="149"/>
      <c r="NJC3" s="149"/>
      <c r="NJD3" s="149"/>
      <c r="NJE3" s="149"/>
      <c r="NJF3" s="149"/>
      <c r="NJG3" s="149"/>
      <c r="NJH3" s="149"/>
      <c r="NJI3" s="149"/>
      <c r="NJJ3" s="149"/>
      <c r="NJK3" s="149"/>
      <c r="NJL3" s="149"/>
      <c r="NJM3" s="149"/>
      <c r="NJN3" s="149"/>
      <c r="NJO3" s="149"/>
      <c r="NJP3" s="149"/>
      <c r="NJQ3" s="149"/>
      <c r="NJR3" s="149"/>
      <c r="NJS3" s="149"/>
      <c r="NJT3" s="149"/>
      <c r="NJU3" s="149"/>
      <c r="NJV3" s="149"/>
      <c r="NJW3" s="149"/>
      <c r="NJX3" s="149"/>
      <c r="NJY3" s="149"/>
      <c r="NJZ3" s="149"/>
      <c r="NKA3" s="149"/>
      <c r="NKB3" s="149"/>
      <c r="NKC3" s="149"/>
      <c r="NKD3" s="149"/>
      <c r="NKE3" s="149"/>
      <c r="NKF3" s="149"/>
      <c r="NKG3" s="149"/>
      <c r="NKH3" s="149"/>
      <c r="NKI3" s="149"/>
      <c r="NKJ3" s="149"/>
      <c r="NKK3" s="149"/>
      <c r="NKL3" s="149"/>
      <c r="NKM3" s="149"/>
      <c r="NKN3" s="149"/>
      <c r="NKO3" s="149"/>
      <c r="NKP3" s="149"/>
      <c r="NKQ3" s="149"/>
      <c r="NKR3" s="149"/>
      <c r="NKS3" s="149"/>
      <c r="NKT3" s="149"/>
      <c r="NKU3" s="149"/>
      <c r="NKV3" s="149"/>
      <c r="NKW3" s="149"/>
      <c r="NKX3" s="149"/>
      <c r="NKY3" s="149"/>
      <c r="NKZ3" s="149"/>
      <c r="NLA3" s="149"/>
      <c r="NLB3" s="149"/>
      <c r="NLC3" s="149"/>
      <c r="NLD3" s="149"/>
      <c r="NLE3" s="149"/>
      <c r="NLF3" s="149"/>
      <c r="NLG3" s="149"/>
      <c r="NLH3" s="149"/>
      <c r="NLI3" s="149"/>
      <c r="NLJ3" s="149"/>
      <c r="NLK3" s="149"/>
      <c r="NLL3" s="149"/>
      <c r="NLM3" s="149"/>
      <c r="NLN3" s="149"/>
      <c r="NLO3" s="149"/>
      <c r="NLP3" s="149"/>
      <c r="NLQ3" s="149"/>
      <c r="NLR3" s="149"/>
      <c r="NLS3" s="149"/>
      <c r="NLT3" s="149"/>
      <c r="NLU3" s="149"/>
      <c r="NLV3" s="149"/>
      <c r="NLW3" s="149"/>
      <c r="NLX3" s="149"/>
      <c r="NLY3" s="149"/>
      <c r="NLZ3" s="149"/>
      <c r="NMA3" s="149"/>
      <c r="NMB3" s="149"/>
      <c r="NMC3" s="149"/>
      <c r="NMD3" s="149"/>
      <c r="NME3" s="149"/>
      <c r="NMF3" s="149"/>
      <c r="NMG3" s="149"/>
      <c r="NMH3" s="149"/>
      <c r="NMI3" s="149"/>
      <c r="NMJ3" s="149"/>
      <c r="NMK3" s="149"/>
      <c r="NML3" s="149"/>
      <c r="NMM3" s="149"/>
      <c r="NMN3" s="149"/>
      <c r="NMO3" s="149"/>
      <c r="NMP3" s="149"/>
      <c r="NMQ3" s="149"/>
      <c r="NMR3" s="149"/>
      <c r="NMS3" s="149"/>
      <c r="NMT3" s="149"/>
      <c r="NMU3" s="149"/>
      <c r="NMV3" s="149"/>
      <c r="NMW3" s="149"/>
      <c r="NMX3" s="149"/>
      <c r="NMY3" s="149"/>
      <c r="NMZ3" s="149"/>
      <c r="NNA3" s="149"/>
      <c r="NNB3" s="149"/>
      <c r="NNC3" s="149"/>
      <c r="NND3" s="149"/>
      <c r="NNE3" s="149"/>
      <c r="NNF3" s="149"/>
      <c r="NNG3" s="149"/>
      <c r="NNH3" s="149"/>
      <c r="NNI3" s="149"/>
      <c r="NNJ3" s="149"/>
      <c r="NNK3" s="149"/>
      <c r="NNL3" s="149"/>
      <c r="NNM3" s="149"/>
      <c r="NNN3" s="149"/>
      <c r="NNO3" s="149"/>
      <c r="NNP3" s="149"/>
      <c r="NNQ3" s="149"/>
      <c r="NNR3" s="149"/>
      <c r="NNS3" s="149"/>
      <c r="NNT3" s="149"/>
      <c r="NNU3" s="149"/>
      <c r="NNV3" s="149"/>
      <c r="NNW3" s="149"/>
      <c r="NNX3" s="149"/>
      <c r="NNY3" s="149"/>
      <c r="NNZ3" s="149"/>
      <c r="NOA3" s="149"/>
      <c r="NOB3" s="149"/>
      <c r="NOC3" s="149"/>
      <c r="NOD3" s="149"/>
      <c r="NOE3" s="149"/>
      <c r="NOF3" s="149"/>
      <c r="NOG3" s="149"/>
      <c r="NOH3" s="149"/>
      <c r="NOI3" s="149"/>
      <c r="NOJ3" s="149"/>
      <c r="NOK3" s="149"/>
      <c r="NOL3" s="149"/>
      <c r="NOM3" s="149"/>
      <c r="NON3" s="149"/>
      <c r="NOO3" s="149"/>
      <c r="NOP3" s="149"/>
      <c r="NOQ3" s="149"/>
      <c r="NOR3" s="149"/>
      <c r="NOS3" s="149"/>
      <c r="NOT3" s="149"/>
      <c r="NOU3" s="149"/>
      <c r="NOV3" s="149"/>
      <c r="NOW3" s="149"/>
      <c r="NOX3" s="149"/>
      <c r="NOY3" s="149"/>
      <c r="NOZ3" s="149"/>
      <c r="NPA3" s="149"/>
      <c r="NPB3" s="149"/>
      <c r="NPC3" s="149"/>
      <c r="NPD3" s="149"/>
      <c r="NPE3" s="149"/>
      <c r="NPF3" s="149"/>
      <c r="NPG3" s="149"/>
      <c r="NPH3" s="149"/>
      <c r="NPI3" s="149"/>
      <c r="NPJ3" s="149"/>
      <c r="NPK3" s="149"/>
      <c r="NPL3" s="149"/>
      <c r="NPM3" s="149"/>
      <c r="NPN3" s="149"/>
      <c r="NPO3" s="149"/>
      <c r="NPP3" s="149"/>
      <c r="NPQ3" s="149"/>
      <c r="NPR3" s="149"/>
      <c r="NPS3" s="149"/>
      <c r="NPT3" s="149"/>
      <c r="NPU3" s="149"/>
      <c r="NPV3" s="149"/>
      <c r="NPW3" s="149"/>
      <c r="NPX3" s="149"/>
      <c r="NPY3" s="149"/>
      <c r="NPZ3" s="149"/>
      <c r="NQA3" s="149"/>
      <c r="NQB3" s="149"/>
      <c r="NQC3" s="149"/>
      <c r="NQD3" s="149"/>
      <c r="NQE3" s="149"/>
      <c r="NQF3" s="149"/>
      <c r="NQG3" s="149"/>
      <c r="NQH3" s="149"/>
      <c r="NQI3" s="149"/>
      <c r="NQJ3" s="149"/>
      <c r="NQK3" s="149"/>
      <c r="NQL3" s="149"/>
      <c r="NQM3" s="149"/>
      <c r="NQN3" s="149"/>
      <c r="NQO3" s="149"/>
      <c r="NQP3" s="149"/>
      <c r="NQQ3" s="149"/>
      <c r="NQR3" s="149"/>
      <c r="NQS3" s="149"/>
      <c r="NQT3" s="149"/>
      <c r="NQU3" s="149"/>
      <c r="NQV3" s="149"/>
      <c r="NQW3" s="149"/>
      <c r="NQX3" s="149"/>
      <c r="NQY3" s="149"/>
      <c r="NQZ3" s="149"/>
      <c r="NRA3" s="149"/>
      <c r="NRB3" s="149"/>
      <c r="NRC3" s="149"/>
      <c r="NRD3" s="149"/>
      <c r="NRE3" s="149"/>
      <c r="NRF3" s="149"/>
      <c r="NRG3" s="149"/>
      <c r="NRH3" s="149"/>
      <c r="NRI3" s="149"/>
      <c r="NRJ3" s="149"/>
      <c r="NRK3" s="149"/>
      <c r="NRL3" s="149"/>
      <c r="NRM3" s="149"/>
      <c r="NRN3" s="149"/>
      <c r="NRO3" s="149"/>
      <c r="NRP3" s="149"/>
      <c r="NRQ3" s="149"/>
      <c r="NRR3" s="149"/>
      <c r="NRS3" s="149"/>
      <c r="NRT3" s="149"/>
      <c r="NRU3" s="149"/>
      <c r="NRV3" s="149"/>
      <c r="NRW3" s="149"/>
      <c r="NRX3" s="149"/>
      <c r="NRY3" s="149"/>
      <c r="NRZ3" s="149"/>
      <c r="NSA3" s="149"/>
      <c r="NSB3" s="149"/>
      <c r="NSC3" s="149"/>
      <c r="NSD3" s="149"/>
      <c r="NSE3" s="149"/>
      <c r="NSF3" s="149"/>
      <c r="NSG3" s="149"/>
      <c r="NSH3" s="149"/>
      <c r="NSI3" s="149"/>
      <c r="NSJ3" s="149"/>
      <c r="NSK3" s="149"/>
      <c r="NSL3" s="149"/>
      <c r="NSM3" s="149"/>
      <c r="NSN3" s="149"/>
      <c r="NSO3" s="149"/>
      <c r="NSP3" s="149"/>
      <c r="NSQ3" s="149"/>
      <c r="NSR3" s="149"/>
      <c r="NSS3" s="149"/>
      <c r="NST3" s="149"/>
      <c r="NSU3" s="149"/>
      <c r="NSV3" s="149"/>
      <c r="NSW3" s="149"/>
      <c r="NSX3" s="149"/>
      <c r="NSY3" s="149"/>
      <c r="NSZ3" s="149"/>
      <c r="NTA3" s="149"/>
      <c r="NTB3" s="149"/>
      <c r="NTC3" s="149"/>
      <c r="NTD3" s="149"/>
      <c r="NTE3" s="149"/>
      <c r="NTF3" s="149"/>
      <c r="NTG3" s="149"/>
      <c r="NTH3" s="149"/>
      <c r="NTI3" s="149"/>
      <c r="NTJ3" s="149"/>
      <c r="NTK3" s="149"/>
      <c r="NTL3" s="149"/>
      <c r="NTM3" s="149"/>
      <c r="NTN3" s="149"/>
      <c r="NTO3" s="149"/>
      <c r="NTP3" s="149"/>
      <c r="NTQ3" s="149"/>
      <c r="NTR3" s="149"/>
      <c r="NTS3" s="149"/>
      <c r="NTT3" s="149"/>
      <c r="NTU3" s="149"/>
      <c r="NTV3" s="149"/>
      <c r="NTW3" s="149"/>
      <c r="NTX3" s="149"/>
      <c r="NTY3" s="149"/>
      <c r="NTZ3" s="149"/>
      <c r="NUA3" s="149"/>
      <c r="NUB3" s="149"/>
      <c r="NUC3" s="149"/>
      <c r="NUD3" s="149"/>
      <c r="NUE3" s="149"/>
      <c r="NUF3" s="149"/>
      <c r="NUG3" s="149"/>
      <c r="NUH3" s="149"/>
      <c r="NUI3" s="149"/>
      <c r="NUJ3" s="149"/>
      <c r="NUK3" s="149"/>
      <c r="NUL3" s="149"/>
      <c r="NUM3" s="149"/>
      <c r="NUN3" s="149"/>
      <c r="NUO3" s="149"/>
      <c r="NUP3" s="149"/>
      <c r="NUQ3" s="149"/>
      <c r="NUR3" s="149"/>
      <c r="NUS3" s="149"/>
      <c r="NUT3" s="149"/>
      <c r="NUU3" s="149"/>
      <c r="NUV3" s="149"/>
      <c r="NUW3" s="149"/>
      <c r="NUX3" s="149"/>
      <c r="NUY3" s="149"/>
      <c r="NUZ3" s="149"/>
      <c r="NVA3" s="149"/>
      <c r="NVB3" s="149"/>
      <c r="NVC3" s="149"/>
      <c r="NVD3" s="149"/>
      <c r="NVE3" s="149"/>
      <c r="NVF3" s="149"/>
      <c r="NVG3" s="149"/>
      <c r="NVH3" s="149"/>
      <c r="NVI3" s="149"/>
      <c r="NVJ3" s="149"/>
      <c r="NVK3" s="149"/>
      <c r="NVL3" s="149"/>
      <c r="NVM3" s="149"/>
      <c r="NVN3" s="149"/>
      <c r="NVO3" s="149"/>
      <c r="NVP3" s="149"/>
      <c r="NVQ3" s="149"/>
      <c r="NVR3" s="149"/>
      <c r="NVS3" s="149"/>
      <c r="NVT3" s="149"/>
      <c r="NVU3" s="149"/>
      <c r="NVV3" s="149"/>
      <c r="NVW3" s="149"/>
      <c r="NVX3" s="149"/>
      <c r="NVY3" s="149"/>
      <c r="NVZ3" s="149"/>
      <c r="NWA3" s="149"/>
      <c r="NWB3" s="149"/>
      <c r="NWC3" s="149"/>
      <c r="NWD3" s="149"/>
      <c r="NWE3" s="149"/>
      <c r="NWF3" s="149"/>
      <c r="NWG3" s="149"/>
      <c r="NWH3" s="149"/>
      <c r="NWI3" s="149"/>
      <c r="NWJ3" s="149"/>
      <c r="NWK3" s="149"/>
      <c r="NWL3" s="149"/>
      <c r="NWM3" s="149"/>
      <c r="NWN3" s="149"/>
      <c r="NWO3" s="149"/>
      <c r="NWP3" s="149"/>
      <c r="NWQ3" s="149"/>
      <c r="NWR3" s="149"/>
      <c r="NWS3" s="149"/>
      <c r="NWT3" s="149"/>
      <c r="NWU3" s="149"/>
      <c r="NWV3" s="149"/>
      <c r="NWW3" s="149"/>
      <c r="NWX3" s="149"/>
      <c r="NWY3" s="149"/>
      <c r="NWZ3" s="149"/>
      <c r="NXA3" s="149"/>
      <c r="NXB3" s="149"/>
      <c r="NXC3" s="149"/>
      <c r="NXD3" s="149"/>
      <c r="NXE3" s="149"/>
      <c r="NXF3" s="149"/>
      <c r="NXG3" s="149"/>
      <c r="NXH3" s="149"/>
      <c r="NXI3" s="149"/>
      <c r="NXJ3" s="149"/>
      <c r="NXK3" s="149"/>
      <c r="NXL3" s="149"/>
      <c r="NXM3" s="149"/>
      <c r="NXN3" s="149"/>
      <c r="NXO3" s="149"/>
      <c r="NXP3" s="149"/>
      <c r="NXQ3" s="149"/>
      <c r="NXR3" s="149"/>
      <c r="NXS3" s="149"/>
      <c r="NXT3" s="149"/>
      <c r="NXU3" s="149"/>
      <c r="NXV3" s="149"/>
      <c r="NXW3" s="149"/>
      <c r="NXX3" s="149"/>
      <c r="NXY3" s="149"/>
      <c r="NXZ3" s="149"/>
      <c r="NYA3" s="149"/>
      <c r="NYB3" s="149"/>
      <c r="NYC3" s="149"/>
      <c r="NYD3" s="149"/>
      <c r="NYE3" s="149"/>
      <c r="NYF3" s="149"/>
      <c r="NYG3" s="149"/>
      <c r="NYH3" s="149"/>
      <c r="NYI3" s="149"/>
      <c r="NYJ3" s="149"/>
      <c r="NYK3" s="149"/>
      <c r="NYL3" s="149"/>
      <c r="NYM3" s="149"/>
      <c r="NYN3" s="149"/>
      <c r="NYO3" s="149"/>
      <c r="NYP3" s="149"/>
      <c r="NYQ3" s="149"/>
      <c r="NYR3" s="149"/>
      <c r="NYS3" s="149"/>
      <c r="NYT3" s="149"/>
      <c r="NYU3" s="149"/>
      <c r="NYV3" s="149"/>
      <c r="NYW3" s="149"/>
      <c r="NYX3" s="149"/>
      <c r="NYY3" s="149"/>
      <c r="NYZ3" s="149"/>
      <c r="NZA3" s="149"/>
      <c r="NZB3" s="149"/>
      <c r="NZC3" s="149"/>
      <c r="NZD3" s="149"/>
      <c r="NZE3" s="149"/>
      <c r="NZF3" s="149"/>
      <c r="NZG3" s="149"/>
      <c r="NZH3" s="149"/>
      <c r="NZI3" s="149"/>
      <c r="NZJ3" s="149"/>
      <c r="NZK3" s="149"/>
      <c r="NZL3" s="149"/>
      <c r="NZM3" s="149"/>
      <c r="NZN3" s="149"/>
      <c r="NZO3" s="149"/>
      <c r="NZP3" s="149"/>
      <c r="NZQ3" s="149"/>
      <c r="NZR3" s="149"/>
      <c r="NZS3" s="149"/>
      <c r="NZT3" s="149"/>
      <c r="NZU3" s="149"/>
      <c r="NZV3" s="149"/>
      <c r="NZW3" s="149"/>
      <c r="NZX3" s="149"/>
      <c r="NZY3" s="149"/>
      <c r="NZZ3" s="149"/>
      <c r="OAA3" s="149"/>
      <c r="OAB3" s="149"/>
      <c r="OAC3" s="149"/>
      <c r="OAD3" s="149"/>
      <c r="OAE3" s="149"/>
      <c r="OAF3" s="149"/>
      <c r="OAG3" s="149"/>
      <c r="OAH3" s="149"/>
      <c r="OAI3" s="149"/>
      <c r="OAJ3" s="149"/>
      <c r="OAK3" s="149"/>
      <c r="OAL3" s="149"/>
      <c r="OAM3" s="149"/>
      <c r="OAN3" s="149"/>
      <c r="OAO3" s="149"/>
      <c r="OAP3" s="149"/>
      <c r="OAQ3" s="149"/>
      <c r="OAR3" s="149"/>
      <c r="OAS3" s="149"/>
      <c r="OAT3" s="149"/>
      <c r="OAU3" s="149"/>
      <c r="OAV3" s="149"/>
      <c r="OAW3" s="149"/>
      <c r="OAX3" s="149"/>
      <c r="OAY3" s="149"/>
      <c r="OAZ3" s="149"/>
      <c r="OBA3" s="149"/>
      <c r="OBB3" s="149"/>
      <c r="OBC3" s="149"/>
      <c r="OBD3" s="149"/>
      <c r="OBE3" s="149"/>
      <c r="OBF3" s="149"/>
      <c r="OBG3" s="149"/>
      <c r="OBH3" s="149"/>
      <c r="OBI3" s="149"/>
      <c r="OBJ3" s="149"/>
      <c r="OBK3" s="149"/>
      <c r="OBL3" s="149"/>
      <c r="OBM3" s="149"/>
      <c r="OBN3" s="149"/>
      <c r="OBO3" s="149"/>
      <c r="OBP3" s="149"/>
      <c r="OBQ3" s="149"/>
      <c r="OBR3" s="149"/>
      <c r="OBS3" s="149"/>
      <c r="OBT3" s="149"/>
      <c r="OBU3" s="149"/>
      <c r="OBV3" s="149"/>
      <c r="OBW3" s="149"/>
      <c r="OBX3" s="149"/>
      <c r="OBY3" s="149"/>
      <c r="OBZ3" s="149"/>
      <c r="OCA3" s="149"/>
      <c r="OCB3" s="149"/>
      <c r="OCC3" s="149"/>
      <c r="OCD3" s="149"/>
      <c r="OCE3" s="149"/>
      <c r="OCF3" s="149"/>
      <c r="OCG3" s="149"/>
      <c r="OCH3" s="149"/>
      <c r="OCI3" s="149"/>
      <c r="OCJ3" s="149"/>
      <c r="OCK3" s="149"/>
      <c r="OCL3" s="149"/>
      <c r="OCM3" s="149"/>
      <c r="OCN3" s="149"/>
      <c r="OCO3" s="149"/>
      <c r="OCP3" s="149"/>
      <c r="OCQ3" s="149"/>
      <c r="OCR3" s="149"/>
      <c r="OCS3" s="149"/>
      <c r="OCT3" s="149"/>
      <c r="OCU3" s="149"/>
      <c r="OCV3" s="149"/>
      <c r="OCW3" s="149"/>
      <c r="OCX3" s="149"/>
      <c r="OCY3" s="149"/>
      <c r="OCZ3" s="149"/>
      <c r="ODA3" s="149"/>
      <c r="ODB3" s="149"/>
      <c r="ODC3" s="149"/>
      <c r="ODD3" s="149"/>
      <c r="ODE3" s="149"/>
      <c r="ODF3" s="149"/>
      <c r="ODG3" s="149"/>
      <c r="ODH3" s="149"/>
      <c r="ODI3" s="149"/>
      <c r="ODJ3" s="149"/>
      <c r="ODK3" s="149"/>
      <c r="ODL3" s="149"/>
      <c r="ODM3" s="149"/>
      <c r="ODN3" s="149"/>
      <c r="ODO3" s="149"/>
      <c r="ODP3" s="149"/>
      <c r="ODQ3" s="149"/>
      <c r="ODR3" s="149"/>
      <c r="ODS3" s="149"/>
      <c r="ODT3" s="149"/>
      <c r="ODU3" s="149"/>
      <c r="ODV3" s="149"/>
      <c r="ODW3" s="149"/>
      <c r="ODX3" s="149"/>
      <c r="ODY3" s="149"/>
      <c r="ODZ3" s="149"/>
      <c r="OEA3" s="149"/>
      <c r="OEB3" s="149"/>
      <c r="OEC3" s="149"/>
      <c r="OED3" s="149"/>
      <c r="OEE3" s="149"/>
      <c r="OEF3" s="149"/>
      <c r="OEG3" s="149"/>
      <c r="OEH3" s="149"/>
      <c r="OEI3" s="149"/>
      <c r="OEJ3" s="149"/>
      <c r="OEK3" s="149"/>
      <c r="OEL3" s="149"/>
      <c r="OEM3" s="149"/>
      <c r="OEN3" s="149"/>
      <c r="OEO3" s="149"/>
      <c r="OEP3" s="149"/>
      <c r="OEQ3" s="149"/>
      <c r="OER3" s="149"/>
      <c r="OES3" s="149"/>
      <c r="OET3" s="149"/>
      <c r="OEU3" s="149"/>
      <c r="OEV3" s="149"/>
      <c r="OEW3" s="149"/>
      <c r="OEX3" s="149"/>
      <c r="OEY3" s="149"/>
      <c r="OEZ3" s="149"/>
      <c r="OFA3" s="149"/>
      <c r="OFB3" s="149"/>
      <c r="OFC3" s="149"/>
      <c r="OFD3" s="149"/>
      <c r="OFE3" s="149"/>
      <c r="OFF3" s="149"/>
      <c r="OFG3" s="149"/>
      <c r="OFH3" s="149"/>
      <c r="OFI3" s="149"/>
      <c r="OFJ3" s="149"/>
      <c r="OFK3" s="149"/>
      <c r="OFL3" s="149"/>
      <c r="OFM3" s="149"/>
      <c r="OFN3" s="149"/>
      <c r="OFO3" s="149"/>
      <c r="OFP3" s="149"/>
      <c r="OFQ3" s="149"/>
      <c r="OFR3" s="149"/>
      <c r="OFS3" s="149"/>
      <c r="OFT3" s="149"/>
      <c r="OFU3" s="149"/>
      <c r="OFV3" s="149"/>
      <c r="OFW3" s="149"/>
      <c r="OFX3" s="149"/>
      <c r="OFY3" s="149"/>
      <c r="OFZ3" s="149"/>
      <c r="OGA3" s="149"/>
      <c r="OGB3" s="149"/>
      <c r="OGC3" s="149"/>
      <c r="OGD3" s="149"/>
      <c r="OGE3" s="149"/>
      <c r="OGF3" s="149"/>
      <c r="OGG3" s="149"/>
      <c r="OGH3" s="149"/>
      <c r="OGI3" s="149"/>
      <c r="OGJ3" s="149"/>
      <c r="OGK3" s="149"/>
      <c r="OGL3" s="149"/>
      <c r="OGM3" s="149"/>
      <c r="OGN3" s="149"/>
      <c r="OGO3" s="149"/>
      <c r="OGP3" s="149"/>
      <c r="OGQ3" s="149"/>
      <c r="OGR3" s="149"/>
      <c r="OGS3" s="149"/>
      <c r="OGT3" s="149"/>
      <c r="OGU3" s="149"/>
      <c r="OGV3" s="149"/>
      <c r="OGW3" s="149"/>
      <c r="OGX3" s="149"/>
      <c r="OGY3" s="149"/>
      <c r="OGZ3" s="149"/>
      <c r="OHA3" s="149"/>
      <c r="OHB3" s="149"/>
      <c r="OHC3" s="149"/>
      <c r="OHD3" s="149"/>
      <c r="OHE3" s="149"/>
      <c r="OHF3" s="149"/>
      <c r="OHG3" s="149"/>
      <c r="OHH3" s="149"/>
      <c r="OHI3" s="149"/>
      <c r="OHJ3" s="149"/>
      <c r="OHK3" s="149"/>
      <c r="OHL3" s="149"/>
      <c r="OHM3" s="149"/>
      <c r="OHN3" s="149"/>
      <c r="OHO3" s="149"/>
      <c r="OHP3" s="149"/>
      <c r="OHQ3" s="149"/>
      <c r="OHR3" s="149"/>
      <c r="OHS3" s="149"/>
      <c r="OHT3" s="149"/>
      <c r="OHU3" s="149"/>
      <c r="OHV3" s="149"/>
      <c r="OHW3" s="149"/>
      <c r="OHX3" s="149"/>
      <c r="OHY3" s="149"/>
      <c r="OHZ3" s="149"/>
      <c r="OIA3" s="149"/>
      <c r="OIB3" s="149"/>
      <c r="OIC3" s="149"/>
      <c r="OID3" s="149"/>
      <c r="OIE3" s="149"/>
      <c r="OIF3" s="149"/>
      <c r="OIG3" s="149"/>
      <c r="OIH3" s="149"/>
      <c r="OII3" s="149"/>
      <c r="OIJ3" s="149"/>
      <c r="OIK3" s="149"/>
      <c r="OIL3" s="149"/>
      <c r="OIM3" s="149"/>
      <c r="OIN3" s="149"/>
      <c r="OIO3" s="149"/>
      <c r="OIP3" s="149"/>
      <c r="OIQ3" s="149"/>
      <c r="OIR3" s="149"/>
      <c r="OIS3" s="149"/>
      <c r="OIT3" s="149"/>
      <c r="OIU3" s="149"/>
      <c r="OIV3" s="149"/>
      <c r="OIW3" s="149"/>
      <c r="OIX3" s="149"/>
      <c r="OIY3" s="149"/>
      <c r="OIZ3" s="149"/>
      <c r="OJA3" s="149"/>
      <c r="OJB3" s="149"/>
      <c r="OJC3" s="149"/>
      <c r="OJD3" s="149"/>
      <c r="OJE3" s="149"/>
      <c r="OJF3" s="149"/>
      <c r="OJG3" s="149"/>
      <c r="OJH3" s="149"/>
      <c r="OJI3" s="149"/>
      <c r="OJJ3" s="149"/>
      <c r="OJK3" s="149"/>
      <c r="OJL3" s="149"/>
      <c r="OJM3" s="149"/>
      <c r="OJN3" s="149"/>
      <c r="OJO3" s="149"/>
      <c r="OJP3" s="149"/>
      <c r="OJQ3" s="149"/>
      <c r="OJR3" s="149"/>
      <c r="OJS3" s="149"/>
      <c r="OJT3" s="149"/>
      <c r="OJU3" s="149"/>
      <c r="OJV3" s="149"/>
      <c r="OJW3" s="149"/>
      <c r="OJX3" s="149"/>
      <c r="OJY3" s="149"/>
      <c r="OJZ3" s="149"/>
      <c r="OKA3" s="149"/>
      <c r="OKB3" s="149"/>
      <c r="OKC3" s="149"/>
      <c r="OKD3" s="149"/>
      <c r="OKE3" s="149"/>
      <c r="OKF3" s="149"/>
      <c r="OKG3" s="149"/>
      <c r="OKH3" s="149"/>
      <c r="OKI3" s="149"/>
      <c r="OKJ3" s="149"/>
      <c r="OKK3" s="149"/>
      <c r="OKL3" s="149"/>
      <c r="OKM3" s="149"/>
      <c r="OKN3" s="149"/>
      <c r="OKO3" s="149"/>
      <c r="OKP3" s="149"/>
      <c r="OKQ3" s="149"/>
      <c r="OKR3" s="149"/>
      <c r="OKS3" s="149"/>
      <c r="OKT3" s="149"/>
      <c r="OKU3" s="149"/>
      <c r="OKV3" s="149"/>
      <c r="OKW3" s="149"/>
      <c r="OKX3" s="149"/>
      <c r="OKY3" s="149"/>
      <c r="OKZ3" s="149"/>
      <c r="OLA3" s="149"/>
      <c r="OLB3" s="149"/>
      <c r="OLC3" s="149"/>
      <c r="OLD3" s="149"/>
      <c r="OLE3" s="149"/>
      <c r="OLF3" s="149"/>
      <c r="OLG3" s="149"/>
      <c r="OLH3" s="149"/>
      <c r="OLI3" s="149"/>
      <c r="OLJ3" s="149"/>
      <c r="OLK3" s="149"/>
      <c r="OLL3" s="149"/>
      <c r="OLM3" s="149"/>
      <c r="OLN3" s="149"/>
      <c r="OLO3" s="149"/>
      <c r="OLP3" s="149"/>
      <c r="OLQ3" s="149"/>
      <c r="OLR3" s="149"/>
      <c r="OLS3" s="149"/>
      <c r="OLT3" s="149"/>
      <c r="OLU3" s="149"/>
      <c r="OLV3" s="149"/>
      <c r="OLW3" s="149"/>
      <c r="OLX3" s="149"/>
      <c r="OLY3" s="149"/>
      <c r="OLZ3" s="149"/>
      <c r="OMA3" s="149"/>
      <c r="OMB3" s="149"/>
      <c r="OMC3" s="149"/>
      <c r="OMD3" s="149"/>
      <c r="OME3" s="149"/>
      <c r="OMF3" s="149"/>
      <c r="OMG3" s="149"/>
      <c r="OMH3" s="149"/>
      <c r="OMI3" s="149"/>
      <c r="OMJ3" s="149"/>
      <c r="OMK3" s="149"/>
      <c r="OML3" s="149"/>
      <c r="OMM3" s="149"/>
      <c r="OMN3" s="149"/>
      <c r="OMO3" s="149"/>
      <c r="OMP3" s="149"/>
      <c r="OMQ3" s="149"/>
      <c r="OMR3" s="149"/>
      <c r="OMS3" s="149"/>
      <c r="OMT3" s="149"/>
      <c r="OMU3" s="149"/>
      <c r="OMV3" s="149"/>
      <c r="OMW3" s="149"/>
      <c r="OMX3" s="149"/>
      <c r="OMY3" s="149"/>
      <c r="OMZ3" s="149"/>
      <c r="ONA3" s="149"/>
      <c r="ONB3" s="149"/>
      <c r="ONC3" s="149"/>
      <c r="OND3" s="149"/>
      <c r="ONE3" s="149"/>
      <c r="ONF3" s="149"/>
      <c r="ONG3" s="149"/>
      <c r="ONH3" s="149"/>
      <c r="ONI3" s="149"/>
      <c r="ONJ3" s="149"/>
      <c r="ONK3" s="149"/>
      <c r="ONL3" s="149"/>
      <c r="ONM3" s="149"/>
      <c r="ONN3" s="149"/>
      <c r="ONO3" s="149"/>
      <c r="ONP3" s="149"/>
      <c r="ONQ3" s="149"/>
      <c r="ONR3" s="149"/>
      <c r="ONS3" s="149"/>
      <c r="ONT3" s="149"/>
      <c r="ONU3" s="149"/>
      <c r="ONV3" s="149"/>
      <c r="ONW3" s="149"/>
      <c r="ONX3" s="149"/>
      <c r="ONY3" s="149"/>
      <c r="ONZ3" s="149"/>
      <c r="OOA3" s="149"/>
      <c r="OOB3" s="149"/>
      <c r="OOC3" s="149"/>
      <c r="OOD3" s="149"/>
      <c r="OOE3" s="149"/>
      <c r="OOF3" s="149"/>
      <c r="OOG3" s="149"/>
      <c r="OOH3" s="149"/>
      <c r="OOI3" s="149"/>
      <c r="OOJ3" s="149"/>
      <c r="OOK3" s="149"/>
      <c r="OOL3" s="149"/>
      <c r="OOM3" s="149"/>
      <c r="OON3" s="149"/>
      <c r="OOO3" s="149"/>
      <c r="OOP3" s="149"/>
      <c r="OOQ3" s="149"/>
      <c r="OOR3" s="149"/>
      <c r="OOS3" s="149"/>
      <c r="OOT3" s="149"/>
      <c r="OOU3" s="149"/>
      <c r="OOV3" s="149"/>
      <c r="OOW3" s="149"/>
      <c r="OOX3" s="149"/>
      <c r="OOY3" s="149"/>
      <c r="OOZ3" s="149"/>
      <c r="OPA3" s="149"/>
      <c r="OPB3" s="149"/>
      <c r="OPC3" s="149"/>
      <c r="OPD3" s="149"/>
      <c r="OPE3" s="149"/>
      <c r="OPF3" s="149"/>
      <c r="OPG3" s="149"/>
      <c r="OPH3" s="149"/>
      <c r="OPI3" s="149"/>
      <c r="OPJ3" s="149"/>
      <c r="OPK3" s="149"/>
      <c r="OPL3" s="149"/>
      <c r="OPM3" s="149"/>
      <c r="OPN3" s="149"/>
      <c r="OPO3" s="149"/>
      <c r="OPP3" s="149"/>
      <c r="OPQ3" s="149"/>
      <c r="OPR3" s="149"/>
      <c r="OPS3" s="149"/>
      <c r="OPT3" s="149"/>
      <c r="OPU3" s="149"/>
      <c r="OPV3" s="149"/>
      <c r="OPW3" s="149"/>
      <c r="OPX3" s="149"/>
      <c r="OPY3" s="149"/>
      <c r="OPZ3" s="149"/>
      <c r="OQA3" s="149"/>
      <c r="OQB3" s="149"/>
      <c r="OQC3" s="149"/>
      <c r="OQD3" s="149"/>
      <c r="OQE3" s="149"/>
      <c r="OQF3" s="149"/>
      <c r="OQG3" s="149"/>
      <c r="OQH3" s="149"/>
      <c r="OQI3" s="149"/>
      <c r="OQJ3" s="149"/>
      <c r="OQK3" s="149"/>
      <c r="OQL3" s="149"/>
      <c r="OQM3" s="149"/>
      <c r="OQN3" s="149"/>
      <c r="OQO3" s="149"/>
      <c r="OQP3" s="149"/>
      <c r="OQQ3" s="149"/>
      <c r="OQR3" s="149"/>
      <c r="OQS3" s="149"/>
      <c r="OQT3" s="149"/>
      <c r="OQU3" s="149"/>
      <c r="OQV3" s="149"/>
      <c r="OQW3" s="149"/>
      <c r="OQX3" s="149"/>
      <c r="OQY3" s="149"/>
      <c r="OQZ3" s="149"/>
      <c r="ORA3" s="149"/>
      <c r="ORB3" s="149"/>
      <c r="ORC3" s="149"/>
      <c r="ORD3" s="149"/>
      <c r="ORE3" s="149"/>
      <c r="ORF3" s="149"/>
      <c r="ORG3" s="149"/>
      <c r="ORH3" s="149"/>
      <c r="ORI3" s="149"/>
      <c r="ORJ3" s="149"/>
      <c r="ORK3" s="149"/>
      <c r="ORL3" s="149"/>
      <c r="ORM3" s="149"/>
      <c r="ORN3" s="149"/>
      <c r="ORO3" s="149"/>
      <c r="ORP3" s="149"/>
      <c r="ORQ3" s="149"/>
      <c r="ORR3" s="149"/>
      <c r="ORS3" s="149"/>
      <c r="ORT3" s="149"/>
      <c r="ORU3" s="149"/>
      <c r="ORV3" s="149"/>
      <c r="ORW3" s="149"/>
      <c r="ORX3" s="149"/>
      <c r="ORY3" s="149"/>
      <c r="ORZ3" s="149"/>
      <c r="OSA3" s="149"/>
      <c r="OSB3" s="149"/>
      <c r="OSC3" s="149"/>
      <c r="OSD3" s="149"/>
      <c r="OSE3" s="149"/>
      <c r="OSF3" s="149"/>
      <c r="OSG3" s="149"/>
      <c r="OSH3" s="149"/>
      <c r="OSI3" s="149"/>
      <c r="OSJ3" s="149"/>
      <c r="OSK3" s="149"/>
      <c r="OSL3" s="149"/>
      <c r="OSM3" s="149"/>
      <c r="OSN3" s="149"/>
      <c r="OSO3" s="149"/>
      <c r="OSP3" s="149"/>
      <c r="OSQ3" s="149"/>
      <c r="OSR3" s="149"/>
      <c r="OSS3" s="149"/>
      <c r="OST3" s="149"/>
      <c r="OSU3" s="149"/>
      <c r="OSV3" s="149"/>
      <c r="OSW3" s="149"/>
      <c r="OSX3" s="149"/>
      <c r="OSY3" s="149"/>
      <c r="OSZ3" s="149"/>
      <c r="OTA3" s="149"/>
      <c r="OTB3" s="149"/>
      <c r="OTC3" s="149"/>
      <c r="OTD3" s="149"/>
      <c r="OTE3" s="149"/>
      <c r="OTF3" s="149"/>
      <c r="OTG3" s="149"/>
      <c r="OTH3" s="149"/>
      <c r="OTI3" s="149"/>
      <c r="OTJ3" s="149"/>
      <c r="OTK3" s="149"/>
      <c r="OTL3" s="149"/>
      <c r="OTM3" s="149"/>
      <c r="OTN3" s="149"/>
      <c r="OTO3" s="149"/>
      <c r="OTP3" s="149"/>
      <c r="OTQ3" s="149"/>
      <c r="OTR3" s="149"/>
      <c r="OTS3" s="149"/>
      <c r="OTT3" s="149"/>
      <c r="OTU3" s="149"/>
      <c r="OTV3" s="149"/>
      <c r="OTW3" s="149"/>
      <c r="OTX3" s="149"/>
      <c r="OTY3" s="149"/>
      <c r="OTZ3" s="149"/>
      <c r="OUA3" s="149"/>
      <c r="OUB3" s="149"/>
      <c r="OUC3" s="149"/>
      <c r="OUD3" s="149"/>
      <c r="OUE3" s="149"/>
      <c r="OUF3" s="149"/>
      <c r="OUG3" s="149"/>
      <c r="OUH3" s="149"/>
      <c r="OUI3" s="149"/>
      <c r="OUJ3" s="149"/>
      <c r="OUK3" s="149"/>
      <c r="OUL3" s="149"/>
      <c r="OUM3" s="149"/>
      <c r="OUN3" s="149"/>
      <c r="OUO3" s="149"/>
      <c r="OUP3" s="149"/>
      <c r="OUQ3" s="149"/>
      <c r="OUR3" s="149"/>
      <c r="OUS3" s="149"/>
      <c r="OUT3" s="149"/>
      <c r="OUU3" s="149"/>
      <c r="OUV3" s="149"/>
      <c r="OUW3" s="149"/>
      <c r="OUX3" s="149"/>
      <c r="OUY3" s="149"/>
      <c r="OUZ3" s="149"/>
      <c r="OVA3" s="149"/>
      <c r="OVB3" s="149"/>
      <c r="OVC3" s="149"/>
      <c r="OVD3" s="149"/>
      <c r="OVE3" s="149"/>
      <c r="OVF3" s="149"/>
      <c r="OVG3" s="149"/>
      <c r="OVH3" s="149"/>
      <c r="OVI3" s="149"/>
      <c r="OVJ3" s="149"/>
      <c r="OVK3" s="149"/>
      <c r="OVL3" s="149"/>
      <c r="OVM3" s="149"/>
      <c r="OVN3" s="149"/>
      <c r="OVO3" s="149"/>
      <c r="OVP3" s="149"/>
      <c r="OVQ3" s="149"/>
      <c r="OVR3" s="149"/>
      <c r="OVS3" s="149"/>
      <c r="OVT3" s="149"/>
      <c r="OVU3" s="149"/>
      <c r="OVV3" s="149"/>
      <c r="OVW3" s="149"/>
      <c r="OVX3" s="149"/>
      <c r="OVY3" s="149"/>
      <c r="OVZ3" s="149"/>
      <c r="OWA3" s="149"/>
      <c r="OWB3" s="149"/>
      <c r="OWC3" s="149"/>
      <c r="OWD3" s="149"/>
      <c r="OWE3" s="149"/>
      <c r="OWF3" s="149"/>
      <c r="OWG3" s="149"/>
      <c r="OWH3" s="149"/>
      <c r="OWI3" s="149"/>
      <c r="OWJ3" s="149"/>
      <c r="OWK3" s="149"/>
      <c r="OWL3" s="149"/>
      <c r="OWM3" s="149"/>
      <c r="OWN3" s="149"/>
      <c r="OWO3" s="149"/>
      <c r="OWP3" s="149"/>
      <c r="OWQ3" s="149"/>
      <c r="OWR3" s="149"/>
      <c r="OWS3" s="149"/>
      <c r="OWT3" s="149"/>
      <c r="OWU3" s="149"/>
      <c r="OWV3" s="149"/>
      <c r="OWW3" s="149"/>
      <c r="OWX3" s="149"/>
      <c r="OWY3" s="149"/>
      <c r="OWZ3" s="149"/>
      <c r="OXA3" s="149"/>
      <c r="OXB3" s="149"/>
      <c r="OXC3" s="149"/>
      <c r="OXD3" s="149"/>
      <c r="OXE3" s="149"/>
      <c r="OXF3" s="149"/>
      <c r="OXG3" s="149"/>
      <c r="OXH3" s="149"/>
      <c r="OXI3" s="149"/>
      <c r="OXJ3" s="149"/>
      <c r="OXK3" s="149"/>
      <c r="OXL3" s="149"/>
      <c r="OXM3" s="149"/>
      <c r="OXN3" s="149"/>
      <c r="OXO3" s="149"/>
      <c r="OXP3" s="149"/>
      <c r="OXQ3" s="149"/>
      <c r="OXR3" s="149"/>
      <c r="OXS3" s="149"/>
      <c r="OXT3" s="149"/>
      <c r="OXU3" s="149"/>
      <c r="OXV3" s="149"/>
      <c r="OXW3" s="149"/>
      <c r="OXX3" s="149"/>
      <c r="OXY3" s="149"/>
      <c r="OXZ3" s="149"/>
      <c r="OYA3" s="149"/>
      <c r="OYB3" s="149"/>
      <c r="OYC3" s="149"/>
      <c r="OYD3" s="149"/>
      <c r="OYE3" s="149"/>
      <c r="OYF3" s="149"/>
      <c r="OYG3" s="149"/>
      <c r="OYH3" s="149"/>
      <c r="OYI3" s="149"/>
      <c r="OYJ3" s="149"/>
      <c r="OYK3" s="149"/>
      <c r="OYL3" s="149"/>
      <c r="OYM3" s="149"/>
      <c r="OYN3" s="149"/>
      <c r="OYO3" s="149"/>
      <c r="OYP3" s="149"/>
      <c r="OYQ3" s="149"/>
      <c r="OYR3" s="149"/>
      <c r="OYS3" s="149"/>
      <c r="OYT3" s="149"/>
      <c r="OYU3" s="149"/>
      <c r="OYV3" s="149"/>
      <c r="OYW3" s="149"/>
      <c r="OYX3" s="149"/>
      <c r="OYY3" s="149"/>
      <c r="OYZ3" s="149"/>
      <c r="OZA3" s="149"/>
      <c r="OZB3" s="149"/>
      <c r="OZC3" s="149"/>
      <c r="OZD3" s="149"/>
      <c r="OZE3" s="149"/>
      <c r="OZF3" s="149"/>
      <c r="OZG3" s="149"/>
      <c r="OZH3" s="149"/>
      <c r="OZI3" s="149"/>
      <c r="OZJ3" s="149"/>
      <c r="OZK3" s="149"/>
      <c r="OZL3" s="149"/>
      <c r="OZM3" s="149"/>
      <c r="OZN3" s="149"/>
      <c r="OZO3" s="149"/>
      <c r="OZP3" s="149"/>
      <c r="OZQ3" s="149"/>
      <c r="OZR3" s="149"/>
      <c r="OZS3" s="149"/>
      <c r="OZT3" s="149"/>
      <c r="OZU3" s="149"/>
      <c r="OZV3" s="149"/>
      <c r="OZW3" s="149"/>
      <c r="OZX3" s="149"/>
      <c r="OZY3" s="149"/>
      <c r="OZZ3" s="149"/>
      <c r="PAA3" s="149"/>
      <c r="PAB3" s="149"/>
      <c r="PAC3" s="149"/>
      <c r="PAD3" s="149"/>
      <c r="PAE3" s="149"/>
      <c r="PAF3" s="149"/>
      <c r="PAG3" s="149"/>
      <c r="PAH3" s="149"/>
      <c r="PAI3" s="149"/>
      <c r="PAJ3" s="149"/>
      <c r="PAK3" s="149"/>
      <c r="PAL3" s="149"/>
      <c r="PAM3" s="149"/>
      <c r="PAN3" s="149"/>
      <c r="PAO3" s="149"/>
      <c r="PAP3" s="149"/>
      <c r="PAQ3" s="149"/>
      <c r="PAR3" s="149"/>
      <c r="PAS3" s="149"/>
      <c r="PAT3" s="149"/>
      <c r="PAU3" s="149"/>
      <c r="PAV3" s="149"/>
      <c r="PAW3" s="149"/>
      <c r="PAX3" s="149"/>
      <c r="PAY3" s="149"/>
      <c r="PAZ3" s="149"/>
      <c r="PBA3" s="149"/>
      <c r="PBB3" s="149"/>
      <c r="PBC3" s="149"/>
      <c r="PBD3" s="149"/>
      <c r="PBE3" s="149"/>
      <c r="PBF3" s="149"/>
      <c r="PBG3" s="149"/>
      <c r="PBH3" s="149"/>
      <c r="PBI3" s="149"/>
      <c r="PBJ3" s="149"/>
      <c r="PBK3" s="149"/>
      <c r="PBL3" s="149"/>
      <c r="PBM3" s="149"/>
      <c r="PBN3" s="149"/>
      <c r="PBO3" s="149"/>
      <c r="PBP3" s="149"/>
      <c r="PBQ3" s="149"/>
      <c r="PBR3" s="149"/>
      <c r="PBS3" s="149"/>
      <c r="PBT3" s="149"/>
      <c r="PBU3" s="149"/>
      <c r="PBV3" s="149"/>
      <c r="PBW3" s="149"/>
      <c r="PBX3" s="149"/>
      <c r="PBY3" s="149"/>
      <c r="PBZ3" s="149"/>
      <c r="PCA3" s="149"/>
      <c r="PCB3" s="149"/>
      <c r="PCC3" s="149"/>
      <c r="PCD3" s="149"/>
      <c r="PCE3" s="149"/>
      <c r="PCF3" s="149"/>
      <c r="PCG3" s="149"/>
      <c r="PCH3" s="149"/>
      <c r="PCI3" s="149"/>
      <c r="PCJ3" s="149"/>
      <c r="PCK3" s="149"/>
      <c r="PCL3" s="149"/>
      <c r="PCM3" s="149"/>
      <c r="PCN3" s="149"/>
      <c r="PCO3" s="149"/>
      <c r="PCP3" s="149"/>
      <c r="PCQ3" s="149"/>
      <c r="PCR3" s="149"/>
      <c r="PCS3" s="149"/>
      <c r="PCT3" s="149"/>
      <c r="PCU3" s="149"/>
      <c r="PCV3" s="149"/>
      <c r="PCW3" s="149"/>
      <c r="PCX3" s="149"/>
      <c r="PCY3" s="149"/>
      <c r="PCZ3" s="149"/>
      <c r="PDA3" s="149"/>
      <c r="PDB3" s="149"/>
      <c r="PDC3" s="149"/>
      <c r="PDD3" s="149"/>
      <c r="PDE3" s="149"/>
      <c r="PDF3" s="149"/>
      <c r="PDG3" s="149"/>
      <c r="PDH3" s="149"/>
      <c r="PDI3" s="149"/>
      <c r="PDJ3" s="149"/>
      <c r="PDK3" s="149"/>
      <c r="PDL3" s="149"/>
      <c r="PDM3" s="149"/>
      <c r="PDN3" s="149"/>
      <c r="PDO3" s="149"/>
      <c r="PDP3" s="149"/>
      <c r="PDQ3" s="149"/>
      <c r="PDR3" s="149"/>
      <c r="PDS3" s="149"/>
      <c r="PDT3" s="149"/>
      <c r="PDU3" s="149"/>
      <c r="PDV3" s="149"/>
      <c r="PDW3" s="149"/>
      <c r="PDX3" s="149"/>
      <c r="PDY3" s="149"/>
      <c r="PDZ3" s="149"/>
      <c r="PEA3" s="149"/>
      <c r="PEB3" s="149"/>
      <c r="PEC3" s="149"/>
      <c r="PED3" s="149"/>
      <c r="PEE3" s="149"/>
      <c r="PEF3" s="149"/>
      <c r="PEG3" s="149"/>
      <c r="PEH3" s="149"/>
      <c r="PEI3" s="149"/>
      <c r="PEJ3" s="149"/>
      <c r="PEK3" s="149"/>
      <c r="PEL3" s="149"/>
      <c r="PEM3" s="149"/>
      <c r="PEN3" s="149"/>
      <c r="PEO3" s="149"/>
      <c r="PEP3" s="149"/>
      <c r="PEQ3" s="149"/>
      <c r="PER3" s="149"/>
      <c r="PES3" s="149"/>
      <c r="PET3" s="149"/>
      <c r="PEU3" s="149"/>
      <c r="PEV3" s="149"/>
      <c r="PEW3" s="149"/>
      <c r="PEX3" s="149"/>
      <c r="PEY3" s="149"/>
      <c r="PEZ3" s="149"/>
      <c r="PFA3" s="149"/>
      <c r="PFB3" s="149"/>
      <c r="PFC3" s="149"/>
      <c r="PFD3" s="149"/>
      <c r="PFE3" s="149"/>
      <c r="PFF3" s="149"/>
      <c r="PFG3" s="149"/>
      <c r="PFH3" s="149"/>
      <c r="PFI3" s="149"/>
      <c r="PFJ3" s="149"/>
      <c r="PFK3" s="149"/>
      <c r="PFL3" s="149"/>
      <c r="PFM3" s="149"/>
      <c r="PFN3" s="149"/>
      <c r="PFO3" s="149"/>
      <c r="PFP3" s="149"/>
      <c r="PFQ3" s="149"/>
      <c r="PFR3" s="149"/>
      <c r="PFS3" s="149"/>
      <c r="PFT3" s="149"/>
      <c r="PFU3" s="149"/>
      <c r="PFV3" s="149"/>
      <c r="PFW3" s="149"/>
      <c r="PFX3" s="149"/>
      <c r="PFY3" s="149"/>
      <c r="PFZ3" s="149"/>
      <c r="PGA3" s="149"/>
      <c r="PGB3" s="149"/>
      <c r="PGC3" s="149"/>
      <c r="PGD3" s="149"/>
      <c r="PGE3" s="149"/>
      <c r="PGF3" s="149"/>
      <c r="PGG3" s="149"/>
      <c r="PGH3" s="149"/>
      <c r="PGI3" s="149"/>
      <c r="PGJ3" s="149"/>
      <c r="PGK3" s="149"/>
      <c r="PGL3" s="149"/>
      <c r="PGM3" s="149"/>
      <c r="PGN3" s="149"/>
      <c r="PGO3" s="149"/>
      <c r="PGP3" s="149"/>
      <c r="PGQ3" s="149"/>
      <c r="PGR3" s="149"/>
      <c r="PGS3" s="149"/>
      <c r="PGT3" s="149"/>
      <c r="PGU3" s="149"/>
      <c r="PGV3" s="149"/>
      <c r="PGW3" s="149"/>
      <c r="PGX3" s="149"/>
      <c r="PGY3" s="149"/>
      <c r="PGZ3" s="149"/>
      <c r="PHA3" s="149"/>
      <c r="PHB3" s="149"/>
      <c r="PHC3" s="149"/>
      <c r="PHD3" s="149"/>
      <c r="PHE3" s="149"/>
      <c r="PHF3" s="149"/>
      <c r="PHG3" s="149"/>
      <c r="PHH3" s="149"/>
      <c r="PHI3" s="149"/>
      <c r="PHJ3" s="149"/>
      <c r="PHK3" s="149"/>
      <c r="PHL3" s="149"/>
      <c r="PHM3" s="149"/>
      <c r="PHN3" s="149"/>
      <c r="PHO3" s="149"/>
      <c r="PHP3" s="149"/>
      <c r="PHQ3" s="149"/>
      <c r="PHR3" s="149"/>
      <c r="PHS3" s="149"/>
      <c r="PHT3" s="149"/>
      <c r="PHU3" s="149"/>
      <c r="PHV3" s="149"/>
      <c r="PHW3" s="149"/>
      <c r="PHX3" s="149"/>
      <c r="PHY3" s="149"/>
      <c r="PHZ3" s="149"/>
      <c r="PIA3" s="149"/>
      <c r="PIB3" s="149"/>
      <c r="PIC3" s="149"/>
      <c r="PID3" s="149"/>
      <c r="PIE3" s="149"/>
      <c r="PIF3" s="149"/>
      <c r="PIG3" s="149"/>
      <c r="PIH3" s="149"/>
      <c r="PII3" s="149"/>
      <c r="PIJ3" s="149"/>
      <c r="PIK3" s="149"/>
      <c r="PIL3" s="149"/>
      <c r="PIM3" s="149"/>
      <c r="PIN3" s="149"/>
      <c r="PIO3" s="149"/>
      <c r="PIP3" s="149"/>
      <c r="PIQ3" s="149"/>
      <c r="PIR3" s="149"/>
      <c r="PIS3" s="149"/>
      <c r="PIT3" s="149"/>
      <c r="PIU3" s="149"/>
      <c r="PIV3" s="149"/>
      <c r="PIW3" s="149"/>
      <c r="PIX3" s="149"/>
      <c r="PIY3" s="149"/>
      <c r="PIZ3" s="149"/>
      <c r="PJA3" s="149"/>
      <c r="PJB3" s="149"/>
      <c r="PJC3" s="149"/>
      <c r="PJD3" s="149"/>
      <c r="PJE3" s="149"/>
      <c r="PJF3" s="149"/>
      <c r="PJG3" s="149"/>
      <c r="PJH3" s="149"/>
      <c r="PJI3" s="149"/>
      <c r="PJJ3" s="149"/>
      <c r="PJK3" s="149"/>
      <c r="PJL3" s="149"/>
      <c r="PJM3" s="149"/>
      <c r="PJN3" s="149"/>
      <c r="PJO3" s="149"/>
      <c r="PJP3" s="149"/>
      <c r="PJQ3" s="149"/>
      <c r="PJR3" s="149"/>
      <c r="PJS3" s="149"/>
      <c r="PJT3" s="149"/>
      <c r="PJU3" s="149"/>
      <c r="PJV3" s="149"/>
      <c r="PJW3" s="149"/>
      <c r="PJX3" s="149"/>
      <c r="PJY3" s="149"/>
      <c r="PJZ3" s="149"/>
      <c r="PKA3" s="149"/>
      <c r="PKB3" s="149"/>
      <c r="PKC3" s="149"/>
      <c r="PKD3" s="149"/>
      <c r="PKE3" s="149"/>
      <c r="PKF3" s="149"/>
      <c r="PKG3" s="149"/>
      <c r="PKH3" s="149"/>
      <c r="PKI3" s="149"/>
      <c r="PKJ3" s="149"/>
      <c r="PKK3" s="149"/>
      <c r="PKL3" s="149"/>
      <c r="PKM3" s="149"/>
      <c r="PKN3" s="149"/>
      <c r="PKO3" s="149"/>
      <c r="PKP3" s="149"/>
      <c r="PKQ3" s="149"/>
      <c r="PKR3" s="149"/>
      <c r="PKS3" s="149"/>
      <c r="PKT3" s="149"/>
      <c r="PKU3" s="149"/>
      <c r="PKV3" s="149"/>
      <c r="PKW3" s="149"/>
      <c r="PKX3" s="149"/>
      <c r="PKY3" s="149"/>
      <c r="PKZ3" s="149"/>
      <c r="PLA3" s="149"/>
      <c r="PLB3" s="149"/>
      <c r="PLC3" s="149"/>
      <c r="PLD3" s="149"/>
      <c r="PLE3" s="149"/>
      <c r="PLF3" s="149"/>
      <c r="PLG3" s="149"/>
      <c r="PLH3" s="149"/>
      <c r="PLI3" s="149"/>
      <c r="PLJ3" s="149"/>
      <c r="PLK3" s="149"/>
      <c r="PLL3" s="149"/>
      <c r="PLM3" s="149"/>
      <c r="PLN3" s="149"/>
      <c r="PLO3" s="149"/>
      <c r="PLP3" s="149"/>
      <c r="PLQ3" s="149"/>
      <c r="PLR3" s="149"/>
      <c r="PLS3" s="149"/>
      <c r="PLT3" s="149"/>
      <c r="PLU3" s="149"/>
      <c r="PLV3" s="149"/>
      <c r="PLW3" s="149"/>
      <c r="PLX3" s="149"/>
      <c r="PLY3" s="149"/>
      <c r="PLZ3" s="149"/>
      <c r="PMA3" s="149"/>
      <c r="PMB3" s="149"/>
      <c r="PMC3" s="149"/>
      <c r="PMD3" s="149"/>
      <c r="PME3" s="149"/>
      <c r="PMF3" s="149"/>
      <c r="PMG3" s="149"/>
      <c r="PMH3" s="149"/>
      <c r="PMI3" s="149"/>
      <c r="PMJ3" s="149"/>
      <c r="PMK3" s="149"/>
      <c r="PML3" s="149"/>
      <c r="PMM3" s="149"/>
      <c r="PMN3" s="149"/>
      <c r="PMO3" s="149"/>
      <c r="PMP3" s="149"/>
      <c r="PMQ3" s="149"/>
      <c r="PMR3" s="149"/>
      <c r="PMS3" s="149"/>
      <c r="PMT3" s="149"/>
      <c r="PMU3" s="149"/>
      <c r="PMV3" s="149"/>
      <c r="PMW3" s="149"/>
      <c r="PMX3" s="149"/>
      <c r="PMY3" s="149"/>
      <c r="PMZ3" s="149"/>
      <c r="PNA3" s="149"/>
      <c r="PNB3" s="149"/>
      <c r="PNC3" s="149"/>
      <c r="PND3" s="149"/>
      <c r="PNE3" s="149"/>
      <c r="PNF3" s="149"/>
      <c r="PNG3" s="149"/>
      <c r="PNH3" s="149"/>
      <c r="PNI3" s="149"/>
      <c r="PNJ3" s="149"/>
      <c r="PNK3" s="149"/>
      <c r="PNL3" s="149"/>
      <c r="PNM3" s="149"/>
      <c r="PNN3" s="149"/>
      <c r="PNO3" s="149"/>
      <c r="PNP3" s="149"/>
      <c r="PNQ3" s="149"/>
      <c r="PNR3" s="149"/>
      <c r="PNS3" s="149"/>
      <c r="PNT3" s="149"/>
      <c r="PNU3" s="149"/>
      <c r="PNV3" s="149"/>
      <c r="PNW3" s="149"/>
      <c r="PNX3" s="149"/>
      <c r="PNY3" s="149"/>
      <c r="PNZ3" s="149"/>
      <c r="POA3" s="149"/>
      <c r="POB3" s="149"/>
      <c r="POC3" s="149"/>
      <c r="POD3" s="149"/>
      <c r="POE3" s="149"/>
      <c r="POF3" s="149"/>
      <c r="POG3" s="149"/>
      <c r="POH3" s="149"/>
      <c r="POI3" s="149"/>
      <c r="POJ3" s="149"/>
      <c r="POK3" s="149"/>
      <c r="POL3" s="149"/>
      <c r="POM3" s="149"/>
      <c r="PON3" s="149"/>
      <c r="POO3" s="149"/>
      <c r="POP3" s="149"/>
      <c r="POQ3" s="149"/>
      <c r="POR3" s="149"/>
      <c r="POS3" s="149"/>
      <c r="POT3" s="149"/>
      <c r="POU3" s="149"/>
      <c r="POV3" s="149"/>
      <c r="POW3" s="149"/>
      <c r="POX3" s="149"/>
      <c r="POY3" s="149"/>
      <c r="POZ3" s="149"/>
      <c r="PPA3" s="149"/>
      <c r="PPB3" s="149"/>
      <c r="PPC3" s="149"/>
      <c r="PPD3" s="149"/>
      <c r="PPE3" s="149"/>
      <c r="PPF3" s="149"/>
      <c r="PPG3" s="149"/>
      <c r="PPH3" s="149"/>
      <c r="PPI3" s="149"/>
      <c r="PPJ3" s="149"/>
      <c r="PPK3" s="149"/>
      <c r="PPL3" s="149"/>
      <c r="PPM3" s="149"/>
      <c r="PPN3" s="149"/>
      <c r="PPO3" s="149"/>
      <c r="PPP3" s="149"/>
      <c r="PPQ3" s="149"/>
      <c r="PPR3" s="149"/>
      <c r="PPS3" s="149"/>
      <c r="PPT3" s="149"/>
      <c r="PPU3" s="149"/>
      <c r="PPV3" s="149"/>
      <c r="PPW3" s="149"/>
      <c r="PPX3" s="149"/>
      <c r="PPY3" s="149"/>
      <c r="PPZ3" s="149"/>
      <c r="PQA3" s="149"/>
      <c r="PQB3" s="149"/>
      <c r="PQC3" s="149"/>
      <c r="PQD3" s="149"/>
      <c r="PQE3" s="149"/>
      <c r="PQF3" s="149"/>
      <c r="PQG3" s="149"/>
      <c r="PQH3" s="149"/>
      <c r="PQI3" s="149"/>
      <c r="PQJ3" s="149"/>
      <c r="PQK3" s="149"/>
      <c r="PQL3" s="149"/>
      <c r="PQM3" s="149"/>
      <c r="PQN3" s="149"/>
      <c r="PQO3" s="149"/>
      <c r="PQP3" s="149"/>
      <c r="PQQ3" s="149"/>
      <c r="PQR3" s="149"/>
      <c r="PQS3" s="149"/>
      <c r="PQT3" s="149"/>
      <c r="PQU3" s="149"/>
      <c r="PQV3" s="149"/>
      <c r="PQW3" s="149"/>
      <c r="PQX3" s="149"/>
      <c r="PQY3" s="149"/>
      <c r="PQZ3" s="149"/>
      <c r="PRA3" s="149"/>
      <c r="PRB3" s="149"/>
      <c r="PRC3" s="149"/>
      <c r="PRD3" s="149"/>
      <c r="PRE3" s="149"/>
      <c r="PRF3" s="149"/>
      <c r="PRG3" s="149"/>
      <c r="PRH3" s="149"/>
      <c r="PRI3" s="149"/>
      <c r="PRJ3" s="149"/>
      <c r="PRK3" s="149"/>
      <c r="PRL3" s="149"/>
      <c r="PRM3" s="149"/>
      <c r="PRN3" s="149"/>
      <c r="PRO3" s="149"/>
      <c r="PRP3" s="149"/>
      <c r="PRQ3" s="149"/>
      <c r="PRR3" s="149"/>
      <c r="PRS3" s="149"/>
      <c r="PRT3" s="149"/>
      <c r="PRU3" s="149"/>
      <c r="PRV3" s="149"/>
      <c r="PRW3" s="149"/>
      <c r="PRX3" s="149"/>
      <c r="PRY3" s="149"/>
      <c r="PRZ3" s="149"/>
      <c r="PSA3" s="149"/>
      <c r="PSB3" s="149"/>
      <c r="PSC3" s="149"/>
      <c r="PSD3" s="149"/>
      <c r="PSE3" s="149"/>
      <c r="PSF3" s="149"/>
      <c r="PSG3" s="149"/>
      <c r="PSH3" s="149"/>
      <c r="PSI3" s="149"/>
      <c r="PSJ3" s="149"/>
      <c r="PSK3" s="149"/>
      <c r="PSL3" s="149"/>
      <c r="PSM3" s="149"/>
      <c r="PSN3" s="149"/>
      <c r="PSO3" s="149"/>
      <c r="PSP3" s="149"/>
      <c r="PSQ3" s="149"/>
      <c r="PSR3" s="149"/>
      <c r="PSS3" s="149"/>
      <c r="PST3" s="149"/>
      <c r="PSU3" s="149"/>
      <c r="PSV3" s="149"/>
      <c r="PSW3" s="149"/>
      <c r="PSX3" s="149"/>
      <c r="PSY3" s="149"/>
      <c r="PSZ3" s="149"/>
      <c r="PTA3" s="149"/>
      <c r="PTB3" s="149"/>
      <c r="PTC3" s="149"/>
      <c r="PTD3" s="149"/>
      <c r="PTE3" s="149"/>
      <c r="PTF3" s="149"/>
      <c r="PTG3" s="149"/>
      <c r="PTH3" s="149"/>
      <c r="PTI3" s="149"/>
      <c r="PTJ3" s="149"/>
      <c r="PTK3" s="149"/>
      <c r="PTL3" s="149"/>
      <c r="PTM3" s="149"/>
      <c r="PTN3" s="149"/>
      <c r="PTO3" s="149"/>
      <c r="PTP3" s="149"/>
      <c r="PTQ3" s="149"/>
      <c r="PTR3" s="149"/>
      <c r="PTS3" s="149"/>
      <c r="PTT3" s="149"/>
      <c r="PTU3" s="149"/>
      <c r="PTV3" s="149"/>
      <c r="PTW3" s="149"/>
      <c r="PTX3" s="149"/>
      <c r="PTY3" s="149"/>
      <c r="PTZ3" s="149"/>
      <c r="PUA3" s="149"/>
      <c r="PUB3" s="149"/>
      <c r="PUC3" s="149"/>
      <c r="PUD3" s="149"/>
      <c r="PUE3" s="149"/>
      <c r="PUF3" s="149"/>
      <c r="PUG3" s="149"/>
      <c r="PUH3" s="149"/>
      <c r="PUI3" s="149"/>
      <c r="PUJ3" s="149"/>
      <c r="PUK3" s="149"/>
      <c r="PUL3" s="149"/>
      <c r="PUM3" s="149"/>
      <c r="PUN3" s="149"/>
      <c r="PUO3" s="149"/>
      <c r="PUP3" s="149"/>
      <c r="PUQ3" s="149"/>
      <c r="PUR3" s="149"/>
      <c r="PUS3" s="149"/>
      <c r="PUT3" s="149"/>
      <c r="PUU3" s="149"/>
      <c r="PUV3" s="149"/>
      <c r="PUW3" s="149"/>
      <c r="PUX3" s="149"/>
      <c r="PUY3" s="149"/>
      <c r="PUZ3" s="149"/>
      <c r="PVA3" s="149"/>
      <c r="PVB3" s="149"/>
      <c r="PVC3" s="149"/>
      <c r="PVD3" s="149"/>
      <c r="PVE3" s="149"/>
      <c r="PVF3" s="149"/>
      <c r="PVG3" s="149"/>
      <c r="PVH3" s="149"/>
      <c r="PVI3" s="149"/>
      <c r="PVJ3" s="149"/>
      <c r="PVK3" s="149"/>
      <c r="PVL3" s="149"/>
      <c r="PVM3" s="149"/>
      <c r="PVN3" s="149"/>
      <c r="PVO3" s="149"/>
      <c r="PVP3" s="149"/>
      <c r="PVQ3" s="149"/>
      <c r="PVR3" s="149"/>
      <c r="PVS3" s="149"/>
      <c r="PVT3" s="149"/>
      <c r="PVU3" s="149"/>
      <c r="PVV3" s="149"/>
      <c r="PVW3" s="149"/>
      <c r="PVX3" s="149"/>
      <c r="PVY3" s="149"/>
      <c r="PVZ3" s="149"/>
      <c r="PWA3" s="149"/>
      <c r="PWB3" s="149"/>
      <c r="PWC3" s="149"/>
      <c r="PWD3" s="149"/>
      <c r="PWE3" s="149"/>
      <c r="PWF3" s="149"/>
      <c r="PWG3" s="149"/>
      <c r="PWH3" s="149"/>
      <c r="PWI3" s="149"/>
      <c r="PWJ3" s="149"/>
      <c r="PWK3" s="149"/>
      <c r="PWL3" s="149"/>
      <c r="PWM3" s="149"/>
      <c r="PWN3" s="149"/>
      <c r="PWO3" s="149"/>
      <c r="PWP3" s="149"/>
      <c r="PWQ3" s="149"/>
      <c r="PWR3" s="149"/>
      <c r="PWS3" s="149"/>
      <c r="PWT3" s="149"/>
      <c r="PWU3" s="149"/>
      <c r="PWV3" s="149"/>
      <c r="PWW3" s="149"/>
      <c r="PWX3" s="149"/>
      <c r="PWY3" s="149"/>
      <c r="PWZ3" s="149"/>
      <c r="PXA3" s="149"/>
      <c r="PXB3" s="149"/>
      <c r="PXC3" s="149"/>
      <c r="PXD3" s="149"/>
      <c r="PXE3" s="149"/>
      <c r="PXF3" s="149"/>
      <c r="PXG3" s="149"/>
      <c r="PXH3" s="149"/>
      <c r="PXI3" s="149"/>
      <c r="PXJ3" s="149"/>
      <c r="PXK3" s="149"/>
      <c r="PXL3" s="149"/>
      <c r="PXM3" s="149"/>
      <c r="PXN3" s="149"/>
      <c r="PXO3" s="149"/>
      <c r="PXP3" s="149"/>
      <c r="PXQ3" s="149"/>
      <c r="PXR3" s="149"/>
      <c r="PXS3" s="149"/>
      <c r="PXT3" s="149"/>
      <c r="PXU3" s="149"/>
      <c r="PXV3" s="149"/>
      <c r="PXW3" s="149"/>
      <c r="PXX3" s="149"/>
      <c r="PXY3" s="149"/>
      <c r="PXZ3" s="149"/>
      <c r="PYA3" s="149"/>
      <c r="PYB3" s="149"/>
      <c r="PYC3" s="149"/>
      <c r="PYD3" s="149"/>
      <c r="PYE3" s="149"/>
      <c r="PYF3" s="149"/>
      <c r="PYG3" s="149"/>
      <c r="PYH3" s="149"/>
      <c r="PYI3" s="149"/>
      <c r="PYJ3" s="149"/>
      <c r="PYK3" s="149"/>
      <c r="PYL3" s="149"/>
      <c r="PYM3" s="149"/>
      <c r="PYN3" s="149"/>
      <c r="PYO3" s="149"/>
      <c r="PYP3" s="149"/>
      <c r="PYQ3" s="149"/>
      <c r="PYR3" s="149"/>
      <c r="PYS3" s="149"/>
      <c r="PYT3" s="149"/>
      <c r="PYU3" s="149"/>
      <c r="PYV3" s="149"/>
      <c r="PYW3" s="149"/>
      <c r="PYX3" s="149"/>
      <c r="PYY3" s="149"/>
      <c r="PYZ3" s="149"/>
      <c r="PZA3" s="149"/>
      <c r="PZB3" s="149"/>
      <c r="PZC3" s="149"/>
      <c r="PZD3" s="149"/>
      <c r="PZE3" s="149"/>
      <c r="PZF3" s="149"/>
      <c r="PZG3" s="149"/>
      <c r="PZH3" s="149"/>
      <c r="PZI3" s="149"/>
      <c r="PZJ3" s="149"/>
      <c r="PZK3" s="149"/>
      <c r="PZL3" s="149"/>
      <c r="PZM3" s="149"/>
      <c r="PZN3" s="149"/>
      <c r="PZO3" s="149"/>
      <c r="PZP3" s="149"/>
      <c r="PZQ3" s="149"/>
      <c r="PZR3" s="149"/>
      <c r="PZS3" s="149"/>
      <c r="PZT3" s="149"/>
      <c r="PZU3" s="149"/>
      <c r="PZV3" s="149"/>
      <c r="PZW3" s="149"/>
      <c r="PZX3" s="149"/>
      <c r="PZY3" s="149"/>
      <c r="PZZ3" s="149"/>
      <c r="QAA3" s="149"/>
      <c r="QAB3" s="149"/>
      <c r="QAC3" s="149"/>
      <c r="QAD3" s="149"/>
      <c r="QAE3" s="149"/>
      <c r="QAF3" s="149"/>
      <c r="QAG3" s="149"/>
      <c r="QAH3" s="149"/>
      <c r="QAI3" s="149"/>
      <c r="QAJ3" s="149"/>
      <c r="QAK3" s="149"/>
      <c r="QAL3" s="149"/>
      <c r="QAM3" s="149"/>
      <c r="QAN3" s="149"/>
      <c r="QAO3" s="149"/>
      <c r="QAP3" s="149"/>
      <c r="QAQ3" s="149"/>
      <c r="QAR3" s="149"/>
      <c r="QAS3" s="149"/>
      <c r="QAT3" s="149"/>
      <c r="QAU3" s="149"/>
      <c r="QAV3" s="149"/>
      <c r="QAW3" s="149"/>
      <c r="QAX3" s="149"/>
      <c r="QAY3" s="149"/>
      <c r="QAZ3" s="149"/>
      <c r="QBA3" s="149"/>
      <c r="QBB3" s="149"/>
      <c r="QBC3" s="149"/>
      <c r="QBD3" s="149"/>
      <c r="QBE3" s="149"/>
      <c r="QBF3" s="149"/>
      <c r="QBG3" s="149"/>
      <c r="QBH3" s="149"/>
      <c r="QBI3" s="149"/>
      <c r="QBJ3" s="149"/>
      <c r="QBK3" s="149"/>
      <c r="QBL3" s="149"/>
      <c r="QBM3" s="149"/>
      <c r="QBN3" s="149"/>
      <c r="QBO3" s="149"/>
      <c r="QBP3" s="149"/>
      <c r="QBQ3" s="149"/>
      <c r="QBR3" s="149"/>
      <c r="QBS3" s="149"/>
      <c r="QBT3" s="149"/>
      <c r="QBU3" s="149"/>
      <c r="QBV3" s="149"/>
      <c r="QBW3" s="149"/>
      <c r="QBX3" s="149"/>
      <c r="QBY3" s="149"/>
      <c r="QBZ3" s="149"/>
      <c r="QCA3" s="149"/>
      <c r="QCB3" s="149"/>
      <c r="QCC3" s="149"/>
      <c r="QCD3" s="149"/>
      <c r="QCE3" s="149"/>
      <c r="QCF3" s="149"/>
      <c r="QCG3" s="149"/>
      <c r="QCH3" s="149"/>
      <c r="QCI3" s="149"/>
      <c r="QCJ3" s="149"/>
      <c r="QCK3" s="149"/>
      <c r="QCL3" s="149"/>
      <c r="QCM3" s="149"/>
      <c r="QCN3" s="149"/>
      <c r="QCO3" s="149"/>
      <c r="QCP3" s="149"/>
      <c r="QCQ3" s="149"/>
      <c r="QCR3" s="149"/>
      <c r="QCS3" s="149"/>
      <c r="QCT3" s="149"/>
      <c r="QCU3" s="149"/>
      <c r="QCV3" s="149"/>
      <c r="QCW3" s="149"/>
      <c r="QCX3" s="149"/>
      <c r="QCY3" s="149"/>
      <c r="QCZ3" s="149"/>
      <c r="QDA3" s="149"/>
      <c r="QDB3" s="149"/>
      <c r="QDC3" s="149"/>
      <c r="QDD3" s="149"/>
      <c r="QDE3" s="149"/>
      <c r="QDF3" s="149"/>
      <c r="QDG3" s="149"/>
      <c r="QDH3" s="149"/>
      <c r="QDI3" s="149"/>
      <c r="QDJ3" s="149"/>
      <c r="QDK3" s="149"/>
      <c r="QDL3" s="149"/>
      <c r="QDM3" s="149"/>
      <c r="QDN3" s="149"/>
      <c r="QDO3" s="149"/>
      <c r="QDP3" s="149"/>
      <c r="QDQ3" s="149"/>
      <c r="QDR3" s="149"/>
      <c r="QDS3" s="149"/>
      <c r="QDT3" s="149"/>
      <c r="QDU3" s="149"/>
      <c r="QDV3" s="149"/>
      <c r="QDW3" s="149"/>
      <c r="QDX3" s="149"/>
      <c r="QDY3" s="149"/>
      <c r="QDZ3" s="149"/>
      <c r="QEA3" s="149"/>
      <c r="QEB3" s="149"/>
      <c r="QEC3" s="149"/>
      <c r="QED3" s="149"/>
      <c r="QEE3" s="149"/>
      <c r="QEF3" s="149"/>
      <c r="QEG3" s="149"/>
      <c r="QEH3" s="149"/>
      <c r="QEI3" s="149"/>
      <c r="QEJ3" s="149"/>
      <c r="QEK3" s="149"/>
      <c r="QEL3" s="149"/>
      <c r="QEM3" s="149"/>
      <c r="QEN3" s="149"/>
      <c r="QEO3" s="149"/>
      <c r="QEP3" s="149"/>
      <c r="QEQ3" s="149"/>
      <c r="QER3" s="149"/>
      <c r="QES3" s="149"/>
      <c r="QET3" s="149"/>
      <c r="QEU3" s="149"/>
      <c r="QEV3" s="149"/>
      <c r="QEW3" s="149"/>
      <c r="QEX3" s="149"/>
      <c r="QEY3" s="149"/>
      <c r="QEZ3" s="149"/>
      <c r="QFA3" s="149"/>
      <c r="QFB3" s="149"/>
      <c r="QFC3" s="149"/>
      <c r="QFD3" s="149"/>
      <c r="QFE3" s="149"/>
      <c r="QFF3" s="149"/>
      <c r="QFG3" s="149"/>
      <c r="QFH3" s="149"/>
      <c r="QFI3" s="149"/>
      <c r="QFJ3" s="149"/>
      <c r="QFK3" s="149"/>
      <c r="QFL3" s="149"/>
      <c r="QFM3" s="149"/>
      <c r="QFN3" s="149"/>
      <c r="QFO3" s="149"/>
      <c r="QFP3" s="149"/>
      <c r="QFQ3" s="149"/>
      <c r="QFR3" s="149"/>
      <c r="QFS3" s="149"/>
      <c r="QFT3" s="149"/>
      <c r="QFU3" s="149"/>
      <c r="QFV3" s="149"/>
      <c r="QFW3" s="149"/>
      <c r="QFX3" s="149"/>
      <c r="QFY3" s="149"/>
      <c r="QFZ3" s="149"/>
      <c r="QGA3" s="149"/>
      <c r="QGB3" s="149"/>
      <c r="QGC3" s="149"/>
      <c r="QGD3" s="149"/>
      <c r="QGE3" s="149"/>
      <c r="QGF3" s="149"/>
      <c r="QGG3" s="149"/>
      <c r="QGH3" s="149"/>
      <c r="QGI3" s="149"/>
      <c r="QGJ3" s="149"/>
      <c r="QGK3" s="149"/>
      <c r="QGL3" s="149"/>
      <c r="QGM3" s="149"/>
      <c r="QGN3" s="149"/>
      <c r="QGO3" s="149"/>
      <c r="QGP3" s="149"/>
      <c r="QGQ3" s="149"/>
      <c r="QGR3" s="149"/>
      <c r="QGS3" s="149"/>
      <c r="QGT3" s="149"/>
      <c r="QGU3" s="149"/>
      <c r="QGV3" s="149"/>
      <c r="QGW3" s="149"/>
      <c r="QGX3" s="149"/>
      <c r="QGY3" s="149"/>
      <c r="QGZ3" s="149"/>
      <c r="QHA3" s="149"/>
      <c r="QHB3" s="149"/>
      <c r="QHC3" s="149"/>
      <c r="QHD3" s="149"/>
      <c r="QHE3" s="149"/>
      <c r="QHF3" s="149"/>
      <c r="QHG3" s="149"/>
      <c r="QHH3" s="149"/>
      <c r="QHI3" s="149"/>
      <c r="QHJ3" s="149"/>
      <c r="QHK3" s="149"/>
      <c r="QHL3" s="149"/>
      <c r="QHM3" s="149"/>
      <c r="QHN3" s="149"/>
      <c r="QHO3" s="149"/>
      <c r="QHP3" s="149"/>
      <c r="QHQ3" s="149"/>
      <c r="QHR3" s="149"/>
      <c r="QHS3" s="149"/>
      <c r="QHT3" s="149"/>
      <c r="QHU3" s="149"/>
      <c r="QHV3" s="149"/>
      <c r="QHW3" s="149"/>
      <c r="QHX3" s="149"/>
      <c r="QHY3" s="149"/>
      <c r="QHZ3" s="149"/>
      <c r="QIA3" s="149"/>
      <c r="QIB3" s="149"/>
      <c r="QIC3" s="149"/>
      <c r="QID3" s="149"/>
      <c r="QIE3" s="149"/>
      <c r="QIF3" s="149"/>
      <c r="QIG3" s="149"/>
      <c r="QIH3" s="149"/>
      <c r="QII3" s="149"/>
      <c r="QIJ3" s="149"/>
      <c r="QIK3" s="149"/>
      <c r="QIL3" s="149"/>
      <c r="QIM3" s="149"/>
      <c r="QIN3" s="149"/>
      <c r="QIO3" s="149"/>
      <c r="QIP3" s="149"/>
      <c r="QIQ3" s="149"/>
      <c r="QIR3" s="149"/>
      <c r="QIS3" s="149"/>
      <c r="QIT3" s="149"/>
      <c r="QIU3" s="149"/>
      <c r="QIV3" s="149"/>
      <c r="QIW3" s="149"/>
      <c r="QIX3" s="149"/>
      <c r="QIY3" s="149"/>
      <c r="QIZ3" s="149"/>
      <c r="QJA3" s="149"/>
      <c r="QJB3" s="149"/>
      <c r="QJC3" s="149"/>
      <c r="QJD3" s="149"/>
      <c r="QJE3" s="149"/>
      <c r="QJF3" s="149"/>
      <c r="QJG3" s="149"/>
      <c r="QJH3" s="149"/>
      <c r="QJI3" s="149"/>
      <c r="QJJ3" s="149"/>
      <c r="QJK3" s="149"/>
      <c r="QJL3" s="149"/>
      <c r="QJM3" s="149"/>
      <c r="QJN3" s="149"/>
      <c r="QJO3" s="149"/>
      <c r="QJP3" s="149"/>
      <c r="QJQ3" s="149"/>
      <c r="QJR3" s="149"/>
      <c r="QJS3" s="149"/>
      <c r="QJT3" s="149"/>
      <c r="QJU3" s="149"/>
      <c r="QJV3" s="149"/>
      <c r="QJW3" s="149"/>
      <c r="QJX3" s="149"/>
      <c r="QJY3" s="149"/>
      <c r="QJZ3" s="149"/>
      <c r="QKA3" s="149"/>
      <c r="QKB3" s="149"/>
      <c r="QKC3" s="149"/>
      <c r="QKD3" s="149"/>
      <c r="QKE3" s="149"/>
      <c r="QKF3" s="149"/>
      <c r="QKG3" s="149"/>
      <c r="QKH3" s="149"/>
      <c r="QKI3" s="149"/>
      <c r="QKJ3" s="149"/>
      <c r="QKK3" s="149"/>
      <c r="QKL3" s="149"/>
      <c r="QKM3" s="149"/>
      <c r="QKN3" s="149"/>
      <c r="QKO3" s="149"/>
      <c r="QKP3" s="149"/>
      <c r="QKQ3" s="149"/>
      <c r="QKR3" s="149"/>
      <c r="QKS3" s="149"/>
      <c r="QKT3" s="149"/>
      <c r="QKU3" s="149"/>
      <c r="QKV3" s="149"/>
      <c r="QKW3" s="149"/>
      <c r="QKX3" s="149"/>
      <c r="QKY3" s="149"/>
      <c r="QKZ3" s="149"/>
      <c r="QLA3" s="149"/>
      <c r="QLB3" s="149"/>
      <c r="QLC3" s="149"/>
      <c r="QLD3" s="149"/>
      <c r="QLE3" s="149"/>
      <c r="QLF3" s="149"/>
      <c r="QLG3" s="149"/>
      <c r="QLH3" s="149"/>
      <c r="QLI3" s="149"/>
      <c r="QLJ3" s="149"/>
      <c r="QLK3" s="149"/>
      <c r="QLL3" s="149"/>
      <c r="QLM3" s="149"/>
      <c r="QLN3" s="149"/>
      <c r="QLO3" s="149"/>
      <c r="QLP3" s="149"/>
      <c r="QLQ3" s="149"/>
      <c r="QLR3" s="149"/>
      <c r="QLS3" s="149"/>
      <c r="QLT3" s="149"/>
      <c r="QLU3" s="149"/>
      <c r="QLV3" s="149"/>
      <c r="QLW3" s="149"/>
      <c r="QLX3" s="149"/>
      <c r="QLY3" s="149"/>
      <c r="QLZ3" s="149"/>
      <c r="QMA3" s="149"/>
      <c r="QMB3" s="149"/>
      <c r="QMC3" s="149"/>
      <c r="QMD3" s="149"/>
      <c r="QME3" s="149"/>
      <c r="QMF3" s="149"/>
      <c r="QMG3" s="149"/>
      <c r="QMH3" s="149"/>
      <c r="QMI3" s="149"/>
      <c r="QMJ3" s="149"/>
      <c r="QMK3" s="149"/>
      <c r="QML3" s="149"/>
      <c r="QMM3" s="149"/>
      <c r="QMN3" s="149"/>
      <c r="QMO3" s="149"/>
      <c r="QMP3" s="149"/>
      <c r="QMQ3" s="149"/>
      <c r="QMR3" s="149"/>
      <c r="QMS3" s="149"/>
      <c r="QMT3" s="149"/>
      <c r="QMU3" s="149"/>
      <c r="QMV3" s="149"/>
      <c r="QMW3" s="149"/>
      <c r="QMX3" s="149"/>
      <c r="QMY3" s="149"/>
      <c r="QMZ3" s="149"/>
      <c r="QNA3" s="149"/>
      <c r="QNB3" s="149"/>
      <c r="QNC3" s="149"/>
      <c r="QND3" s="149"/>
      <c r="QNE3" s="149"/>
      <c r="QNF3" s="149"/>
      <c r="QNG3" s="149"/>
      <c r="QNH3" s="149"/>
      <c r="QNI3" s="149"/>
      <c r="QNJ3" s="149"/>
      <c r="QNK3" s="149"/>
      <c r="QNL3" s="149"/>
      <c r="QNM3" s="149"/>
      <c r="QNN3" s="149"/>
      <c r="QNO3" s="149"/>
      <c r="QNP3" s="149"/>
      <c r="QNQ3" s="149"/>
      <c r="QNR3" s="149"/>
      <c r="QNS3" s="149"/>
      <c r="QNT3" s="149"/>
      <c r="QNU3" s="149"/>
      <c r="QNV3" s="149"/>
      <c r="QNW3" s="149"/>
      <c r="QNX3" s="149"/>
      <c r="QNY3" s="149"/>
      <c r="QNZ3" s="149"/>
      <c r="QOA3" s="149"/>
      <c r="QOB3" s="149"/>
      <c r="QOC3" s="149"/>
      <c r="QOD3" s="149"/>
      <c r="QOE3" s="149"/>
      <c r="QOF3" s="149"/>
      <c r="QOG3" s="149"/>
      <c r="QOH3" s="149"/>
      <c r="QOI3" s="149"/>
      <c r="QOJ3" s="149"/>
      <c r="QOK3" s="149"/>
      <c r="QOL3" s="149"/>
      <c r="QOM3" s="149"/>
      <c r="QON3" s="149"/>
      <c r="QOO3" s="149"/>
      <c r="QOP3" s="149"/>
      <c r="QOQ3" s="149"/>
      <c r="QOR3" s="149"/>
      <c r="QOS3" s="149"/>
      <c r="QOT3" s="149"/>
      <c r="QOU3" s="149"/>
      <c r="QOV3" s="149"/>
      <c r="QOW3" s="149"/>
      <c r="QOX3" s="149"/>
      <c r="QOY3" s="149"/>
      <c r="QOZ3" s="149"/>
      <c r="QPA3" s="149"/>
      <c r="QPB3" s="149"/>
      <c r="QPC3" s="149"/>
      <c r="QPD3" s="149"/>
      <c r="QPE3" s="149"/>
      <c r="QPF3" s="149"/>
      <c r="QPG3" s="149"/>
      <c r="QPH3" s="149"/>
      <c r="QPI3" s="149"/>
      <c r="QPJ3" s="149"/>
      <c r="QPK3" s="149"/>
      <c r="QPL3" s="149"/>
      <c r="QPM3" s="149"/>
      <c r="QPN3" s="149"/>
      <c r="QPO3" s="149"/>
      <c r="QPP3" s="149"/>
      <c r="QPQ3" s="149"/>
      <c r="QPR3" s="149"/>
      <c r="QPS3" s="149"/>
      <c r="QPT3" s="149"/>
      <c r="QPU3" s="149"/>
      <c r="QPV3" s="149"/>
      <c r="QPW3" s="149"/>
      <c r="QPX3" s="149"/>
      <c r="QPY3" s="149"/>
      <c r="QPZ3" s="149"/>
      <c r="QQA3" s="149"/>
      <c r="QQB3" s="149"/>
      <c r="QQC3" s="149"/>
      <c r="QQD3" s="149"/>
      <c r="QQE3" s="149"/>
      <c r="QQF3" s="149"/>
      <c r="QQG3" s="149"/>
      <c r="QQH3" s="149"/>
      <c r="QQI3" s="149"/>
      <c r="QQJ3" s="149"/>
      <c r="QQK3" s="149"/>
      <c r="QQL3" s="149"/>
      <c r="QQM3" s="149"/>
      <c r="QQN3" s="149"/>
      <c r="QQO3" s="149"/>
      <c r="QQP3" s="149"/>
      <c r="QQQ3" s="149"/>
      <c r="QQR3" s="149"/>
      <c r="QQS3" s="149"/>
      <c r="QQT3" s="149"/>
      <c r="QQU3" s="149"/>
      <c r="QQV3" s="149"/>
      <c r="QQW3" s="149"/>
      <c r="QQX3" s="149"/>
      <c r="QQY3" s="149"/>
      <c r="QQZ3" s="149"/>
      <c r="QRA3" s="149"/>
      <c r="QRB3" s="149"/>
      <c r="QRC3" s="149"/>
      <c r="QRD3" s="149"/>
      <c r="QRE3" s="149"/>
      <c r="QRF3" s="149"/>
      <c r="QRG3" s="149"/>
      <c r="QRH3" s="149"/>
      <c r="QRI3" s="149"/>
      <c r="QRJ3" s="149"/>
      <c r="QRK3" s="149"/>
      <c r="QRL3" s="149"/>
      <c r="QRM3" s="149"/>
      <c r="QRN3" s="149"/>
      <c r="QRO3" s="149"/>
      <c r="QRP3" s="149"/>
      <c r="QRQ3" s="149"/>
      <c r="QRR3" s="149"/>
      <c r="QRS3" s="149"/>
      <c r="QRT3" s="149"/>
      <c r="QRU3" s="149"/>
      <c r="QRV3" s="149"/>
      <c r="QRW3" s="149"/>
      <c r="QRX3" s="149"/>
      <c r="QRY3" s="149"/>
      <c r="QRZ3" s="149"/>
      <c r="QSA3" s="149"/>
      <c r="QSB3" s="149"/>
      <c r="QSC3" s="149"/>
      <c r="QSD3" s="149"/>
      <c r="QSE3" s="149"/>
      <c r="QSF3" s="149"/>
      <c r="QSG3" s="149"/>
      <c r="QSH3" s="149"/>
      <c r="QSI3" s="149"/>
      <c r="QSJ3" s="149"/>
      <c r="QSK3" s="149"/>
      <c r="QSL3" s="149"/>
      <c r="QSM3" s="149"/>
      <c r="QSN3" s="149"/>
      <c r="QSO3" s="149"/>
      <c r="QSP3" s="149"/>
      <c r="QSQ3" s="149"/>
      <c r="QSR3" s="149"/>
      <c r="QSS3" s="149"/>
      <c r="QST3" s="149"/>
      <c r="QSU3" s="149"/>
      <c r="QSV3" s="149"/>
      <c r="QSW3" s="149"/>
      <c r="QSX3" s="149"/>
      <c r="QSY3" s="149"/>
      <c r="QSZ3" s="149"/>
      <c r="QTA3" s="149"/>
      <c r="QTB3" s="149"/>
      <c r="QTC3" s="149"/>
      <c r="QTD3" s="149"/>
      <c r="QTE3" s="149"/>
      <c r="QTF3" s="149"/>
      <c r="QTG3" s="149"/>
      <c r="QTH3" s="149"/>
      <c r="QTI3" s="149"/>
      <c r="QTJ3" s="149"/>
      <c r="QTK3" s="149"/>
      <c r="QTL3" s="149"/>
      <c r="QTM3" s="149"/>
      <c r="QTN3" s="149"/>
      <c r="QTO3" s="149"/>
      <c r="QTP3" s="149"/>
      <c r="QTQ3" s="149"/>
      <c r="QTR3" s="149"/>
      <c r="QTS3" s="149"/>
      <c r="QTT3" s="149"/>
      <c r="QTU3" s="149"/>
      <c r="QTV3" s="149"/>
      <c r="QTW3" s="149"/>
      <c r="QTX3" s="149"/>
      <c r="QTY3" s="149"/>
      <c r="QTZ3" s="149"/>
      <c r="QUA3" s="149"/>
      <c r="QUB3" s="149"/>
      <c r="QUC3" s="149"/>
      <c r="QUD3" s="149"/>
      <c r="QUE3" s="149"/>
      <c r="QUF3" s="149"/>
      <c r="QUG3" s="149"/>
      <c r="QUH3" s="149"/>
      <c r="QUI3" s="149"/>
      <c r="QUJ3" s="149"/>
      <c r="QUK3" s="149"/>
      <c r="QUL3" s="149"/>
      <c r="QUM3" s="149"/>
      <c r="QUN3" s="149"/>
      <c r="QUO3" s="149"/>
      <c r="QUP3" s="149"/>
      <c r="QUQ3" s="149"/>
      <c r="QUR3" s="149"/>
      <c r="QUS3" s="149"/>
      <c r="QUT3" s="149"/>
      <c r="QUU3" s="149"/>
      <c r="QUV3" s="149"/>
      <c r="QUW3" s="149"/>
      <c r="QUX3" s="149"/>
      <c r="QUY3" s="149"/>
      <c r="QUZ3" s="149"/>
      <c r="QVA3" s="149"/>
      <c r="QVB3" s="149"/>
      <c r="QVC3" s="149"/>
      <c r="QVD3" s="149"/>
      <c r="QVE3" s="149"/>
      <c r="QVF3" s="149"/>
      <c r="QVG3" s="149"/>
      <c r="QVH3" s="149"/>
      <c r="QVI3" s="149"/>
      <c r="QVJ3" s="149"/>
      <c r="QVK3" s="149"/>
      <c r="QVL3" s="149"/>
      <c r="QVM3" s="149"/>
      <c r="QVN3" s="149"/>
      <c r="QVO3" s="149"/>
      <c r="QVP3" s="149"/>
      <c r="QVQ3" s="149"/>
      <c r="QVR3" s="149"/>
      <c r="QVS3" s="149"/>
      <c r="QVT3" s="149"/>
      <c r="QVU3" s="149"/>
      <c r="QVV3" s="149"/>
      <c r="QVW3" s="149"/>
      <c r="QVX3" s="149"/>
      <c r="QVY3" s="149"/>
      <c r="QVZ3" s="149"/>
      <c r="QWA3" s="149"/>
      <c r="QWB3" s="149"/>
      <c r="QWC3" s="149"/>
      <c r="QWD3" s="149"/>
      <c r="QWE3" s="149"/>
      <c r="QWF3" s="149"/>
      <c r="QWG3" s="149"/>
      <c r="QWH3" s="149"/>
      <c r="QWI3" s="149"/>
      <c r="QWJ3" s="149"/>
      <c r="QWK3" s="149"/>
      <c r="QWL3" s="149"/>
      <c r="QWM3" s="149"/>
      <c r="QWN3" s="149"/>
      <c r="QWO3" s="149"/>
      <c r="QWP3" s="149"/>
      <c r="QWQ3" s="149"/>
      <c r="QWR3" s="149"/>
      <c r="QWS3" s="149"/>
      <c r="QWT3" s="149"/>
      <c r="QWU3" s="149"/>
      <c r="QWV3" s="149"/>
      <c r="QWW3" s="149"/>
      <c r="QWX3" s="149"/>
      <c r="QWY3" s="149"/>
      <c r="QWZ3" s="149"/>
      <c r="QXA3" s="149"/>
      <c r="QXB3" s="149"/>
      <c r="QXC3" s="149"/>
      <c r="QXD3" s="149"/>
      <c r="QXE3" s="149"/>
      <c r="QXF3" s="149"/>
      <c r="QXG3" s="149"/>
      <c r="QXH3" s="149"/>
      <c r="QXI3" s="149"/>
      <c r="QXJ3" s="149"/>
      <c r="QXK3" s="149"/>
      <c r="QXL3" s="149"/>
      <c r="QXM3" s="149"/>
      <c r="QXN3" s="149"/>
      <c r="QXO3" s="149"/>
      <c r="QXP3" s="149"/>
      <c r="QXQ3" s="149"/>
      <c r="QXR3" s="149"/>
      <c r="QXS3" s="149"/>
      <c r="QXT3" s="149"/>
      <c r="QXU3" s="149"/>
      <c r="QXV3" s="149"/>
      <c r="QXW3" s="149"/>
      <c r="QXX3" s="149"/>
      <c r="QXY3" s="149"/>
      <c r="QXZ3" s="149"/>
      <c r="QYA3" s="149"/>
      <c r="QYB3" s="149"/>
      <c r="QYC3" s="149"/>
      <c r="QYD3" s="149"/>
      <c r="QYE3" s="149"/>
      <c r="QYF3" s="149"/>
      <c r="QYG3" s="149"/>
      <c r="QYH3" s="149"/>
      <c r="QYI3" s="149"/>
      <c r="QYJ3" s="149"/>
      <c r="QYK3" s="149"/>
      <c r="QYL3" s="149"/>
      <c r="QYM3" s="149"/>
      <c r="QYN3" s="149"/>
      <c r="QYO3" s="149"/>
      <c r="QYP3" s="149"/>
      <c r="QYQ3" s="149"/>
      <c r="QYR3" s="149"/>
      <c r="QYS3" s="149"/>
      <c r="QYT3" s="149"/>
      <c r="QYU3" s="149"/>
      <c r="QYV3" s="149"/>
      <c r="QYW3" s="149"/>
      <c r="QYX3" s="149"/>
      <c r="QYY3" s="149"/>
      <c r="QYZ3" s="149"/>
      <c r="QZA3" s="149"/>
      <c r="QZB3" s="149"/>
      <c r="QZC3" s="149"/>
      <c r="QZD3" s="149"/>
      <c r="QZE3" s="149"/>
      <c r="QZF3" s="149"/>
      <c r="QZG3" s="149"/>
      <c r="QZH3" s="149"/>
      <c r="QZI3" s="149"/>
      <c r="QZJ3" s="149"/>
      <c r="QZK3" s="149"/>
      <c r="QZL3" s="149"/>
      <c r="QZM3" s="149"/>
      <c r="QZN3" s="149"/>
      <c r="QZO3" s="149"/>
      <c r="QZP3" s="149"/>
      <c r="QZQ3" s="149"/>
      <c r="QZR3" s="149"/>
      <c r="QZS3" s="149"/>
      <c r="QZT3" s="149"/>
      <c r="QZU3" s="149"/>
      <c r="QZV3" s="149"/>
      <c r="QZW3" s="149"/>
      <c r="QZX3" s="149"/>
      <c r="QZY3" s="149"/>
      <c r="QZZ3" s="149"/>
      <c r="RAA3" s="149"/>
      <c r="RAB3" s="149"/>
      <c r="RAC3" s="149"/>
      <c r="RAD3" s="149"/>
      <c r="RAE3" s="149"/>
      <c r="RAF3" s="149"/>
      <c r="RAG3" s="149"/>
      <c r="RAH3" s="149"/>
      <c r="RAI3" s="149"/>
      <c r="RAJ3" s="149"/>
      <c r="RAK3" s="149"/>
      <c r="RAL3" s="149"/>
      <c r="RAM3" s="149"/>
      <c r="RAN3" s="149"/>
      <c r="RAO3" s="149"/>
      <c r="RAP3" s="149"/>
      <c r="RAQ3" s="149"/>
      <c r="RAR3" s="149"/>
      <c r="RAS3" s="149"/>
      <c r="RAT3" s="149"/>
      <c r="RAU3" s="149"/>
      <c r="RAV3" s="149"/>
      <c r="RAW3" s="149"/>
      <c r="RAX3" s="149"/>
      <c r="RAY3" s="149"/>
      <c r="RAZ3" s="149"/>
      <c r="RBA3" s="149"/>
      <c r="RBB3" s="149"/>
      <c r="RBC3" s="149"/>
      <c r="RBD3" s="149"/>
      <c r="RBE3" s="149"/>
      <c r="RBF3" s="149"/>
      <c r="RBG3" s="149"/>
      <c r="RBH3" s="149"/>
      <c r="RBI3" s="149"/>
      <c r="RBJ3" s="149"/>
      <c r="RBK3" s="149"/>
      <c r="RBL3" s="149"/>
      <c r="RBM3" s="149"/>
      <c r="RBN3" s="149"/>
      <c r="RBO3" s="149"/>
      <c r="RBP3" s="149"/>
      <c r="RBQ3" s="149"/>
      <c r="RBR3" s="149"/>
      <c r="RBS3" s="149"/>
      <c r="RBT3" s="149"/>
      <c r="RBU3" s="149"/>
      <c r="RBV3" s="149"/>
      <c r="RBW3" s="149"/>
      <c r="RBX3" s="149"/>
      <c r="RBY3" s="149"/>
      <c r="RBZ3" s="149"/>
      <c r="RCA3" s="149"/>
      <c r="RCB3" s="149"/>
      <c r="RCC3" s="149"/>
      <c r="RCD3" s="149"/>
      <c r="RCE3" s="149"/>
      <c r="RCF3" s="149"/>
      <c r="RCG3" s="149"/>
      <c r="RCH3" s="149"/>
      <c r="RCI3" s="149"/>
      <c r="RCJ3" s="149"/>
      <c r="RCK3" s="149"/>
      <c r="RCL3" s="149"/>
      <c r="RCM3" s="149"/>
      <c r="RCN3" s="149"/>
      <c r="RCO3" s="149"/>
      <c r="RCP3" s="149"/>
      <c r="RCQ3" s="149"/>
      <c r="RCR3" s="149"/>
      <c r="RCS3" s="149"/>
      <c r="RCT3" s="149"/>
      <c r="RCU3" s="149"/>
      <c r="RCV3" s="149"/>
      <c r="RCW3" s="149"/>
      <c r="RCX3" s="149"/>
      <c r="RCY3" s="149"/>
      <c r="RCZ3" s="149"/>
      <c r="RDA3" s="149"/>
      <c r="RDB3" s="149"/>
      <c r="RDC3" s="149"/>
      <c r="RDD3" s="149"/>
      <c r="RDE3" s="149"/>
      <c r="RDF3" s="149"/>
      <c r="RDG3" s="149"/>
      <c r="RDH3" s="149"/>
      <c r="RDI3" s="149"/>
      <c r="RDJ3" s="149"/>
      <c r="RDK3" s="149"/>
      <c r="RDL3" s="149"/>
      <c r="RDM3" s="149"/>
      <c r="RDN3" s="149"/>
      <c r="RDO3" s="149"/>
      <c r="RDP3" s="149"/>
      <c r="RDQ3" s="149"/>
      <c r="RDR3" s="149"/>
      <c r="RDS3" s="149"/>
      <c r="RDT3" s="149"/>
      <c r="RDU3" s="149"/>
      <c r="RDV3" s="149"/>
      <c r="RDW3" s="149"/>
      <c r="RDX3" s="149"/>
      <c r="RDY3" s="149"/>
      <c r="RDZ3" s="149"/>
      <c r="REA3" s="149"/>
      <c r="REB3" s="149"/>
      <c r="REC3" s="149"/>
      <c r="RED3" s="149"/>
      <c r="REE3" s="149"/>
      <c r="REF3" s="149"/>
      <c r="REG3" s="149"/>
      <c r="REH3" s="149"/>
      <c r="REI3" s="149"/>
      <c r="REJ3" s="149"/>
      <c r="REK3" s="149"/>
      <c r="REL3" s="149"/>
      <c r="REM3" s="149"/>
      <c r="REN3" s="149"/>
      <c r="REO3" s="149"/>
      <c r="REP3" s="149"/>
      <c r="REQ3" s="149"/>
      <c r="RER3" s="149"/>
      <c r="RES3" s="149"/>
      <c r="RET3" s="149"/>
      <c r="REU3" s="149"/>
      <c r="REV3" s="149"/>
      <c r="REW3" s="149"/>
      <c r="REX3" s="149"/>
      <c r="REY3" s="149"/>
      <c r="REZ3" s="149"/>
      <c r="RFA3" s="149"/>
      <c r="RFB3" s="149"/>
      <c r="RFC3" s="149"/>
      <c r="RFD3" s="149"/>
      <c r="RFE3" s="149"/>
      <c r="RFF3" s="149"/>
      <c r="RFG3" s="149"/>
      <c r="RFH3" s="149"/>
      <c r="RFI3" s="149"/>
      <c r="RFJ3" s="149"/>
      <c r="RFK3" s="149"/>
      <c r="RFL3" s="149"/>
      <c r="RFM3" s="149"/>
      <c r="RFN3" s="149"/>
      <c r="RFO3" s="149"/>
      <c r="RFP3" s="149"/>
      <c r="RFQ3" s="149"/>
      <c r="RFR3" s="149"/>
      <c r="RFS3" s="149"/>
      <c r="RFT3" s="149"/>
      <c r="RFU3" s="149"/>
      <c r="RFV3" s="149"/>
      <c r="RFW3" s="149"/>
      <c r="RFX3" s="149"/>
      <c r="RFY3" s="149"/>
      <c r="RFZ3" s="149"/>
      <c r="RGA3" s="149"/>
      <c r="RGB3" s="149"/>
      <c r="RGC3" s="149"/>
      <c r="RGD3" s="149"/>
      <c r="RGE3" s="149"/>
      <c r="RGF3" s="149"/>
      <c r="RGG3" s="149"/>
      <c r="RGH3" s="149"/>
      <c r="RGI3" s="149"/>
      <c r="RGJ3" s="149"/>
      <c r="RGK3" s="149"/>
      <c r="RGL3" s="149"/>
      <c r="RGM3" s="149"/>
      <c r="RGN3" s="149"/>
      <c r="RGO3" s="149"/>
      <c r="RGP3" s="149"/>
      <c r="RGQ3" s="149"/>
      <c r="RGR3" s="149"/>
      <c r="RGS3" s="149"/>
      <c r="RGT3" s="149"/>
      <c r="RGU3" s="149"/>
      <c r="RGV3" s="149"/>
      <c r="RGW3" s="149"/>
      <c r="RGX3" s="149"/>
      <c r="RGY3" s="149"/>
      <c r="RGZ3" s="149"/>
      <c r="RHA3" s="149"/>
      <c r="RHB3" s="149"/>
      <c r="RHC3" s="149"/>
      <c r="RHD3" s="149"/>
      <c r="RHE3" s="149"/>
      <c r="RHF3" s="149"/>
      <c r="RHG3" s="149"/>
      <c r="RHH3" s="149"/>
      <c r="RHI3" s="149"/>
      <c r="RHJ3" s="149"/>
      <c r="RHK3" s="149"/>
      <c r="RHL3" s="149"/>
      <c r="RHM3" s="149"/>
      <c r="RHN3" s="149"/>
      <c r="RHO3" s="149"/>
      <c r="RHP3" s="149"/>
      <c r="RHQ3" s="149"/>
      <c r="RHR3" s="149"/>
      <c r="RHS3" s="149"/>
      <c r="RHT3" s="149"/>
      <c r="RHU3" s="149"/>
      <c r="RHV3" s="149"/>
      <c r="RHW3" s="149"/>
      <c r="RHX3" s="149"/>
      <c r="RHY3" s="149"/>
      <c r="RHZ3" s="149"/>
      <c r="RIA3" s="149"/>
      <c r="RIB3" s="149"/>
      <c r="RIC3" s="149"/>
      <c r="RID3" s="149"/>
      <c r="RIE3" s="149"/>
      <c r="RIF3" s="149"/>
      <c r="RIG3" s="149"/>
      <c r="RIH3" s="149"/>
      <c r="RII3" s="149"/>
      <c r="RIJ3" s="149"/>
      <c r="RIK3" s="149"/>
      <c r="RIL3" s="149"/>
      <c r="RIM3" s="149"/>
      <c r="RIN3" s="149"/>
      <c r="RIO3" s="149"/>
      <c r="RIP3" s="149"/>
      <c r="RIQ3" s="149"/>
      <c r="RIR3" s="149"/>
      <c r="RIS3" s="149"/>
      <c r="RIT3" s="149"/>
      <c r="RIU3" s="149"/>
      <c r="RIV3" s="149"/>
      <c r="RIW3" s="149"/>
      <c r="RIX3" s="149"/>
      <c r="RIY3" s="149"/>
      <c r="RIZ3" s="149"/>
      <c r="RJA3" s="149"/>
      <c r="RJB3" s="149"/>
      <c r="RJC3" s="149"/>
      <c r="RJD3" s="149"/>
      <c r="RJE3" s="149"/>
      <c r="RJF3" s="149"/>
      <c r="RJG3" s="149"/>
      <c r="RJH3" s="149"/>
      <c r="RJI3" s="149"/>
      <c r="RJJ3" s="149"/>
      <c r="RJK3" s="149"/>
      <c r="RJL3" s="149"/>
      <c r="RJM3" s="149"/>
      <c r="RJN3" s="149"/>
      <c r="RJO3" s="149"/>
      <c r="RJP3" s="149"/>
      <c r="RJQ3" s="149"/>
      <c r="RJR3" s="149"/>
      <c r="RJS3" s="149"/>
      <c r="RJT3" s="149"/>
      <c r="RJU3" s="149"/>
      <c r="RJV3" s="149"/>
      <c r="RJW3" s="149"/>
      <c r="RJX3" s="149"/>
      <c r="RJY3" s="149"/>
      <c r="RJZ3" s="149"/>
      <c r="RKA3" s="149"/>
      <c r="RKB3" s="149"/>
      <c r="RKC3" s="149"/>
      <c r="RKD3" s="149"/>
      <c r="RKE3" s="149"/>
      <c r="RKF3" s="149"/>
      <c r="RKG3" s="149"/>
      <c r="RKH3" s="149"/>
      <c r="RKI3" s="149"/>
      <c r="RKJ3" s="149"/>
      <c r="RKK3" s="149"/>
      <c r="RKL3" s="149"/>
      <c r="RKM3" s="149"/>
      <c r="RKN3" s="149"/>
      <c r="RKO3" s="149"/>
      <c r="RKP3" s="149"/>
      <c r="RKQ3" s="149"/>
      <c r="RKR3" s="149"/>
      <c r="RKS3" s="149"/>
      <c r="RKT3" s="149"/>
      <c r="RKU3" s="149"/>
      <c r="RKV3" s="149"/>
      <c r="RKW3" s="149"/>
      <c r="RKX3" s="149"/>
      <c r="RKY3" s="149"/>
      <c r="RKZ3" s="149"/>
      <c r="RLA3" s="149"/>
      <c r="RLB3" s="149"/>
      <c r="RLC3" s="149"/>
      <c r="RLD3" s="149"/>
      <c r="RLE3" s="149"/>
      <c r="RLF3" s="149"/>
      <c r="RLG3" s="149"/>
      <c r="RLH3" s="149"/>
      <c r="RLI3" s="149"/>
      <c r="RLJ3" s="149"/>
      <c r="RLK3" s="149"/>
      <c r="RLL3" s="149"/>
      <c r="RLM3" s="149"/>
      <c r="RLN3" s="149"/>
      <c r="RLO3" s="149"/>
      <c r="RLP3" s="149"/>
      <c r="RLQ3" s="149"/>
      <c r="RLR3" s="149"/>
      <c r="RLS3" s="149"/>
      <c r="RLT3" s="149"/>
      <c r="RLU3" s="149"/>
      <c r="RLV3" s="149"/>
      <c r="RLW3" s="149"/>
      <c r="RLX3" s="149"/>
      <c r="RLY3" s="149"/>
      <c r="RLZ3" s="149"/>
      <c r="RMA3" s="149"/>
      <c r="RMB3" s="149"/>
      <c r="RMC3" s="149"/>
      <c r="RMD3" s="149"/>
      <c r="RME3" s="149"/>
      <c r="RMF3" s="149"/>
      <c r="RMG3" s="149"/>
      <c r="RMH3" s="149"/>
      <c r="RMI3" s="149"/>
      <c r="RMJ3" s="149"/>
      <c r="RMK3" s="149"/>
      <c r="RML3" s="149"/>
      <c r="RMM3" s="149"/>
      <c r="RMN3" s="149"/>
      <c r="RMO3" s="149"/>
      <c r="RMP3" s="149"/>
      <c r="RMQ3" s="149"/>
      <c r="RMR3" s="149"/>
      <c r="RMS3" s="149"/>
      <c r="RMT3" s="149"/>
      <c r="RMU3" s="149"/>
      <c r="RMV3" s="149"/>
      <c r="RMW3" s="149"/>
      <c r="RMX3" s="149"/>
      <c r="RMY3" s="149"/>
      <c r="RMZ3" s="149"/>
      <c r="RNA3" s="149"/>
      <c r="RNB3" s="149"/>
      <c r="RNC3" s="149"/>
      <c r="RND3" s="149"/>
      <c r="RNE3" s="149"/>
      <c r="RNF3" s="149"/>
      <c r="RNG3" s="149"/>
      <c r="RNH3" s="149"/>
      <c r="RNI3" s="149"/>
      <c r="RNJ3" s="149"/>
      <c r="RNK3" s="149"/>
      <c r="RNL3" s="149"/>
      <c r="RNM3" s="149"/>
      <c r="RNN3" s="149"/>
      <c r="RNO3" s="149"/>
      <c r="RNP3" s="149"/>
      <c r="RNQ3" s="149"/>
      <c r="RNR3" s="149"/>
      <c r="RNS3" s="149"/>
      <c r="RNT3" s="149"/>
      <c r="RNU3" s="149"/>
      <c r="RNV3" s="149"/>
      <c r="RNW3" s="149"/>
      <c r="RNX3" s="149"/>
      <c r="RNY3" s="149"/>
      <c r="RNZ3" s="149"/>
      <c r="ROA3" s="149"/>
      <c r="ROB3" s="149"/>
      <c r="ROC3" s="149"/>
      <c r="ROD3" s="149"/>
      <c r="ROE3" s="149"/>
      <c r="ROF3" s="149"/>
      <c r="ROG3" s="149"/>
      <c r="ROH3" s="149"/>
      <c r="ROI3" s="149"/>
      <c r="ROJ3" s="149"/>
      <c r="ROK3" s="149"/>
      <c r="ROL3" s="149"/>
      <c r="ROM3" s="149"/>
      <c r="RON3" s="149"/>
      <c r="ROO3" s="149"/>
      <c r="ROP3" s="149"/>
      <c r="ROQ3" s="149"/>
      <c r="ROR3" s="149"/>
      <c r="ROS3" s="149"/>
      <c r="ROT3" s="149"/>
      <c r="ROU3" s="149"/>
      <c r="ROV3" s="149"/>
      <c r="ROW3" s="149"/>
      <c r="ROX3" s="149"/>
      <c r="ROY3" s="149"/>
      <c r="ROZ3" s="149"/>
      <c r="RPA3" s="149"/>
      <c r="RPB3" s="149"/>
      <c r="RPC3" s="149"/>
      <c r="RPD3" s="149"/>
      <c r="RPE3" s="149"/>
      <c r="RPF3" s="149"/>
      <c r="RPG3" s="149"/>
      <c r="RPH3" s="149"/>
      <c r="RPI3" s="149"/>
      <c r="RPJ3" s="149"/>
      <c r="RPK3" s="149"/>
      <c r="RPL3" s="149"/>
      <c r="RPM3" s="149"/>
      <c r="RPN3" s="149"/>
      <c r="RPO3" s="149"/>
      <c r="RPP3" s="149"/>
      <c r="RPQ3" s="149"/>
      <c r="RPR3" s="149"/>
      <c r="RPS3" s="149"/>
      <c r="RPT3" s="149"/>
      <c r="RPU3" s="149"/>
      <c r="RPV3" s="149"/>
      <c r="RPW3" s="149"/>
      <c r="RPX3" s="149"/>
      <c r="RPY3" s="149"/>
      <c r="RPZ3" s="149"/>
      <c r="RQA3" s="149"/>
      <c r="RQB3" s="149"/>
      <c r="RQC3" s="149"/>
      <c r="RQD3" s="149"/>
      <c r="RQE3" s="149"/>
      <c r="RQF3" s="149"/>
      <c r="RQG3" s="149"/>
      <c r="RQH3" s="149"/>
      <c r="RQI3" s="149"/>
      <c r="RQJ3" s="149"/>
      <c r="RQK3" s="149"/>
      <c r="RQL3" s="149"/>
      <c r="RQM3" s="149"/>
      <c r="RQN3" s="149"/>
      <c r="RQO3" s="149"/>
      <c r="RQP3" s="149"/>
      <c r="RQQ3" s="149"/>
      <c r="RQR3" s="149"/>
      <c r="RQS3" s="149"/>
      <c r="RQT3" s="149"/>
      <c r="RQU3" s="149"/>
      <c r="RQV3" s="149"/>
      <c r="RQW3" s="149"/>
      <c r="RQX3" s="149"/>
      <c r="RQY3" s="149"/>
      <c r="RQZ3" s="149"/>
      <c r="RRA3" s="149"/>
      <c r="RRB3" s="149"/>
      <c r="RRC3" s="149"/>
      <c r="RRD3" s="149"/>
      <c r="RRE3" s="149"/>
      <c r="RRF3" s="149"/>
      <c r="RRG3" s="149"/>
      <c r="RRH3" s="149"/>
      <c r="RRI3" s="149"/>
      <c r="RRJ3" s="149"/>
      <c r="RRK3" s="149"/>
      <c r="RRL3" s="149"/>
      <c r="RRM3" s="149"/>
      <c r="RRN3" s="149"/>
      <c r="RRO3" s="149"/>
      <c r="RRP3" s="149"/>
      <c r="RRQ3" s="149"/>
      <c r="RRR3" s="149"/>
      <c r="RRS3" s="149"/>
      <c r="RRT3" s="149"/>
      <c r="RRU3" s="149"/>
      <c r="RRV3" s="149"/>
      <c r="RRW3" s="149"/>
      <c r="RRX3" s="149"/>
      <c r="RRY3" s="149"/>
      <c r="RRZ3" s="149"/>
      <c r="RSA3" s="149"/>
      <c r="RSB3" s="149"/>
      <c r="RSC3" s="149"/>
      <c r="RSD3" s="149"/>
      <c r="RSE3" s="149"/>
      <c r="RSF3" s="149"/>
      <c r="RSG3" s="149"/>
      <c r="RSH3" s="149"/>
      <c r="RSI3" s="149"/>
      <c r="RSJ3" s="149"/>
      <c r="RSK3" s="149"/>
      <c r="RSL3" s="149"/>
      <c r="RSM3" s="149"/>
      <c r="RSN3" s="149"/>
      <c r="RSO3" s="149"/>
      <c r="RSP3" s="149"/>
      <c r="RSQ3" s="149"/>
      <c r="RSR3" s="149"/>
      <c r="RSS3" s="149"/>
      <c r="RST3" s="149"/>
      <c r="RSU3" s="149"/>
      <c r="RSV3" s="149"/>
      <c r="RSW3" s="149"/>
      <c r="RSX3" s="149"/>
      <c r="RSY3" s="149"/>
      <c r="RSZ3" s="149"/>
      <c r="RTA3" s="149"/>
      <c r="RTB3" s="149"/>
      <c r="RTC3" s="149"/>
      <c r="RTD3" s="149"/>
      <c r="RTE3" s="149"/>
      <c r="RTF3" s="149"/>
      <c r="RTG3" s="149"/>
      <c r="RTH3" s="149"/>
      <c r="RTI3" s="149"/>
      <c r="RTJ3" s="149"/>
      <c r="RTK3" s="149"/>
      <c r="RTL3" s="149"/>
      <c r="RTM3" s="149"/>
      <c r="RTN3" s="149"/>
      <c r="RTO3" s="149"/>
      <c r="RTP3" s="149"/>
      <c r="RTQ3" s="149"/>
      <c r="RTR3" s="149"/>
      <c r="RTS3" s="149"/>
      <c r="RTT3" s="149"/>
      <c r="RTU3" s="149"/>
      <c r="RTV3" s="149"/>
      <c r="RTW3" s="149"/>
      <c r="RTX3" s="149"/>
      <c r="RTY3" s="149"/>
      <c r="RTZ3" s="149"/>
      <c r="RUA3" s="149"/>
      <c r="RUB3" s="149"/>
      <c r="RUC3" s="149"/>
      <c r="RUD3" s="149"/>
      <c r="RUE3" s="149"/>
      <c r="RUF3" s="149"/>
      <c r="RUG3" s="149"/>
      <c r="RUH3" s="149"/>
      <c r="RUI3" s="149"/>
      <c r="RUJ3" s="149"/>
      <c r="RUK3" s="149"/>
      <c r="RUL3" s="149"/>
      <c r="RUM3" s="149"/>
      <c r="RUN3" s="149"/>
      <c r="RUO3" s="149"/>
      <c r="RUP3" s="149"/>
      <c r="RUQ3" s="149"/>
      <c r="RUR3" s="149"/>
      <c r="RUS3" s="149"/>
      <c r="RUT3" s="149"/>
      <c r="RUU3" s="149"/>
      <c r="RUV3" s="149"/>
      <c r="RUW3" s="149"/>
      <c r="RUX3" s="149"/>
      <c r="RUY3" s="149"/>
      <c r="RUZ3" s="149"/>
      <c r="RVA3" s="149"/>
      <c r="RVB3" s="149"/>
      <c r="RVC3" s="149"/>
      <c r="RVD3" s="149"/>
      <c r="RVE3" s="149"/>
      <c r="RVF3" s="149"/>
      <c r="RVG3" s="149"/>
      <c r="RVH3" s="149"/>
      <c r="RVI3" s="149"/>
      <c r="RVJ3" s="149"/>
      <c r="RVK3" s="149"/>
      <c r="RVL3" s="149"/>
      <c r="RVM3" s="149"/>
      <c r="RVN3" s="149"/>
      <c r="RVO3" s="149"/>
      <c r="RVP3" s="149"/>
      <c r="RVQ3" s="149"/>
      <c r="RVR3" s="149"/>
      <c r="RVS3" s="149"/>
      <c r="RVT3" s="149"/>
      <c r="RVU3" s="149"/>
      <c r="RVV3" s="149"/>
      <c r="RVW3" s="149"/>
      <c r="RVX3" s="149"/>
      <c r="RVY3" s="149"/>
      <c r="RVZ3" s="149"/>
      <c r="RWA3" s="149"/>
      <c r="RWB3" s="149"/>
      <c r="RWC3" s="149"/>
      <c r="RWD3" s="149"/>
      <c r="RWE3" s="149"/>
      <c r="RWF3" s="149"/>
      <c r="RWG3" s="149"/>
      <c r="RWH3" s="149"/>
      <c r="RWI3" s="149"/>
      <c r="RWJ3" s="149"/>
      <c r="RWK3" s="149"/>
      <c r="RWL3" s="149"/>
      <c r="RWM3" s="149"/>
      <c r="RWN3" s="149"/>
      <c r="RWO3" s="149"/>
      <c r="RWP3" s="149"/>
      <c r="RWQ3" s="149"/>
      <c r="RWR3" s="149"/>
      <c r="RWS3" s="149"/>
      <c r="RWT3" s="149"/>
      <c r="RWU3" s="149"/>
      <c r="RWV3" s="149"/>
      <c r="RWW3" s="149"/>
      <c r="RWX3" s="149"/>
      <c r="RWY3" s="149"/>
      <c r="RWZ3" s="149"/>
      <c r="RXA3" s="149"/>
      <c r="RXB3" s="149"/>
      <c r="RXC3" s="149"/>
      <c r="RXD3" s="149"/>
      <c r="RXE3" s="149"/>
      <c r="RXF3" s="149"/>
      <c r="RXG3" s="149"/>
      <c r="RXH3" s="149"/>
      <c r="RXI3" s="149"/>
      <c r="RXJ3" s="149"/>
      <c r="RXK3" s="149"/>
      <c r="RXL3" s="149"/>
      <c r="RXM3" s="149"/>
      <c r="RXN3" s="149"/>
      <c r="RXO3" s="149"/>
      <c r="RXP3" s="149"/>
      <c r="RXQ3" s="149"/>
      <c r="RXR3" s="149"/>
      <c r="RXS3" s="149"/>
      <c r="RXT3" s="149"/>
      <c r="RXU3" s="149"/>
      <c r="RXV3" s="149"/>
      <c r="RXW3" s="149"/>
      <c r="RXX3" s="149"/>
      <c r="RXY3" s="149"/>
      <c r="RXZ3" s="149"/>
      <c r="RYA3" s="149"/>
      <c r="RYB3" s="149"/>
      <c r="RYC3" s="149"/>
      <c r="RYD3" s="149"/>
      <c r="RYE3" s="149"/>
      <c r="RYF3" s="149"/>
      <c r="RYG3" s="149"/>
      <c r="RYH3" s="149"/>
      <c r="RYI3" s="149"/>
      <c r="RYJ3" s="149"/>
      <c r="RYK3" s="149"/>
      <c r="RYL3" s="149"/>
      <c r="RYM3" s="149"/>
      <c r="RYN3" s="149"/>
      <c r="RYO3" s="149"/>
      <c r="RYP3" s="149"/>
      <c r="RYQ3" s="149"/>
      <c r="RYR3" s="149"/>
      <c r="RYS3" s="149"/>
      <c r="RYT3" s="149"/>
      <c r="RYU3" s="149"/>
      <c r="RYV3" s="149"/>
      <c r="RYW3" s="149"/>
      <c r="RYX3" s="149"/>
      <c r="RYY3" s="149"/>
      <c r="RYZ3" s="149"/>
      <c r="RZA3" s="149"/>
      <c r="RZB3" s="149"/>
      <c r="RZC3" s="149"/>
      <c r="RZD3" s="149"/>
      <c r="RZE3" s="149"/>
      <c r="RZF3" s="149"/>
      <c r="RZG3" s="149"/>
      <c r="RZH3" s="149"/>
      <c r="RZI3" s="149"/>
      <c r="RZJ3" s="149"/>
      <c r="RZK3" s="149"/>
      <c r="RZL3" s="149"/>
      <c r="RZM3" s="149"/>
      <c r="RZN3" s="149"/>
      <c r="RZO3" s="149"/>
      <c r="RZP3" s="149"/>
      <c r="RZQ3" s="149"/>
      <c r="RZR3" s="149"/>
      <c r="RZS3" s="149"/>
      <c r="RZT3" s="149"/>
      <c r="RZU3" s="149"/>
      <c r="RZV3" s="149"/>
      <c r="RZW3" s="149"/>
      <c r="RZX3" s="149"/>
      <c r="RZY3" s="149"/>
      <c r="RZZ3" s="149"/>
      <c r="SAA3" s="149"/>
      <c r="SAB3" s="149"/>
      <c r="SAC3" s="149"/>
      <c r="SAD3" s="149"/>
      <c r="SAE3" s="149"/>
      <c r="SAF3" s="149"/>
      <c r="SAG3" s="149"/>
      <c r="SAH3" s="149"/>
      <c r="SAI3" s="149"/>
      <c r="SAJ3" s="149"/>
      <c r="SAK3" s="149"/>
      <c r="SAL3" s="149"/>
      <c r="SAM3" s="149"/>
      <c r="SAN3" s="149"/>
      <c r="SAO3" s="149"/>
      <c r="SAP3" s="149"/>
      <c r="SAQ3" s="149"/>
      <c r="SAR3" s="149"/>
      <c r="SAS3" s="149"/>
      <c r="SAT3" s="149"/>
      <c r="SAU3" s="149"/>
      <c r="SAV3" s="149"/>
      <c r="SAW3" s="149"/>
      <c r="SAX3" s="149"/>
      <c r="SAY3" s="149"/>
      <c r="SAZ3" s="149"/>
      <c r="SBA3" s="149"/>
      <c r="SBB3" s="149"/>
      <c r="SBC3" s="149"/>
      <c r="SBD3" s="149"/>
      <c r="SBE3" s="149"/>
      <c r="SBF3" s="149"/>
      <c r="SBG3" s="149"/>
      <c r="SBH3" s="149"/>
      <c r="SBI3" s="149"/>
      <c r="SBJ3" s="149"/>
      <c r="SBK3" s="149"/>
      <c r="SBL3" s="149"/>
      <c r="SBM3" s="149"/>
      <c r="SBN3" s="149"/>
      <c r="SBO3" s="149"/>
      <c r="SBP3" s="149"/>
      <c r="SBQ3" s="149"/>
      <c r="SBR3" s="149"/>
      <c r="SBS3" s="149"/>
      <c r="SBT3" s="149"/>
      <c r="SBU3" s="149"/>
      <c r="SBV3" s="149"/>
      <c r="SBW3" s="149"/>
      <c r="SBX3" s="149"/>
      <c r="SBY3" s="149"/>
      <c r="SBZ3" s="149"/>
      <c r="SCA3" s="149"/>
      <c r="SCB3" s="149"/>
      <c r="SCC3" s="149"/>
      <c r="SCD3" s="149"/>
      <c r="SCE3" s="149"/>
      <c r="SCF3" s="149"/>
      <c r="SCG3" s="149"/>
      <c r="SCH3" s="149"/>
      <c r="SCI3" s="149"/>
      <c r="SCJ3" s="149"/>
      <c r="SCK3" s="149"/>
      <c r="SCL3" s="149"/>
      <c r="SCM3" s="149"/>
      <c r="SCN3" s="149"/>
      <c r="SCO3" s="149"/>
      <c r="SCP3" s="149"/>
      <c r="SCQ3" s="149"/>
      <c r="SCR3" s="149"/>
      <c r="SCS3" s="149"/>
      <c r="SCT3" s="149"/>
      <c r="SCU3" s="149"/>
      <c r="SCV3" s="149"/>
      <c r="SCW3" s="149"/>
      <c r="SCX3" s="149"/>
      <c r="SCY3" s="149"/>
      <c r="SCZ3" s="149"/>
      <c r="SDA3" s="149"/>
      <c r="SDB3" s="149"/>
      <c r="SDC3" s="149"/>
      <c r="SDD3" s="149"/>
      <c r="SDE3" s="149"/>
      <c r="SDF3" s="149"/>
      <c r="SDG3" s="149"/>
      <c r="SDH3" s="149"/>
      <c r="SDI3" s="149"/>
      <c r="SDJ3" s="149"/>
      <c r="SDK3" s="149"/>
      <c r="SDL3" s="149"/>
      <c r="SDM3" s="149"/>
      <c r="SDN3" s="149"/>
      <c r="SDO3" s="149"/>
      <c r="SDP3" s="149"/>
      <c r="SDQ3" s="149"/>
      <c r="SDR3" s="149"/>
      <c r="SDS3" s="149"/>
      <c r="SDT3" s="149"/>
      <c r="SDU3" s="149"/>
      <c r="SDV3" s="149"/>
      <c r="SDW3" s="149"/>
      <c r="SDX3" s="149"/>
      <c r="SDY3" s="149"/>
      <c r="SDZ3" s="149"/>
      <c r="SEA3" s="149"/>
      <c r="SEB3" s="149"/>
      <c r="SEC3" s="149"/>
      <c r="SED3" s="149"/>
      <c r="SEE3" s="149"/>
      <c r="SEF3" s="149"/>
      <c r="SEG3" s="149"/>
      <c r="SEH3" s="149"/>
      <c r="SEI3" s="149"/>
      <c r="SEJ3" s="149"/>
      <c r="SEK3" s="149"/>
      <c r="SEL3" s="149"/>
      <c r="SEM3" s="149"/>
      <c r="SEN3" s="149"/>
      <c r="SEO3" s="149"/>
      <c r="SEP3" s="149"/>
      <c r="SEQ3" s="149"/>
      <c r="SER3" s="149"/>
      <c r="SES3" s="149"/>
      <c r="SET3" s="149"/>
      <c r="SEU3" s="149"/>
      <c r="SEV3" s="149"/>
      <c r="SEW3" s="149"/>
      <c r="SEX3" s="149"/>
      <c r="SEY3" s="149"/>
      <c r="SEZ3" s="149"/>
      <c r="SFA3" s="149"/>
      <c r="SFB3" s="149"/>
      <c r="SFC3" s="149"/>
      <c r="SFD3" s="149"/>
      <c r="SFE3" s="149"/>
      <c r="SFF3" s="149"/>
      <c r="SFG3" s="149"/>
      <c r="SFH3" s="149"/>
      <c r="SFI3" s="149"/>
      <c r="SFJ3" s="149"/>
      <c r="SFK3" s="149"/>
      <c r="SFL3" s="149"/>
      <c r="SFM3" s="149"/>
      <c r="SFN3" s="149"/>
      <c r="SFO3" s="149"/>
      <c r="SFP3" s="149"/>
      <c r="SFQ3" s="149"/>
      <c r="SFR3" s="149"/>
      <c r="SFS3" s="149"/>
      <c r="SFT3" s="149"/>
      <c r="SFU3" s="149"/>
      <c r="SFV3" s="149"/>
      <c r="SFW3" s="149"/>
      <c r="SFX3" s="149"/>
      <c r="SFY3" s="149"/>
      <c r="SFZ3" s="149"/>
      <c r="SGA3" s="149"/>
      <c r="SGB3" s="149"/>
      <c r="SGC3" s="149"/>
      <c r="SGD3" s="149"/>
      <c r="SGE3" s="149"/>
      <c r="SGF3" s="149"/>
      <c r="SGG3" s="149"/>
      <c r="SGH3" s="149"/>
      <c r="SGI3" s="149"/>
      <c r="SGJ3" s="149"/>
      <c r="SGK3" s="149"/>
      <c r="SGL3" s="149"/>
      <c r="SGM3" s="149"/>
      <c r="SGN3" s="149"/>
      <c r="SGO3" s="149"/>
      <c r="SGP3" s="149"/>
      <c r="SGQ3" s="149"/>
      <c r="SGR3" s="149"/>
      <c r="SGS3" s="149"/>
      <c r="SGT3" s="149"/>
      <c r="SGU3" s="149"/>
      <c r="SGV3" s="149"/>
      <c r="SGW3" s="149"/>
      <c r="SGX3" s="149"/>
      <c r="SGY3" s="149"/>
      <c r="SGZ3" s="149"/>
      <c r="SHA3" s="149"/>
      <c r="SHB3" s="149"/>
      <c r="SHC3" s="149"/>
      <c r="SHD3" s="149"/>
      <c r="SHE3" s="149"/>
      <c r="SHF3" s="149"/>
      <c r="SHG3" s="149"/>
      <c r="SHH3" s="149"/>
      <c r="SHI3" s="149"/>
      <c r="SHJ3" s="149"/>
      <c r="SHK3" s="149"/>
      <c r="SHL3" s="149"/>
      <c r="SHM3" s="149"/>
      <c r="SHN3" s="149"/>
      <c r="SHO3" s="149"/>
      <c r="SHP3" s="149"/>
      <c r="SHQ3" s="149"/>
      <c r="SHR3" s="149"/>
      <c r="SHS3" s="149"/>
      <c r="SHT3" s="149"/>
      <c r="SHU3" s="149"/>
      <c r="SHV3" s="149"/>
      <c r="SHW3" s="149"/>
      <c r="SHX3" s="149"/>
      <c r="SHY3" s="149"/>
      <c r="SHZ3" s="149"/>
      <c r="SIA3" s="149"/>
      <c r="SIB3" s="149"/>
      <c r="SIC3" s="149"/>
      <c r="SID3" s="149"/>
      <c r="SIE3" s="149"/>
      <c r="SIF3" s="149"/>
      <c r="SIG3" s="149"/>
      <c r="SIH3" s="149"/>
      <c r="SII3" s="149"/>
      <c r="SIJ3" s="149"/>
      <c r="SIK3" s="149"/>
      <c r="SIL3" s="149"/>
      <c r="SIM3" s="149"/>
      <c r="SIN3" s="149"/>
      <c r="SIO3" s="149"/>
      <c r="SIP3" s="149"/>
      <c r="SIQ3" s="149"/>
      <c r="SIR3" s="149"/>
      <c r="SIS3" s="149"/>
      <c r="SIT3" s="149"/>
      <c r="SIU3" s="149"/>
      <c r="SIV3" s="149"/>
      <c r="SIW3" s="149"/>
      <c r="SIX3" s="149"/>
      <c r="SIY3" s="149"/>
      <c r="SIZ3" s="149"/>
      <c r="SJA3" s="149"/>
      <c r="SJB3" s="149"/>
      <c r="SJC3" s="149"/>
      <c r="SJD3" s="149"/>
      <c r="SJE3" s="149"/>
      <c r="SJF3" s="149"/>
      <c r="SJG3" s="149"/>
      <c r="SJH3" s="149"/>
      <c r="SJI3" s="149"/>
      <c r="SJJ3" s="149"/>
      <c r="SJK3" s="149"/>
      <c r="SJL3" s="149"/>
      <c r="SJM3" s="149"/>
      <c r="SJN3" s="149"/>
      <c r="SJO3" s="149"/>
      <c r="SJP3" s="149"/>
      <c r="SJQ3" s="149"/>
      <c r="SJR3" s="149"/>
      <c r="SJS3" s="149"/>
      <c r="SJT3" s="149"/>
      <c r="SJU3" s="149"/>
      <c r="SJV3" s="149"/>
      <c r="SJW3" s="149"/>
      <c r="SJX3" s="149"/>
      <c r="SJY3" s="149"/>
      <c r="SJZ3" s="149"/>
      <c r="SKA3" s="149"/>
      <c r="SKB3" s="149"/>
      <c r="SKC3" s="149"/>
      <c r="SKD3" s="149"/>
      <c r="SKE3" s="149"/>
      <c r="SKF3" s="149"/>
      <c r="SKG3" s="149"/>
      <c r="SKH3" s="149"/>
      <c r="SKI3" s="149"/>
      <c r="SKJ3" s="149"/>
      <c r="SKK3" s="149"/>
      <c r="SKL3" s="149"/>
      <c r="SKM3" s="149"/>
      <c r="SKN3" s="149"/>
      <c r="SKO3" s="149"/>
      <c r="SKP3" s="149"/>
      <c r="SKQ3" s="149"/>
      <c r="SKR3" s="149"/>
      <c r="SKS3" s="149"/>
      <c r="SKT3" s="149"/>
      <c r="SKU3" s="149"/>
      <c r="SKV3" s="149"/>
      <c r="SKW3" s="149"/>
      <c r="SKX3" s="149"/>
      <c r="SKY3" s="149"/>
      <c r="SKZ3" s="149"/>
      <c r="SLA3" s="149"/>
      <c r="SLB3" s="149"/>
      <c r="SLC3" s="149"/>
      <c r="SLD3" s="149"/>
      <c r="SLE3" s="149"/>
      <c r="SLF3" s="149"/>
      <c r="SLG3" s="149"/>
      <c r="SLH3" s="149"/>
      <c r="SLI3" s="149"/>
      <c r="SLJ3" s="149"/>
      <c r="SLK3" s="149"/>
      <c r="SLL3" s="149"/>
      <c r="SLM3" s="149"/>
      <c r="SLN3" s="149"/>
      <c r="SLO3" s="149"/>
      <c r="SLP3" s="149"/>
      <c r="SLQ3" s="149"/>
      <c r="SLR3" s="149"/>
      <c r="SLS3" s="149"/>
      <c r="SLT3" s="149"/>
      <c r="SLU3" s="149"/>
      <c r="SLV3" s="149"/>
      <c r="SLW3" s="149"/>
      <c r="SLX3" s="149"/>
      <c r="SLY3" s="149"/>
      <c r="SLZ3" s="149"/>
      <c r="SMA3" s="149"/>
      <c r="SMB3" s="149"/>
      <c r="SMC3" s="149"/>
      <c r="SMD3" s="149"/>
      <c r="SME3" s="149"/>
      <c r="SMF3" s="149"/>
      <c r="SMG3" s="149"/>
      <c r="SMH3" s="149"/>
      <c r="SMI3" s="149"/>
      <c r="SMJ3" s="149"/>
      <c r="SMK3" s="149"/>
      <c r="SML3" s="149"/>
      <c r="SMM3" s="149"/>
      <c r="SMN3" s="149"/>
      <c r="SMO3" s="149"/>
      <c r="SMP3" s="149"/>
      <c r="SMQ3" s="149"/>
      <c r="SMR3" s="149"/>
      <c r="SMS3" s="149"/>
      <c r="SMT3" s="149"/>
      <c r="SMU3" s="149"/>
      <c r="SMV3" s="149"/>
      <c r="SMW3" s="149"/>
      <c r="SMX3" s="149"/>
      <c r="SMY3" s="149"/>
      <c r="SMZ3" s="149"/>
      <c r="SNA3" s="149"/>
      <c r="SNB3" s="149"/>
      <c r="SNC3" s="149"/>
      <c r="SND3" s="149"/>
      <c r="SNE3" s="149"/>
      <c r="SNF3" s="149"/>
      <c r="SNG3" s="149"/>
      <c r="SNH3" s="149"/>
      <c r="SNI3" s="149"/>
      <c r="SNJ3" s="149"/>
      <c r="SNK3" s="149"/>
      <c r="SNL3" s="149"/>
      <c r="SNM3" s="149"/>
      <c r="SNN3" s="149"/>
      <c r="SNO3" s="149"/>
      <c r="SNP3" s="149"/>
      <c r="SNQ3" s="149"/>
      <c r="SNR3" s="149"/>
      <c r="SNS3" s="149"/>
      <c r="SNT3" s="149"/>
      <c r="SNU3" s="149"/>
      <c r="SNV3" s="149"/>
      <c r="SNW3" s="149"/>
      <c r="SNX3" s="149"/>
      <c r="SNY3" s="149"/>
      <c r="SNZ3" s="149"/>
      <c r="SOA3" s="149"/>
      <c r="SOB3" s="149"/>
      <c r="SOC3" s="149"/>
      <c r="SOD3" s="149"/>
      <c r="SOE3" s="149"/>
      <c r="SOF3" s="149"/>
      <c r="SOG3" s="149"/>
      <c r="SOH3" s="149"/>
      <c r="SOI3" s="149"/>
      <c r="SOJ3" s="149"/>
      <c r="SOK3" s="149"/>
      <c r="SOL3" s="149"/>
      <c r="SOM3" s="149"/>
      <c r="SON3" s="149"/>
      <c r="SOO3" s="149"/>
      <c r="SOP3" s="149"/>
      <c r="SOQ3" s="149"/>
      <c r="SOR3" s="149"/>
      <c r="SOS3" s="149"/>
      <c r="SOT3" s="149"/>
      <c r="SOU3" s="149"/>
      <c r="SOV3" s="149"/>
      <c r="SOW3" s="149"/>
      <c r="SOX3" s="149"/>
      <c r="SOY3" s="149"/>
      <c r="SOZ3" s="149"/>
      <c r="SPA3" s="149"/>
      <c r="SPB3" s="149"/>
      <c r="SPC3" s="149"/>
      <c r="SPD3" s="149"/>
      <c r="SPE3" s="149"/>
      <c r="SPF3" s="149"/>
      <c r="SPG3" s="149"/>
      <c r="SPH3" s="149"/>
      <c r="SPI3" s="149"/>
      <c r="SPJ3" s="149"/>
      <c r="SPK3" s="149"/>
      <c r="SPL3" s="149"/>
      <c r="SPM3" s="149"/>
      <c r="SPN3" s="149"/>
      <c r="SPO3" s="149"/>
      <c r="SPP3" s="149"/>
      <c r="SPQ3" s="149"/>
      <c r="SPR3" s="149"/>
      <c r="SPS3" s="149"/>
      <c r="SPT3" s="149"/>
      <c r="SPU3" s="149"/>
      <c r="SPV3" s="149"/>
      <c r="SPW3" s="149"/>
      <c r="SPX3" s="149"/>
      <c r="SPY3" s="149"/>
      <c r="SPZ3" s="149"/>
      <c r="SQA3" s="149"/>
      <c r="SQB3" s="149"/>
      <c r="SQC3" s="149"/>
      <c r="SQD3" s="149"/>
      <c r="SQE3" s="149"/>
      <c r="SQF3" s="149"/>
      <c r="SQG3" s="149"/>
      <c r="SQH3" s="149"/>
      <c r="SQI3" s="149"/>
      <c r="SQJ3" s="149"/>
      <c r="SQK3" s="149"/>
      <c r="SQL3" s="149"/>
      <c r="SQM3" s="149"/>
      <c r="SQN3" s="149"/>
      <c r="SQO3" s="149"/>
      <c r="SQP3" s="149"/>
      <c r="SQQ3" s="149"/>
      <c r="SQR3" s="149"/>
      <c r="SQS3" s="149"/>
      <c r="SQT3" s="149"/>
      <c r="SQU3" s="149"/>
      <c r="SQV3" s="149"/>
      <c r="SQW3" s="149"/>
      <c r="SQX3" s="149"/>
      <c r="SQY3" s="149"/>
      <c r="SQZ3" s="149"/>
      <c r="SRA3" s="149"/>
      <c r="SRB3" s="149"/>
      <c r="SRC3" s="149"/>
      <c r="SRD3" s="149"/>
      <c r="SRE3" s="149"/>
      <c r="SRF3" s="149"/>
      <c r="SRG3" s="149"/>
      <c r="SRH3" s="149"/>
      <c r="SRI3" s="149"/>
      <c r="SRJ3" s="149"/>
      <c r="SRK3" s="149"/>
      <c r="SRL3" s="149"/>
      <c r="SRM3" s="149"/>
      <c r="SRN3" s="149"/>
      <c r="SRO3" s="149"/>
      <c r="SRP3" s="149"/>
      <c r="SRQ3" s="149"/>
      <c r="SRR3" s="149"/>
      <c r="SRS3" s="149"/>
      <c r="SRT3" s="149"/>
      <c r="SRU3" s="149"/>
      <c r="SRV3" s="149"/>
      <c r="SRW3" s="149"/>
      <c r="SRX3" s="149"/>
      <c r="SRY3" s="149"/>
      <c r="SRZ3" s="149"/>
      <c r="SSA3" s="149"/>
      <c r="SSB3" s="149"/>
      <c r="SSC3" s="149"/>
      <c r="SSD3" s="149"/>
      <c r="SSE3" s="149"/>
      <c r="SSF3" s="149"/>
      <c r="SSG3" s="149"/>
      <c r="SSH3" s="149"/>
      <c r="SSI3" s="149"/>
      <c r="SSJ3" s="149"/>
      <c r="SSK3" s="149"/>
      <c r="SSL3" s="149"/>
      <c r="SSM3" s="149"/>
      <c r="SSN3" s="149"/>
      <c r="SSO3" s="149"/>
      <c r="SSP3" s="149"/>
      <c r="SSQ3" s="149"/>
      <c r="SSR3" s="149"/>
      <c r="SSS3" s="149"/>
      <c r="SST3" s="149"/>
      <c r="SSU3" s="149"/>
      <c r="SSV3" s="149"/>
      <c r="SSW3" s="149"/>
      <c r="SSX3" s="149"/>
      <c r="SSY3" s="149"/>
      <c r="SSZ3" s="149"/>
      <c r="STA3" s="149"/>
      <c r="STB3" s="149"/>
      <c r="STC3" s="149"/>
      <c r="STD3" s="149"/>
      <c r="STE3" s="149"/>
      <c r="STF3" s="149"/>
      <c r="STG3" s="149"/>
      <c r="STH3" s="149"/>
      <c r="STI3" s="149"/>
      <c r="STJ3" s="149"/>
      <c r="STK3" s="149"/>
      <c r="STL3" s="149"/>
      <c r="STM3" s="149"/>
      <c r="STN3" s="149"/>
      <c r="STO3" s="149"/>
      <c r="STP3" s="149"/>
      <c r="STQ3" s="149"/>
      <c r="STR3" s="149"/>
      <c r="STS3" s="149"/>
      <c r="STT3" s="149"/>
      <c r="STU3" s="149"/>
      <c r="STV3" s="149"/>
      <c r="STW3" s="149"/>
      <c r="STX3" s="149"/>
      <c r="STY3" s="149"/>
      <c r="STZ3" s="149"/>
      <c r="SUA3" s="149"/>
      <c r="SUB3" s="149"/>
      <c r="SUC3" s="149"/>
      <c r="SUD3" s="149"/>
      <c r="SUE3" s="149"/>
      <c r="SUF3" s="149"/>
      <c r="SUG3" s="149"/>
      <c r="SUH3" s="149"/>
      <c r="SUI3" s="149"/>
      <c r="SUJ3" s="149"/>
      <c r="SUK3" s="149"/>
      <c r="SUL3" s="149"/>
      <c r="SUM3" s="149"/>
      <c r="SUN3" s="149"/>
      <c r="SUO3" s="149"/>
      <c r="SUP3" s="149"/>
      <c r="SUQ3" s="149"/>
      <c r="SUR3" s="149"/>
      <c r="SUS3" s="149"/>
      <c r="SUT3" s="149"/>
      <c r="SUU3" s="149"/>
      <c r="SUV3" s="149"/>
      <c r="SUW3" s="149"/>
      <c r="SUX3" s="149"/>
      <c r="SUY3" s="149"/>
      <c r="SUZ3" s="149"/>
      <c r="SVA3" s="149"/>
      <c r="SVB3" s="149"/>
      <c r="SVC3" s="149"/>
      <c r="SVD3" s="149"/>
      <c r="SVE3" s="149"/>
      <c r="SVF3" s="149"/>
      <c r="SVG3" s="149"/>
      <c r="SVH3" s="149"/>
      <c r="SVI3" s="149"/>
      <c r="SVJ3" s="149"/>
      <c r="SVK3" s="149"/>
      <c r="SVL3" s="149"/>
      <c r="SVM3" s="149"/>
      <c r="SVN3" s="149"/>
      <c r="SVO3" s="149"/>
      <c r="SVP3" s="149"/>
      <c r="SVQ3" s="149"/>
      <c r="SVR3" s="149"/>
      <c r="SVS3" s="149"/>
      <c r="SVT3" s="149"/>
      <c r="SVU3" s="149"/>
      <c r="SVV3" s="149"/>
      <c r="SVW3" s="149"/>
      <c r="SVX3" s="149"/>
      <c r="SVY3" s="149"/>
      <c r="SVZ3" s="149"/>
      <c r="SWA3" s="149"/>
      <c r="SWB3" s="149"/>
      <c r="SWC3" s="149"/>
      <c r="SWD3" s="149"/>
      <c r="SWE3" s="149"/>
      <c r="SWF3" s="149"/>
      <c r="SWG3" s="149"/>
      <c r="SWH3" s="149"/>
      <c r="SWI3" s="149"/>
      <c r="SWJ3" s="149"/>
      <c r="SWK3" s="149"/>
      <c r="SWL3" s="149"/>
      <c r="SWM3" s="149"/>
      <c r="SWN3" s="149"/>
      <c r="SWO3" s="149"/>
      <c r="SWP3" s="149"/>
      <c r="SWQ3" s="149"/>
      <c r="SWR3" s="149"/>
      <c r="SWS3" s="149"/>
      <c r="SWT3" s="149"/>
      <c r="SWU3" s="149"/>
      <c r="SWV3" s="149"/>
      <c r="SWW3" s="149"/>
      <c r="SWX3" s="149"/>
      <c r="SWY3" s="149"/>
      <c r="SWZ3" s="149"/>
      <c r="SXA3" s="149"/>
      <c r="SXB3" s="149"/>
      <c r="SXC3" s="149"/>
      <c r="SXD3" s="149"/>
      <c r="SXE3" s="149"/>
      <c r="SXF3" s="149"/>
      <c r="SXG3" s="149"/>
      <c r="SXH3" s="149"/>
      <c r="SXI3" s="149"/>
      <c r="SXJ3" s="149"/>
      <c r="SXK3" s="149"/>
      <c r="SXL3" s="149"/>
      <c r="SXM3" s="149"/>
      <c r="SXN3" s="149"/>
      <c r="SXO3" s="149"/>
      <c r="SXP3" s="149"/>
      <c r="SXQ3" s="149"/>
      <c r="SXR3" s="149"/>
      <c r="SXS3" s="149"/>
      <c r="SXT3" s="149"/>
      <c r="SXU3" s="149"/>
      <c r="SXV3" s="149"/>
      <c r="SXW3" s="149"/>
      <c r="SXX3" s="149"/>
      <c r="SXY3" s="149"/>
      <c r="SXZ3" s="149"/>
      <c r="SYA3" s="149"/>
      <c r="SYB3" s="149"/>
      <c r="SYC3" s="149"/>
      <c r="SYD3" s="149"/>
      <c r="SYE3" s="149"/>
      <c r="SYF3" s="149"/>
      <c r="SYG3" s="149"/>
      <c r="SYH3" s="149"/>
      <c r="SYI3" s="149"/>
      <c r="SYJ3" s="149"/>
      <c r="SYK3" s="149"/>
      <c r="SYL3" s="149"/>
      <c r="SYM3" s="149"/>
      <c r="SYN3" s="149"/>
      <c r="SYO3" s="149"/>
      <c r="SYP3" s="149"/>
      <c r="SYQ3" s="149"/>
      <c r="SYR3" s="149"/>
      <c r="SYS3" s="149"/>
      <c r="SYT3" s="149"/>
      <c r="SYU3" s="149"/>
      <c r="SYV3" s="149"/>
      <c r="SYW3" s="149"/>
      <c r="SYX3" s="149"/>
      <c r="SYY3" s="149"/>
      <c r="SYZ3" s="149"/>
      <c r="SZA3" s="149"/>
      <c r="SZB3" s="149"/>
      <c r="SZC3" s="149"/>
      <c r="SZD3" s="149"/>
      <c r="SZE3" s="149"/>
      <c r="SZF3" s="149"/>
      <c r="SZG3" s="149"/>
      <c r="SZH3" s="149"/>
      <c r="SZI3" s="149"/>
      <c r="SZJ3" s="149"/>
      <c r="SZK3" s="149"/>
      <c r="SZL3" s="149"/>
      <c r="SZM3" s="149"/>
      <c r="SZN3" s="149"/>
      <c r="SZO3" s="149"/>
      <c r="SZP3" s="149"/>
      <c r="SZQ3" s="149"/>
      <c r="SZR3" s="149"/>
      <c r="SZS3" s="149"/>
      <c r="SZT3" s="149"/>
      <c r="SZU3" s="149"/>
      <c r="SZV3" s="149"/>
      <c r="SZW3" s="149"/>
      <c r="SZX3" s="149"/>
      <c r="SZY3" s="149"/>
      <c r="SZZ3" s="149"/>
      <c r="TAA3" s="149"/>
      <c r="TAB3" s="149"/>
      <c r="TAC3" s="149"/>
      <c r="TAD3" s="149"/>
      <c r="TAE3" s="149"/>
      <c r="TAF3" s="149"/>
      <c r="TAG3" s="149"/>
      <c r="TAH3" s="149"/>
      <c r="TAI3" s="149"/>
      <c r="TAJ3" s="149"/>
      <c r="TAK3" s="149"/>
      <c r="TAL3" s="149"/>
      <c r="TAM3" s="149"/>
      <c r="TAN3" s="149"/>
      <c r="TAO3" s="149"/>
      <c r="TAP3" s="149"/>
      <c r="TAQ3" s="149"/>
      <c r="TAR3" s="149"/>
      <c r="TAS3" s="149"/>
      <c r="TAT3" s="149"/>
      <c r="TAU3" s="149"/>
      <c r="TAV3" s="149"/>
      <c r="TAW3" s="149"/>
      <c r="TAX3" s="149"/>
      <c r="TAY3" s="149"/>
      <c r="TAZ3" s="149"/>
      <c r="TBA3" s="149"/>
      <c r="TBB3" s="149"/>
      <c r="TBC3" s="149"/>
      <c r="TBD3" s="149"/>
      <c r="TBE3" s="149"/>
      <c r="TBF3" s="149"/>
      <c r="TBG3" s="149"/>
      <c r="TBH3" s="149"/>
      <c r="TBI3" s="149"/>
      <c r="TBJ3" s="149"/>
      <c r="TBK3" s="149"/>
      <c r="TBL3" s="149"/>
      <c r="TBM3" s="149"/>
      <c r="TBN3" s="149"/>
      <c r="TBO3" s="149"/>
      <c r="TBP3" s="149"/>
      <c r="TBQ3" s="149"/>
      <c r="TBR3" s="149"/>
      <c r="TBS3" s="149"/>
      <c r="TBT3" s="149"/>
      <c r="TBU3" s="149"/>
      <c r="TBV3" s="149"/>
      <c r="TBW3" s="149"/>
      <c r="TBX3" s="149"/>
      <c r="TBY3" s="149"/>
      <c r="TBZ3" s="149"/>
      <c r="TCA3" s="149"/>
      <c r="TCB3" s="149"/>
      <c r="TCC3" s="149"/>
      <c r="TCD3" s="149"/>
      <c r="TCE3" s="149"/>
      <c r="TCF3" s="149"/>
      <c r="TCG3" s="149"/>
      <c r="TCH3" s="149"/>
      <c r="TCI3" s="149"/>
      <c r="TCJ3" s="149"/>
      <c r="TCK3" s="149"/>
      <c r="TCL3" s="149"/>
      <c r="TCM3" s="149"/>
      <c r="TCN3" s="149"/>
      <c r="TCO3" s="149"/>
      <c r="TCP3" s="149"/>
      <c r="TCQ3" s="149"/>
      <c r="TCR3" s="149"/>
      <c r="TCS3" s="149"/>
      <c r="TCT3" s="149"/>
      <c r="TCU3" s="149"/>
      <c r="TCV3" s="149"/>
      <c r="TCW3" s="149"/>
      <c r="TCX3" s="149"/>
      <c r="TCY3" s="149"/>
      <c r="TCZ3" s="149"/>
      <c r="TDA3" s="149"/>
      <c r="TDB3" s="149"/>
      <c r="TDC3" s="149"/>
      <c r="TDD3" s="149"/>
      <c r="TDE3" s="149"/>
      <c r="TDF3" s="149"/>
      <c r="TDG3" s="149"/>
      <c r="TDH3" s="149"/>
      <c r="TDI3" s="149"/>
      <c r="TDJ3" s="149"/>
      <c r="TDK3" s="149"/>
      <c r="TDL3" s="149"/>
      <c r="TDM3" s="149"/>
      <c r="TDN3" s="149"/>
      <c r="TDO3" s="149"/>
      <c r="TDP3" s="149"/>
      <c r="TDQ3" s="149"/>
      <c r="TDR3" s="149"/>
      <c r="TDS3" s="149"/>
      <c r="TDT3" s="149"/>
      <c r="TDU3" s="149"/>
      <c r="TDV3" s="149"/>
      <c r="TDW3" s="149"/>
      <c r="TDX3" s="149"/>
      <c r="TDY3" s="149"/>
      <c r="TDZ3" s="149"/>
      <c r="TEA3" s="149"/>
      <c r="TEB3" s="149"/>
      <c r="TEC3" s="149"/>
      <c r="TED3" s="149"/>
      <c r="TEE3" s="149"/>
      <c r="TEF3" s="149"/>
      <c r="TEG3" s="149"/>
      <c r="TEH3" s="149"/>
      <c r="TEI3" s="149"/>
      <c r="TEJ3" s="149"/>
      <c r="TEK3" s="149"/>
      <c r="TEL3" s="149"/>
      <c r="TEM3" s="149"/>
      <c r="TEN3" s="149"/>
      <c r="TEO3" s="149"/>
      <c r="TEP3" s="149"/>
      <c r="TEQ3" s="149"/>
      <c r="TER3" s="149"/>
      <c r="TES3" s="149"/>
      <c r="TET3" s="149"/>
      <c r="TEU3" s="149"/>
      <c r="TEV3" s="149"/>
      <c r="TEW3" s="149"/>
      <c r="TEX3" s="149"/>
      <c r="TEY3" s="149"/>
      <c r="TEZ3" s="149"/>
      <c r="TFA3" s="149"/>
      <c r="TFB3" s="149"/>
      <c r="TFC3" s="149"/>
      <c r="TFD3" s="149"/>
      <c r="TFE3" s="149"/>
      <c r="TFF3" s="149"/>
      <c r="TFG3" s="149"/>
      <c r="TFH3" s="149"/>
      <c r="TFI3" s="149"/>
      <c r="TFJ3" s="149"/>
      <c r="TFK3" s="149"/>
      <c r="TFL3" s="149"/>
      <c r="TFM3" s="149"/>
      <c r="TFN3" s="149"/>
      <c r="TFO3" s="149"/>
      <c r="TFP3" s="149"/>
      <c r="TFQ3" s="149"/>
      <c r="TFR3" s="149"/>
      <c r="TFS3" s="149"/>
      <c r="TFT3" s="149"/>
      <c r="TFU3" s="149"/>
      <c r="TFV3" s="149"/>
      <c r="TFW3" s="149"/>
      <c r="TFX3" s="149"/>
      <c r="TFY3" s="149"/>
      <c r="TFZ3" s="149"/>
      <c r="TGA3" s="149"/>
      <c r="TGB3" s="149"/>
      <c r="TGC3" s="149"/>
      <c r="TGD3" s="149"/>
      <c r="TGE3" s="149"/>
      <c r="TGF3" s="149"/>
      <c r="TGG3" s="149"/>
      <c r="TGH3" s="149"/>
      <c r="TGI3" s="149"/>
      <c r="TGJ3" s="149"/>
      <c r="TGK3" s="149"/>
      <c r="TGL3" s="149"/>
      <c r="TGM3" s="149"/>
      <c r="TGN3" s="149"/>
      <c r="TGO3" s="149"/>
      <c r="TGP3" s="149"/>
      <c r="TGQ3" s="149"/>
      <c r="TGR3" s="149"/>
      <c r="TGS3" s="149"/>
      <c r="TGT3" s="149"/>
      <c r="TGU3" s="149"/>
      <c r="TGV3" s="149"/>
      <c r="TGW3" s="149"/>
      <c r="TGX3" s="149"/>
      <c r="TGY3" s="149"/>
      <c r="TGZ3" s="149"/>
      <c r="THA3" s="149"/>
      <c r="THB3" s="149"/>
      <c r="THC3" s="149"/>
      <c r="THD3" s="149"/>
      <c r="THE3" s="149"/>
      <c r="THF3" s="149"/>
      <c r="THG3" s="149"/>
      <c r="THH3" s="149"/>
      <c r="THI3" s="149"/>
      <c r="THJ3" s="149"/>
      <c r="THK3" s="149"/>
      <c r="THL3" s="149"/>
      <c r="THM3" s="149"/>
      <c r="THN3" s="149"/>
      <c r="THO3" s="149"/>
      <c r="THP3" s="149"/>
      <c r="THQ3" s="149"/>
      <c r="THR3" s="149"/>
      <c r="THS3" s="149"/>
      <c r="THT3" s="149"/>
      <c r="THU3" s="149"/>
      <c r="THV3" s="149"/>
      <c r="THW3" s="149"/>
      <c r="THX3" s="149"/>
      <c r="THY3" s="149"/>
      <c r="THZ3" s="149"/>
      <c r="TIA3" s="149"/>
      <c r="TIB3" s="149"/>
      <c r="TIC3" s="149"/>
      <c r="TID3" s="149"/>
      <c r="TIE3" s="149"/>
      <c r="TIF3" s="149"/>
      <c r="TIG3" s="149"/>
      <c r="TIH3" s="149"/>
      <c r="TII3" s="149"/>
      <c r="TIJ3" s="149"/>
      <c r="TIK3" s="149"/>
      <c r="TIL3" s="149"/>
      <c r="TIM3" s="149"/>
      <c r="TIN3" s="149"/>
      <c r="TIO3" s="149"/>
      <c r="TIP3" s="149"/>
      <c r="TIQ3" s="149"/>
      <c r="TIR3" s="149"/>
      <c r="TIS3" s="149"/>
      <c r="TIT3" s="149"/>
      <c r="TIU3" s="149"/>
      <c r="TIV3" s="149"/>
      <c r="TIW3" s="149"/>
      <c r="TIX3" s="149"/>
      <c r="TIY3" s="149"/>
      <c r="TIZ3" s="149"/>
      <c r="TJA3" s="149"/>
      <c r="TJB3" s="149"/>
      <c r="TJC3" s="149"/>
      <c r="TJD3" s="149"/>
      <c r="TJE3" s="149"/>
      <c r="TJF3" s="149"/>
      <c r="TJG3" s="149"/>
      <c r="TJH3" s="149"/>
      <c r="TJI3" s="149"/>
      <c r="TJJ3" s="149"/>
      <c r="TJK3" s="149"/>
      <c r="TJL3" s="149"/>
      <c r="TJM3" s="149"/>
      <c r="TJN3" s="149"/>
      <c r="TJO3" s="149"/>
      <c r="TJP3" s="149"/>
      <c r="TJQ3" s="149"/>
      <c r="TJR3" s="149"/>
      <c r="TJS3" s="149"/>
      <c r="TJT3" s="149"/>
      <c r="TJU3" s="149"/>
      <c r="TJV3" s="149"/>
      <c r="TJW3" s="149"/>
      <c r="TJX3" s="149"/>
      <c r="TJY3" s="149"/>
      <c r="TJZ3" s="149"/>
      <c r="TKA3" s="149"/>
      <c r="TKB3" s="149"/>
      <c r="TKC3" s="149"/>
      <c r="TKD3" s="149"/>
      <c r="TKE3" s="149"/>
      <c r="TKF3" s="149"/>
      <c r="TKG3" s="149"/>
      <c r="TKH3" s="149"/>
      <c r="TKI3" s="149"/>
      <c r="TKJ3" s="149"/>
      <c r="TKK3" s="149"/>
      <c r="TKL3" s="149"/>
      <c r="TKM3" s="149"/>
      <c r="TKN3" s="149"/>
      <c r="TKO3" s="149"/>
      <c r="TKP3" s="149"/>
      <c r="TKQ3" s="149"/>
      <c r="TKR3" s="149"/>
      <c r="TKS3" s="149"/>
      <c r="TKT3" s="149"/>
      <c r="TKU3" s="149"/>
      <c r="TKV3" s="149"/>
      <c r="TKW3" s="149"/>
      <c r="TKX3" s="149"/>
      <c r="TKY3" s="149"/>
      <c r="TKZ3" s="149"/>
      <c r="TLA3" s="149"/>
      <c r="TLB3" s="149"/>
      <c r="TLC3" s="149"/>
      <c r="TLD3" s="149"/>
      <c r="TLE3" s="149"/>
      <c r="TLF3" s="149"/>
      <c r="TLG3" s="149"/>
      <c r="TLH3" s="149"/>
      <c r="TLI3" s="149"/>
      <c r="TLJ3" s="149"/>
      <c r="TLK3" s="149"/>
      <c r="TLL3" s="149"/>
      <c r="TLM3" s="149"/>
      <c r="TLN3" s="149"/>
      <c r="TLO3" s="149"/>
      <c r="TLP3" s="149"/>
      <c r="TLQ3" s="149"/>
      <c r="TLR3" s="149"/>
      <c r="TLS3" s="149"/>
      <c r="TLT3" s="149"/>
      <c r="TLU3" s="149"/>
      <c r="TLV3" s="149"/>
      <c r="TLW3" s="149"/>
      <c r="TLX3" s="149"/>
      <c r="TLY3" s="149"/>
      <c r="TLZ3" s="149"/>
      <c r="TMA3" s="149"/>
      <c r="TMB3" s="149"/>
      <c r="TMC3" s="149"/>
      <c r="TMD3" s="149"/>
      <c r="TME3" s="149"/>
      <c r="TMF3" s="149"/>
      <c r="TMG3" s="149"/>
      <c r="TMH3" s="149"/>
      <c r="TMI3" s="149"/>
      <c r="TMJ3" s="149"/>
      <c r="TMK3" s="149"/>
      <c r="TML3" s="149"/>
      <c r="TMM3" s="149"/>
      <c r="TMN3" s="149"/>
      <c r="TMO3" s="149"/>
      <c r="TMP3" s="149"/>
      <c r="TMQ3" s="149"/>
      <c r="TMR3" s="149"/>
      <c r="TMS3" s="149"/>
      <c r="TMT3" s="149"/>
      <c r="TMU3" s="149"/>
      <c r="TMV3" s="149"/>
      <c r="TMW3" s="149"/>
      <c r="TMX3" s="149"/>
      <c r="TMY3" s="149"/>
      <c r="TMZ3" s="149"/>
      <c r="TNA3" s="149"/>
      <c r="TNB3" s="149"/>
      <c r="TNC3" s="149"/>
      <c r="TND3" s="149"/>
      <c r="TNE3" s="149"/>
      <c r="TNF3" s="149"/>
      <c r="TNG3" s="149"/>
      <c r="TNH3" s="149"/>
      <c r="TNI3" s="149"/>
      <c r="TNJ3" s="149"/>
      <c r="TNK3" s="149"/>
      <c r="TNL3" s="149"/>
      <c r="TNM3" s="149"/>
      <c r="TNN3" s="149"/>
      <c r="TNO3" s="149"/>
      <c r="TNP3" s="149"/>
      <c r="TNQ3" s="149"/>
      <c r="TNR3" s="149"/>
      <c r="TNS3" s="149"/>
      <c r="TNT3" s="149"/>
      <c r="TNU3" s="149"/>
      <c r="TNV3" s="149"/>
      <c r="TNW3" s="149"/>
      <c r="TNX3" s="149"/>
      <c r="TNY3" s="149"/>
      <c r="TNZ3" s="149"/>
      <c r="TOA3" s="149"/>
      <c r="TOB3" s="149"/>
      <c r="TOC3" s="149"/>
      <c r="TOD3" s="149"/>
      <c r="TOE3" s="149"/>
      <c r="TOF3" s="149"/>
      <c r="TOG3" s="149"/>
      <c r="TOH3" s="149"/>
      <c r="TOI3" s="149"/>
      <c r="TOJ3" s="149"/>
      <c r="TOK3" s="149"/>
      <c r="TOL3" s="149"/>
      <c r="TOM3" s="149"/>
      <c r="TON3" s="149"/>
      <c r="TOO3" s="149"/>
      <c r="TOP3" s="149"/>
      <c r="TOQ3" s="149"/>
      <c r="TOR3" s="149"/>
      <c r="TOS3" s="149"/>
      <c r="TOT3" s="149"/>
      <c r="TOU3" s="149"/>
      <c r="TOV3" s="149"/>
      <c r="TOW3" s="149"/>
      <c r="TOX3" s="149"/>
      <c r="TOY3" s="149"/>
      <c r="TOZ3" s="149"/>
      <c r="TPA3" s="149"/>
      <c r="TPB3" s="149"/>
      <c r="TPC3" s="149"/>
      <c r="TPD3" s="149"/>
      <c r="TPE3" s="149"/>
      <c r="TPF3" s="149"/>
      <c r="TPG3" s="149"/>
      <c r="TPH3" s="149"/>
      <c r="TPI3" s="149"/>
      <c r="TPJ3" s="149"/>
      <c r="TPK3" s="149"/>
      <c r="TPL3" s="149"/>
      <c r="TPM3" s="149"/>
      <c r="TPN3" s="149"/>
      <c r="TPO3" s="149"/>
      <c r="TPP3" s="149"/>
      <c r="TPQ3" s="149"/>
      <c r="TPR3" s="149"/>
      <c r="TPS3" s="149"/>
      <c r="TPT3" s="149"/>
      <c r="TPU3" s="149"/>
      <c r="TPV3" s="149"/>
      <c r="TPW3" s="149"/>
      <c r="TPX3" s="149"/>
      <c r="TPY3" s="149"/>
      <c r="TPZ3" s="149"/>
      <c r="TQA3" s="149"/>
      <c r="TQB3" s="149"/>
      <c r="TQC3" s="149"/>
      <c r="TQD3" s="149"/>
      <c r="TQE3" s="149"/>
      <c r="TQF3" s="149"/>
      <c r="TQG3" s="149"/>
      <c r="TQH3" s="149"/>
      <c r="TQI3" s="149"/>
      <c r="TQJ3" s="149"/>
      <c r="TQK3" s="149"/>
      <c r="TQL3" s="149"/>
      <c r="TQM3" s="149"/>
      <c r="TQN3" s="149"/>
      <c r="TQO3" s="149"/>
      <c r="TQP3" s="149"/>
      <c r="TQQ3" s="149"/>
      <c r="TQR3" s="149"/>
      <c r="TQS3" s="149"/>
      <c r="TQT3" s="149"/>
      <c r="TQU3" s="149"/>
      <c r="TQV3" s="149"/>
      <c r="TQW3" s="149"/>
      <c r="TQX3" s="149"/>
      <c r="TQY3" s="149"/>
      <c r="TQZ3" s="149"/>
      <c r="TRA3" s="149"/>
      <c r="TRB3" s="149"/>
      <c r="TRC3" s="149"/>
      <c r="TRD3" s="149"/>
      <c r="TRE3" s="149"/>
      <c r="TRF3" s="149"/>
      <c r="TRG3" s="149"/>
      <c r="TRH3" s="149"/>
      <c r="TRI3" s="149"/>
      <c r="TRJ3" s="149"/>
      <c r="TRK3" s="149"/>
      <c r="TRL3" s="149"/>
      <c r="TRM3" s="149"/>
      <c r="TRN3" s="149"/>
      <c r="TRO3" s="149"/>
      <c r="TRP3" s="149"/>
      <c r="TRQ3" s="149"/>
      <c r="TRR3" s="149"/>
      <c r="TRS3" s="149"/>
      <c r="TRT3" s="149"/>
      <c r="TRU3" s="149"/>
      <c r="TRV3" s="149"/>
      <c r="TRW3" s="149"/>
      <c r="TRX3" s="149"/>
      <c r="TRY3" s="149"/>
      <c r="TRZ3" s="149"/>
      <c r="TSA3" s="149"/>
      <c r="TSB3" s="149"/>
      <c r="TSC3" s="149"/>
      <c r="TSD3" s="149"/>
      <c r="TSE3" s="149"/>
      <c r="TSF3" s="149"/>
      <c r="TSG3" s="149"/>
      <c r="TSH3" s="149"/>
      <c r="TSI3" s="149"/>
      <c r="TSJ3" s="149"/>
      <c r="TSK3" s="149"/>
      <c r="TSL3" s="149"/>
      <c r="TSM3" s="149"/>
      <c r="TSN3" s="149"/>
      <c r="TSO3" s="149"/>
      <c r="TSP3" s="149"/>
      <c r="TSQ3" s="149"/>
      <c r="TSR3" s="149"/>
      <c r="TSS3" s="149"/>
      <c r="TST3" s="149"/>
      <c r="TSU3" s="149"/>
      <c r="TSV3" s="149"/>
      <c r="TSW3" s="149"/>
      <c r="TSX3" s="149"/>
      <c r="TSY3" s="149"/>
      <c r="TSZ3" s="149"/>
      <c r="TTA3" s="149"/>
      <c r="TTB3" s="149"/>
      <c r="TTC3" s="149"/>
      <c r="TTD3" s="149"/>
      <c r="TTE3" s="149"/>
      <c r="TTF3" s="149"/>
      <c r="TTG3" s="149"/>
      <c r="TTH3" s="149"/>
      <c r="TTI3" s="149"/>
      <c r="TTJ3" s="149"/>
      <c r="TTK3" s="149"/>
      <c r="TTL3" s="149"/>
      <c r="TTM3" s="149"/>
      <c r="TTN3" s="149"/>
      <c r="TTO3" s="149"/>
      <c r="TTP3" s="149"/>
      <c r="TTQ3" s="149"/>
      <c r="TTR3" s="149"/>
      <c r="TTS3" s="149"/>
      <c r="TTT3" s="149"/>
      <c r="TTU3" s="149"/>
      <c r="TTV3" s="149"/>
      <c r="TTW3" s="149"/>
      <c r="TTX3" s="149"/>
      <c r="TTY3" s="149"/>
      <c r="TTZ3" s="149"/>
      <c r="TUA3" s="149"/>
      <c r="TUB3" s="149"/>
      <c r="TUC3" s="149"/>
      <c r="TUD3" s="149"/>
      <c r="TUE3" s="149"/>
      <c r="TUF3" s="149"/>
      <c r="TUG3" s="149"/>
      <c r="TUH3" s="149"/>
      <c r="TUI3" s="149"/>
      <c r="TUJ3" s="149"/>
      <c r="TUK3" s="149"/>
      <c r="TUL3" s="149"/>
      <c r="TUM3" s="149"/>
      <c r="TUN3" s="149"/>
      <c r="TUO3" s="149"/>
      <c r="TUP3" s="149"/>
      <c r="TUQ3" s="149"/>
      <c r="TUR3" s="149"/>
      <c r="TUS3" s="149"/>
      <c r="TUT3" s="149"/>
      <c r="TUU3" s="149"/>
      <c r="TUV3" s="149"/>
      <c r="TUW3" s="149"/>
      <c r="TUX3" s="149"/>
      <c r="TUY3" s="149"/>
      <c r="TUZ3" s="149"/>
      <c r="TVA3" s="149"/>
      <c r="TVB3" s="149"/>
      <c r="TVC3" s="149"/>
      <c r="TVD3" s="149"/>
      <c r="TVE3" s="149"/>
      <c r="TVF3" s="149"/>
      <c r="TVG3" s="149"/>
      <c r="TVH3" s="149"/>
      <c r="TVI3" s="149"/>
      <c r="TVJ3" s="149"/>
      <c r="TVK3" s="149"/>
      <c r="TVL3" s="149"/>
      <c r="TVM3" s="149"/>
      <c r="TVN3" s="149"/>
      <c r="TVO3" s="149"/>
      <c r="TVP3" s="149"/>
      <c r="TVQ3" s="149"/>
      <c r="TVR3" s="149"/>
      <c r="TVS3" s="149"/>
      <c r="TVT3" s="149"/>
      <c r="TVU3" s="149"/>
      <c r="TVV3" s="149"/>
      <c r="TVW3" s="149"/>
      <c r="TVX3" s="149"/>
      <c r="TVY3" s="149"/>
      <c r="TVZ3" s="149"/>
      <c r="TWA3" s="149"/>
      <c r="TWB3" s="149"/>
      <c r="TWC3" s="149"/>
      <c r="TWD3" s="149"/>
      <c r="TWE3" s="149"/>
      <c r="TWF3" s="149"/>
      <c r="TWG3" s="149"/>
      <c r="TWH3" s="149"/>
      <c r="TWI3" s="149"/>
      <c r="TWJ3" s="149"/>
      <c r="TWK3" s="149"/>
      <c r="TWL3" s="149"/>
      <c r="TWM3" s="149"/>
      <c r="TWN3" s="149"/>
      <c r="TWO3" s="149"/>
      <c r="TWP3" s="149"/>
      <c r="TWQ3" s="149"/>
      <c r="TWR3" s="149"/>
      <c r="TWS3" s="149"/>
      <c r="TWT3" s="149"/>
      <c r="TWU3" s="149"/>
      <c r="TWV3" s="149"/>
      <c r="TWW3" s="149"/>
      <c r="TWX3" s="149"/>
      <c r="TWY3" s="149"/>
      <c r="TWZ3" s="149"/>
      <c r="TXA3" s="149"/>
      <c r="TXB3" s="149"/>
      <c r="TXC3" s="149"/>
      <c r="TXD3" s="149"/>
      <c r="TXE3" s="149"/>
      <c r="TXF3" s="149"/>
      <c r="TXG3" s="149"/>
      <c r="TXH3" s="149"/>
      <c r="TXI3" s="149"/>
      <c r="TXJ3" s="149"/>
      <c r="TXK3" s="149"/>
      <c r="TXL3" s="149"/>
      <c r="TXM3" s="149"/>
      <c r="TXN3" s="149"/>
      <c r="TXO3" s="149"/>
      <c r="TXP3" s="149"/>
      <c r="TXQ3" s="149"/>
      <c r="TXR3" s="149"/>
      <c r="TXS3" s="149"/>
      <c r="TXT3" s="149"/>
      <c r="TXU3" s="149"/>
      <c r="TXV3" s="149"/>
      <c r="TXW3" s="149"/>
      <c r="TXX3" s="149"/>
      <c r="TXY3" s="149"/>
      <c r="TXZ3" s="149"/>
      <c r="TYA3" s="149"/>
      <c r="TYB3" s="149"/>
      <c r="TYC3" s="149"/>
      <c r="TYD3" s="149"/>
      <c r="TYE3" s="149"/>
      <c r="TYF3" s="149"/>
      <c r="TYG3" s="149"/>
      <c r="TYH3" s="149"/>
      <c r="TYI3" s="149"/>
      <c r="TYJ3" s="149"/>
      <c r="TYK3" s="149"/>
      <c r="TYL3" s="149"/>
      <c r="TYM3" s="149"/>
      <c r="TYN3" s="149"/>
      <c r="TYO3" s="149"/>
      <c r="TYP3" s="149"/>
      <c r="TYQ3" s="149"/>
      <c r="TYR3" s="149"/>
      <c r="TYS3" s="149"/>
      <c r="TYT3" s="149"/>
      <c r="TYU3" s="149"/>
      <c r="TYV3" s="149"/>
      <c r="TYW3" s="149"/>
      <c r="TYX3" s="149"/>
      <c r="TYY3" s="149"/>
      <c r="TYZ3" s="149"/>
      <c r="TZA3" s="149"/>
      <c r="TZB3" s="149"/>
      <c r="TZC3" s="149"/>
      <c r="TZD3" s="149"/>
      <c r="TZE3" s="149"/>
      <c r="TZF3" s="149"/>
      <c r="TZG3" s="149"/>
      <c r="TZH3" s="149"/>
      <c r="TZI3" s="149"/>
      <c r="TZJ3" s="149"/>
      <c r="TZK3" s="149"/>
      <c r="TZL3" s="149"/>
      <c r="TZM3" s="149"/>
      <c r="TZN3" s="149"/>
      <c r="TZO3" s="149"/>
      <c r="TZP3" s="149"/>
      <c r="TZQ3" s="149"/>
      <c r="TZR3" s="149"/>
      <c r="TZS3" s="149"/>
      <c r="TZT3" s="149"/>
      <c r="TZU3" s="149"/>
      <c r="TZV3" s="149"/>
      <c r="TZW3" s="149"/>
      <c r="TZX3" s="149"/>
      <c r="TZY3" s="149"/>
      <c r="TZZ3" s="149"/>
      <c r="UAA3" s="149"/>
      <c r="UAB3" s="149"/>
      <c r="UAC3" s="149"/>
      <c r="UAD3" s="149"/>
      <c r="UAE3" s="149"/>
      <c r="UAF3" s="149"/>
      <c r="UAG3" s="149"/>
      <c r="UAH3" s="149"/>
      <c r="UAI3" s="149"/>
      <c r="UAJ3" s="149"/>
      <c r="UAK3" s="149"/>
      <c r="UAL3" s="149"/>
      <c r="UAM3" s="149"/>
      <c r="UAN3" s="149"/>
      <c r="UAO3" s="149"/>
      <c r="UAP3" s="149"/>
      <c r="UAQ3" s="149"/>
      <c r="UAR3" s="149"/>
      <c r="UAS3" s="149"/>
      <c r="UAT3" s="149"/>
      <c r="UAU3" s="149"/>
      <c r="UAV3" s="149"/>
      <c r="UAW3" s="149"/>
      <c r="UAX3" s="149"/>
      <c r="UAY3" s="149"/>
      <c r="UAZ3" s="149"/>
      <c r="UBA3" s="149"/>
      <c r="UBB3" s="149"/>
      <c r="UBC3" s="149"/>
      <c r="UBD3" s="149"/>
      <c r="UBE3" s="149"/>
      <c r="UBF3" s="149"/>
      <c r="UBG3" s="149"/>
      <c r="UBH3" s="149"/>
      <c r="UBI3" s="149"/>
      <c r="UBJ3" s="149"/>
      <c r="UBK3" s="149"/>
      <c r="UBL3" s="149"/>
      <c r="UBM3" s="149"/>
      <c r="UBN3" s="149"/>
      <c r="UBO3" s="149"/>
      <c r="UBP3" s="149"/>
      <c r="UBQ3" s="149"/>
      <c r="UBR3" s="149"/>
      <c r="UBS3" s="149"/>
      <c r="UBT3" s="149"/>
      <c r="UBU3" s="149"/>
      <c r="UBV3" s="149"/>
      <c r="UBW3" s="149"/>
      <c r="UBX3" s="149"/>
      <c r="UBY3" s="149"/>
      <c r="UBZ3" s="149"/>
      <c r="UCA3" s="149"/>
      <c r="UCB3" s="149"/>
      <c r="UCC3" s="149"/>
      <c r="UCD3" s="149"/>
      <c r="UCE3" s="149"/>
      <c r="UCF3" s="149"/>
      <c r="UCG3" s="149"/>
      <c r="UCH3" s="149"/>
      <c r="UCI3" s="149"/>
      <c r="UCJ3" s="149"/>
      <c r="UCK3" s="149"/>
      <c r="UCL3" s="149"/>
      <c r="UCM3" s="149"/>
      <c r="UCN3" s="149"/>
      <c r="UCO3" s="149"/>
      <c r="UCP3" s="149"/>
      <c r="UCQ3" s="149"/>
      <c r="UCR3" s="149"/>
      <c r="UCS3" s="149"/>
      <c r="UCT3" s="149"/>
      <c r="UCU3" s="149"/>
      <c r="UCV3" s="149"/>
      <c r="UCW3" s="149"/>
      <c r="UCX3" s="149"/>
      <c r="UCY3" s="149"/>
      <c r="UCZ3" s="149"/>
      <c r="UDA3" s="149"/>
      <c r="UDB3" s="149"/>
      <c r="UDC3" s="149"/>
      <c r="UDD3" s="149"/>
      <c r="UDE3" s="149"/>
      <c r="UDF3" s="149"/>
      <c r="UDG3" s="149"/>
      <c r="UDH3" s="149"/>
      <c r="UDI3" s="149"/>
      <c r="UDJ3" s="149"/>
      <c r="UDK3" s="149"/>
      <c r="UDL3" s="149"/>
      <c r="UDM3" s="149"/>
      <c r="UDN3" s="149"/>
      <c r="UDO3" s="149"/>
      <c r="UDP3" s="149"/>
      <c r="UDQ3" s="149"/>
      <c r="UDR3" s="149"/>
      <c r="UDS3" s="149"/>
      <c r="UDT3" s="149"/>
      <c r="UDU3" s="149"/>
      <c r="UDV3" s="149"/>
      <c r="UDW3" s="149"/>
      <c r="UDX3" s="149"/>
      <c r="UDY3" s="149"/>
      <c r="UDZ3" s="149"/>
      <c r="UEA3" s="149"/>
      <c r="UEB3" s="149"/>
      <c r="UEC3" s="149"/>
      <c r="UED3" s="149"/>
      <c r="UEE3" s="149"/>
      <c r="UEF3" s="149"/>
      <c r="UEG3" s="149"/>
      <c r="UEH3" s="149"/>
      <c r="UEI3" s="149"/>
      <c r="UEJ3" s="149"/>
      <c r="UEK3" s="149"/>
      <c r="UEL3" s="149"/>
      <c r="UEM3" s="149"/>
      <c r="UEN3" s="149"/>
      <c r="UEO3" s="149"/>
      <c r="UEP3" s="149"/>
      <c r="UEQ3" s="149"/>
      <c r="UER3" s="149"/>
      <c r="UES3" s="149"/>
      <c r="UET3" s="149"/>
      <c r="UEU3" s="149"/>
      <c r="UEV3" s="149"/>
      <c r="UEW3" s="149"/>
      <c r="UEX3" s="149"/>
      <c r="UEY3" s="149"/>
      <c r="UEZ3" s="149"/>
      <c r="UFA3" s="149"/>
      <c r="UFB3" s="149"/>
      <c r="UFC3" s="149"/>
      <c r="UFD3" s="149"/>
      <c r="UFE3" s="149"/>
      <c r="UFF3" s="149"/>
      <c r="UFG3" s="149"/>
      <c r="UFH3" s="149"/>
      <c r="UFI3" s="149"/>
      <c r="UFJ3" s="149"/>
      <c r="UFK3" s="149"/>
      <c r="UFL3" s="149"/>
      <c r="UFM3" s="149"/>
      <c r="UFN3" s="149"/>
      <c r="UFO3" s="149"/>
      <c r="UFP3" s="149"/>
      <c r="UFQ3" s="149"/>
      <c r="UFR3" s="149"/>
      <c r="UFS3" s="149"/>
      <c r="UFT3" s="149"/>
      <c r="UFU3" s="149"/>
      <c r="UFV3" s="149"/>
      <c r="UFW3" s="149"/>
      <c r="UFX3" s="149"/>
      <c r="UFY3" s="149"/>
      <c r="UFZ3" s="149"/>
      <c r="UGA3" s="149"/>
      <c r="UGB3" s="149"/>
      <c r="UGC3" s="149"/>
      <c r="UGD3" s="149"/>
      <c r="UGE3" s="149"/>
      <c r="UGF3" s="149"/>
      <c r="UGG3" s="149"/>
      <c r="UGH3" s="149"/>
      <c r="UGI3" s="149"/>
      <c r="UGJ3" s="149"/>
      <c r="UGK3" s="149"/>
      <c r="UGL3" s="149"/>
      <c r="UGM3" s="149"/>
      <c r="UGN3" s="149"/>
      <c r="UGO3" s="149"/>
      <c r="UGP3" s="149"/>
      <c r="UGQ3" s="149"/>
      <c r="UGR3" s="149"/>
      <c r="UGS3" s="149"/>
      <c r="UGT3" s="149"/>
      <c r="UGU3" s="149"/>
      <c r="UGV3" s="149"/>
      <c r="UGW3" s="149"/>
      <c r="UGX3" s="149"/>
      <c r="UGY3" s="149"/>
      <c r="UGZ3" s="149"/>
      <c r="UHA3" s="149"/>
      <c r="UHB3" s="149"/>
      <c r="UHC3" s="149"/>
      <c r="UHD3" s="149"/>
      <c r="UHE3" s="149"/>
      <c r="UHF3" s="149"/>
      <c r="UHG3" s="149"/>
      <c r="UHH3" s="149"/>
      <c r="UHI3" s="149"/>
      <c r="UHJ3" s="149"/>
      <c r="UHK3" s="149"/>
      <c r="UHL3" s="149"/>
      <c r="UHM3" s="149"/>
      <c r="UHN3" s="149"/>
      <c r="UHO3" s="149"/>
      <c r="UHP3" s="149"/>
      <c r="UHQ3" s="149"/>
      <c r="UHR3" s="149"/>
      <c r="UHS3" s="149"/>
      <c r="UHT3" s="149"/>
      <c r="UHU3" s="149"/>
      <c r="UHV3" s="149"/>
      <c r="UHW3" s="149"/>
      <c r="UHX3" s="149"/>
      <c r="UHY3" s="149"/>
      <c r="UHZ3" s="149"/>
      <c r="UIA3" s="149"/>
      <c r="UIB3" s="149"/>
      <c r="UIC3" s="149"/>
      <c r="UID3" s="149"/>
      <c r="UIE3" s="149"/>
      <c r="UIF3" s="149"/>
      <c r="UIG3" s="149"/>
      <c r="UIH3" s="149"/>
      <c r="UII3" s="149"/>
      <c r="UIJ3" s="149"/>
      <c r="UIK3" s="149"/>
      <c r="UIL3" s="149"/>
      <c r="UIM3" s="149"/>
      <c r="UIN3" s="149"/>
      <c r="UIO3" s="149"/>
      <c r="UIP3" s="149"/>
      <c r="UIQ3" s="149"/>
      <c r="UIR3" s="149"/>
      <c r="UIS3" s="149"/>
      <c r="UIT3" s="149"/>
      <c r="UIU3" s="149"/>
      <c r="UIV3" s="149"/>
      <c r="UIW3" s="149"/>
      <c r="UIX3" s="149"/>
      <c r="UIY3" s="149"/>
      <c r="UIZ3" s="149"/>
      <c r="UJA3" s="149"/>
      <c r="UJB3" s="149"/>
      <c r="UJC3" s="149"/>
      <c r="UJD3" s="149"/>
      <c r="UJE3" s="149"/>
      <c r="UJF3" s="149"/>
      <c r="UJG3" s="149"/>
      <c r="UJH3" s="149"/>
      <c r="UJI3" s="149"/>
      <c r="UJJ3" s="149"/>
      <c r="UJK3" s="149"/>
      <c r="UJL3" s="149"/>
      <c r="UJM3" s="149"/>
      <c r="UJN3" s="149"/>
      <c r="UJO3" s="149"/>
      <c r="UJP3" s="149"/>
      <c r="UJQ3" s="149"/>
      <c r="UJR3" s="149"/>
      <c r="UJS3" s="149"/>
      <c r="UJT3" s="149"/>
      <c r="UJU3" s="149"/>
      <c r="UJV3" s="149"/>
      <c r="UJW3" s="149"/>
      <c r="UJX3" s="149"/>
      <c r="UJY3" s="149"/>
      <c r="UJZ3" s="149"/>
      <c r="UKA3" s="149"/>
      <c r="UKB3" s="149"/>
      <c r="UKC3" s="149"/>
      <c r="UKD3" s="149"/>
      <c r="UKE3" s="149"/>
      <c r="UKF3" s="149"/>
      <c r="UKG3" s="149"/>
      <c r="UKH3" s="149"/>
      <c r="UKI3" s="149"/>
      <c r="UKJ3" s="149"/>
      <c r="UKK3" s="149"/>
      <c r="UKL3" s="149"/>
      <c r="UKM3" s="149"/>
      <c r="UKN3" s="149"/>
      <c r="UKO3" s="149"/>
      <c r="UKP3" s="149"/>
      <c r="UKQ3" s="149"/>
      <c r="UKR3" s="149"/>
      <c r="UKS3" s="149"/>
      <c r="UKT3" s="149"/>
      <c r="UKU3" s="149"/>
      <c r="UKV3" s="149"/>
      <c r="UKW3" s="149"/>
      <c r="UKX3" s="149"/>
      <c r="UKY3" s="149"/>
      <c r="UKZ3" s="149"/>
      <c r="ULA3" s="149"/>
      <c r="ULB3" s="149"/>
      <c r="ULC3" s="149"/>
      <c r="ULD3" s="149"/>
      <c r="ULE3" s="149"/>
      <c r="ULF3" s="149"/>
      <c r="ULG3" s="149"/>
      <c r="ULH3" s="149"/>
      <c r="ULI3" s="149"/>
      <c r="ULJ3" s="149"/>
      <c r="ULK3" s="149"/>
      <c r="ULL3" s="149"/>
      <c r="ULM3" s="149"/>
      <c r="ULN3" s="149"/>
      <c r="ULO3" s="149"/>
      <c r="ULP3" s="149"/>
      <c r="ULQ3" s="149"/>
      <c r="ULR3" s="149"/>
      <c r="ULS3" s="149"/>
      <c r="ULT3" s="149"/>
      <c r="ULU3" s="149"/>
      <c r="ULV3" s="149"/>
      <c r="ULW3" s="149"/>
      <c r="ULX3" s="149"/>
      <c r="ULY3" s="149"/>
      <c r="ULZ3" s="149"/>
      <c r="UMA3" s="149"/>
      <c r="UMB3" s="149"/>
      <c r="UMC3" s="149"/>
      <c r="UMD3" s="149"/>
      <c r="UME3" s="149"/>
      <c r="UMF3" s="149"/>
      <c r="UMG3" s="149"/>
      <c r="UMH3" s="149"/>
      <c r="UMI3" s="149"/>
      <c r="UMJ3" s="149"/>
      <c r="UMK3" s="149"/>
      <c r="UML3" s="149"/>
      <c r="UMM3" s="149"/>
      <c r="UMN3" s="149"/>
      <c r="UMO3" s="149"/>
      <c r="UMP3" s="149"/>
      <c r="UMQ3" s="149"/>
      <c r="UMR3" s="149"/>
      <c r="UMS3" s="149"/>
      <c r="UMT3" s="149"/>
      <c r="UMU3" s="149"/>
      <c r="UMV3" s="149"/>
      <c r="UMW3" s="149"/>
      <c r="UMX3" s="149"/>
      <c r="UMY3" s="149"/>
      <c r="UMZ3" s="149"/>
      <c r="UNA3" s="149"/>
      <c r="UNB3" s="149"/>
      <c r="UNC3" s="149"/>
      <c r="UND3" s="149"/>
      <c r="UNE3" s="149"/>
      <c r="UNF3" s="149"/>
      <c r="UNG3" s="149"/>
      <c r="UNH3" s="149"/>
      <c r="UNI3" s="149"/>
      <c r="UNJ3" s="149"/>
      <c r="UNK3" s="149"/>
      <c r="UNL3" s="149"/>
      <c r="UNM3" s="149"/>
      <c r="UNN3" s="149"/>
      <c r="UNO3" s="149"/>
      <c r="UNP3" s="149"/>
      <c r="UNQ3" s="149"/>
      <c r="UNR3" s="149"/>
      <c r="UNS3" s="149"/>
      <c r="UNT3" s="149"/>
      <c r="UNU3" s="149"/>
      <c r="UNV3" s="149"/>
      <c r="UNW3" s="149"/>
      <c r="UNX3" s="149"/>
      <c r="UNY3" s="149"/>
      <c r="UNZ3" s="149"/>
      <c r="UOA3" s="149"/>
      <c r="UOB3" s="149"/>
      <c r="UOC3" s="149"/>
      <c r="UOD3" s="149"/>
      <c r="UOE3" s="149"/>
      <c r="UOF3" s="149"/>
      <c r="UOG3" s="149"/>
      <c r="UOH3" s="149"/>
      <c r="UOI3" s="149"/>
      <c r="UOJ3" s="149"/>
      <c r="UOK3" s="149"/>
      <c r="UOL3" s="149"/>
      <c r="UOM3" s="149"/>
      <c r="UON3" s="149"/>
      <c r="UOO3" s="149"/>
      <c r="UOP3" s="149"/>
      <c r="UOQ3" s="149"/>
      <c r="UOR3" s="149"/>
      <c r="UOS3" s="149"/>
      <c r="UOT3" s="149"/>
      <c r="UOU3" s="149"/>
      <c r="UOV3" s="149"/>
      <c r="UOW3" s="149"/>
      <c r="UOX3" s="149"/>
      <c r="UOY3" s="149"/>
      <c r="UOZ3" s="149"/>
      <c r="UPA3" s="149"/>
      <c r="UPB3" s="149"/>
      <c r="UPC3" s="149"/>
      <c r="UPD3" s="149"/>
      <c r="UPE3" s="149"/>
      <c r="UPF3" s="149"/>
      <c r="UPG3" s="149"/>
      <c r="UPH3" s="149"/>
      <c r="UPI3" s="149"/>
      <c r="UPJ3" s="149"/>
      <c r="UPK3" s="149"/>
      <c r="UPL3" s="149"/>
      <c r="UPM3" s="149"/>
      <c r="UPN3" s="149"/>
      <c r="UPO3" s="149"/>
      <c r="UPP3" s="149"/>
      <c r="UPQ3" s="149"/>
      <c r="UPR3" s="149"/>
      <c r="UPS3" s="149"/>
      <c r="UPT3" s="149"/>
      <c r="UPU3" s="149"/>
      <c r="UPV3" s="149"/>
      <c r="UPW3" s="149"/>
      <c r="UPX3" s="149"/>
      <c r="UPY3" s="149"/>
      <c r="UPZ3" s="149"/>
      <c r="UQA3" s="149"/>
      <c r="UQB3" s="149"/>
      <c r="UQC3" s="149"/>
      <c r="UQD3" s="149"/>
      <c r="UQE3" s="149"/>
      <c r="UQF3" s="149"/>
      <c r="UQG3" s="149"/>
      <c r="UQH3" s="149"/>
      <c r="UQI3" s="149"/>
      <c r="UQJ3" s="149"/>
      <c r="UQK3" s="149"/>
      <c r="UQL3" s="149"/>
      <c r="UQM3" s="149"/>
      <c r="UQN3" s="149"/>
      <c r="UQO3" s="149"/>
      <c r="UQP3" s="149"/>
      <c r="UQQ3" s="149"/>
      <c r="UQR3" s="149"/>
      <c r="UQS3" s="149"/>
      <c r="UQT3" s="149"/>
      <c r="UQU3" s="149"/>
      <c r="UQV3" s="149"/>
      <c r="UQW3" s="149"/>
      <c r="UQX3" s="149"/>
      <c r="UQY3" s="149"/>
      <c r="UQZ3" s="149"/>
      <c r="URA3" s="149"/>
      <c r="URB3" s="149"/>
      <c r="URC3" s="149"/>
      <c r="URD3" s="149"/>
      <c r="URE3" s="149"/>
      <c r="URF3" s="149"/>
      <c r="URG3" s="149"/>
      <c r="URH3" s="149"/>
      <c r="URI3" s="149"/>
      <c r="URJ3" s="149"/>
      <c r="URK3" s="149"/>
      <c r="URL3" s="149"/>
      <c r="URM3" s="149"/>
      <c r="URN3" s="149"/>
      <c r="URO3" s="149"/>
      <c r="URP3" s="149"/>
      <c r="URQ3" s="149"/>
      <c r="URR3" s="149"/>
      <c r="URS3" s="149"/>
      <c r="URT3" s="149"/>
      <c r="URU3" s="149"/>
      <c r="URV3" s="149"/>
      <c r="URW3" s="149"/>
      <c r="URX3" s="149"/>
      <c r="URY3" s="149"/>
      <c r="URZ3" s="149"/>
      <c r="USA3" s="149"/>
      <c r="USB3" s="149"/>
      <c r="USC3" s="149"/>
      <c r="USD3" s="149"/>
      <c r="USE3" s="149"/>
      <c r="USF3" s="149"/>
      <c r="USG3" s="149"/>
      <c r="USH3" s="149"/>
      <c r="USI3" s="149"/>
      <c r="USJ3" s="149"/>
      <c r="USK3" s="149"/>
      <c r="USL3" s="149"/>
      <c r="USM3" s="149"/>
      <c r="USN3" s="149"/>
      <c r="USO3" s="149"/>
      <c r="USP3" s="149"/>
      <c r="USQ3" s="149"/>
      <c r="USR3" s="149"/>
      <c r="USS3" s="149"/>
      <c r="UST3" s="149"/>
      <c r="USU3" s="149"/>
      <c r="USV3" s="149"/>
      <c r="USW3" s="149"/>
      <c r="USX3" s="149"/>
      <c r="USY3" s="149"/>
      <c r="USZ3" s="149"/>
      <c r="UTA3" s="149"/>
      <c r="UTB3" s="149"/>
      <c r="UTC3" s="149"/>
      <c r="UTD3" s="149"/>
      <c r="UTE3" s="149"/>
      <c r="UTF3" s="149"/>
      <c r="UTG3" s="149"/>
      <c r="UTH3" s="149"/>
      <c r="UTI3" s="149"/>
      <c r="UTJ3" s="149"/>
      <c r="UTK3" s="149"/>
      <c r="UTL3" s="149"/>
      <c r="UTM3" s="149"/>
      <c r="UTN3" s="149"/>
      <c r="UTO3" s="149"/>
      <c r="UTP3" s="149"/>
      <c r="UTQ3" s="149"/>
      <c r="UTR3" s="149"/>
      <c r="UTS3" s="149"/>
      <c r="UTT3" s="149"/>
      <c r="UTU3" s="149"/>
      <c r="UTV3" s="149"/>
      <c r="UTW3" s="149"/>
      <c r="UTX3" s="149"/>
      <c r="UTY3" s="149"/>
      <c r="UTZ3" s="149"/>
      <c r="UUA3" s="149"/>
      <c r="UUB3" s="149"/>
      <c r="UUC3" s="149"/>
      <c r="UUD3" s="149"/>
      <c r="UUE3" s="149"/>
      <c r="UUF3" s="149"/>
      <c r="UUG3" s="149"/>
      <c r="UUH3" s="149"/>
      <c r="UUI3" s="149"/>
      <c r="UUJ3" s="149"/>
      <c r="UUK3" s="149"/>
      <c r="UUL3" s="149"/>
      <c r="UUM3" s="149"/>
      <c r="UUN3" s="149"/>
      <c r="UUO3" s="149"/>
      <c r="UUP3" s="149"/>
      <c r="UUQ3" s="149"/>
      <c r="UUR3" s="149"/>
      <c r="UUS3" s="149"/>
      <c r="UUT3" s="149"/>
      <c r="UUU3" s="149"/>
      <c r="UUV3" s="149"/>
      <c r="UUW3" s="149"/>
      <c r="UUX3" s="149"/>
      <c r="UUY3" s="149"/>
      <c r="UUZ3" s="149"/>
      <c r="UVA3" s="149"/>
      <c r="UVB3" s="149"/>
      <c r="UVC3" s="149"/>
      <c r="UVD3" s="149"/>
      <c r="UVE3" s="149"/>
      <c r="UVF3" s="149"/>
      <c r="UVG3" s="149"/>
      <c r="UVH3" s="149"/>
      <c r="UVI3" s="149"/>
      <c r="UVJ3" s="149"/>
      <c r="UVK3" s="149"/>
      <c r="UVL3" s="149"/>
      <c r="UVM3" s="149"/>
      <c r="UVN3" s="149"/>
      <c r="UVO3" s="149"/>
      <c r="UVP3" s="149"/>
      <c r="UVQ3" s="149"/>
      <c r="UVR3" s="149"/>
      <c r="UVS3" s="149"/>
      <c r="UVT3" s="149"/>
      <c r="UVU3" s="149"/>
      <c r="UVV3" s="149"/>
      <c r="UVW3" s="149"/>
      <c r="UVX3" s="149"/>
      <c r="UVY3" s="149"/>
      <c r="UVZ3" s="149"/>
      <c r="UWA3" s="149"/>
      <c r="UWB3" s="149"/>
      <c r="UWC3" s="149"/>
      <c r="UWD3" s="149"/>
      <c r="UWE3" s="149"/>
      <c r="UWF3" s="149"/>
      <c r="UWG3" s="149"/>
      <c r="UWH3" s="149"/>
      <c r="UWI3" s="149"/>
      <c r="UWJ3" s="149"/>
      <c r="UWK3" s="149"/>
      <c r="UWL3" s="149"/>
      <c r="UWM3" s="149"/>
      <c r="UWN3" s="149"/>
      <c r="UWO3" s="149"/>
      <c r="UWP3" s="149"/>
      <c r="UWQ3" s="149"/>
      <c r="UWR3" s="149"/>
      <c r="UWS3" s="149"/>
      <c r="UWT3" s="149"/>
      <c r="UWU3" s="149"/>
      <c r="UWV3" s="149"/>
      <c r="UWW3" s="149"/>
      <c r="UWX3" s="149"/>
      <c r="UWY3" s="149"/>
      <c r="UWZ3" s="149"/>
      <c r="UXA3" s="149"/>
      <c r="UXB3" s="149"/>
      <c r="UXC3" s="149"/>
      <c r="UXD3" s="149"/>
      <c r="UXE3" s="149"/>
      <c r="UXF3" s="149"/>
      <c r="UXG3" s="149"/>
      <c r="UXH3" s="149"/>
      <c r="UXI3" s="149"/>
      <c r="UXJ3" s="149"/>
      <c r="UXK3" s="149"/>
      <c r="UXL3" s="149"/>
      <c r="UXM3" s="149"/>
      <c r="UXN3" s="149"/>
      <c r="UXO3" s="149"/>
      <c r="UXP3" s="149"/>
      <c r="UXQ3" s="149"/>
      <c r="UXR3" s="149"/>
      <c r="UXS3" s="149"/>
      <c r="UXT3" s="149"/>
      <c r="UXU3" s="149"/>
      <c r="UXV3" s="149"/>
      <c r="UXW3" s="149"/>
      <c r="UXX3" s="149"/>
      <c r="UXY3" s="149"/>
      <c r="UXZ3" s="149"/>
      <c r="UYA3" s="149"/>
      <c r="UYB3" s="149"/>
      <c r="UYC3" s="149"/>
      <c r="UYD3" s="149"/>
      <c r="UYE3" s="149"/>
      <c r="UYF3" s="149"/>
      <c r="UYG3" s="149"/>
      <c r="UYH3" s="149"/>
      <c r="UYI3" s="149"/>
      <c r="UYJ3" s="149"/>
      <c r="UYK3" s="149"/>
      <c r="UYL3" s="149"/>
      <c r="UYM3" s="149"/>
      <c r="UYN3" s="149"/>
      <c r="UYO3" s="149"/>
      <c r="UYP3" s="149"/>
      <c r="UYQ3" s="149"/>
      <c r="UYR3" s="149"/>
      <c r="UYS3" s="149"/>
      <c r="UYT3" s="149"/>
      <c r="UYU3" s="149"/>
      <c r="UYV3" s="149"/>
      <c r="UYW3" s="149"/>
      <c r="UYX3" s="149"/>
      <c r="UYY3" s="149"/>
      <c r="UYZ3" s="149"/>
      <c r="UZA3" s="149"/>
      <c r="UZB3" s="149"/>
      <c r="UZC3" s="149"/>
      <c r="UZD3" s="149"/>
      <c r="UZE3" s="149"/>
      <c r="UZF3" s="149"/>
      <c r="UZG3" s="149"/>
      <c r="UZH3" s="149"/>
      <c r="UZI3" s="149"/>
      <c r="UZJ3" s="149"/>
      <c r="UZK3" s="149"/>
      <c r="UZL3" s="149"/>
      <c r="UZM3" s="149"/>
      <c r="UZN3" s="149"/>
      <c r="UZO3" s="149"/>
      <c r="UZP3" s="149"/>
      <c r="UZQ3" s="149"/>
      <c r="UZR3" s="149"/>
      <c r="UZS3" s="149"/>
      <c r="UZT3" s="149"/>
      <c r="UZU3" s="149"/>
      <c r="UZV3" s="149"/>
      <c r="UZW3" s="149"/>
      <c r="UZX3" s="149"/>
      <c r="UZY3" s="149"/>
      <c r="UZZ3" s="149"/>
      <c r="VAA3" s="149"/>
      <c r="VAB3" s="149"/>
      <c r="VAC3" s="149"/>
      <c r="VAD3" s="149"/>
      <c r="VAE3" s="149"/>
      <c r="VAF3" s="149"/>
      <c r="VAG3" s="149"/>
      <c r="VAH3" s="149"/>
      <c r="VAI3" s="149"/>
      <c r="VAJ3" s="149"/>
      <c r="VAK3" s="149"/>
      <c r="VAL3" s="149"/>
      <c r="VAM3" s="149"/>
      <c r="VAN3" s="149"/>
      <c r="VAO3" s="149"/>
      <c r="VAP3" s="149"/>
      <c r="VAQ3" s="149"/>
      <c r="VAR3" s="149"/>
      <c r="VAS3" s="149"/>
      <c r="VAT3" s="149"/>
      <c r="VAU3" s="149"/>
      <c r="VAV3" s="149"/>
      <c r="VAW3" s="149"/>
      <c r="VAX3" s="149"/>
      <c r="VAY3" s="149"/>
      <c r="VAZ3" s="149"/>
      <c r="VBA3" s="149"/>
      <c r="VBB3" s="149"/>
      <c r="VBC3" s="149"/>
      <c r="VBD3" s="149"/>
      <c r="VBE3" s="149"/>
      <c r="VBF3" s="149"/>
      <c r="VBG3" s="149"/>
      <c r="VBH3" s="149"/>
      <c r="VBI3" s="149"/>
      <c r="VBJ3" s="149"/>
      <c r="VBK3" s="149"/>
      <c r="VBL3" s="149"/>
      <c r="VBM3" s="149"/>
      <c r="VBN3" s="149"/>
      <c r="VBO3" s="149"/>
      <c r="VBP3" s="149"/>
      <c r="VBQ3" s="149"/>
      <c r="VBR3" s="149"/>
      <c r="VBS3" s="149"/>
      <c r="VBT3" s="149"/>
      <c r="VBU3" s="149"/>
      <c r="VBV3" s="149"/>
      <c r="VBW3" s="149"/>
      <c r="VBX3" s="149"/>
      <c r="VBY3" s="149"/>
      <c r="VBZ3" s="149"/>
      <c r="VCA3" s="149"/>
      <c r="VCB3" s="149"/>
      <c r="VCC3" s="149"/>
      <c r="VCD3" s="149"/>
      <c r="VCE3" s="149"/>
      <c r="VCF3" s="149"/>
      <c r="VCG3" s="149"/>
      <c r="VCH3" s="149"/>
      <c r="VCI3" s="149"/>
      <c r="VCJ3" s="149"/>
      <c r="VCK3" s="149"/>
      <c r="VCL3" s="149"/>
      <c r="VCM3" s="149"/>
      <c r="VCN3" s="149"/>
      <c r="VCO3" s="149"/>
      <c r="VCP3" s="149"/>
      <c r="VCQ3" s="149"/>
      <c r="VCR3" s="149"/>
      <c r="VCS3" s="149"/>
      <c r="VCT3" s="149"/>
      <c r="VCU3" s="149"/>
      <c r="VCV3" s="149"/>
      <c r="VCW3" s="149"/>
      <c r="VCX3" s="149"/>
      <c r="VCY3" s="149"/>
      <c r="VCZ3" s="149"/>
      <c r="VDA3" s="149"/>
      <c r="VDB3" s="149"/>
      <c r="VDC3" s="149"/>
      <c r="VDD3" s="149"/>
      <c r="VDE3" s="149"/>
      <c r="VDF3" s="149"/>
      <c r="VDG3" s="149"/>
      <c r="VDH3" s="149"/>
      <c r="VDI3" s="149"/>
      <c r="VDJ3" s="149"/>
      <c r="VDK3" s="149"/>
      <c r="VDL3" s="149"/>
      <c r="VDM3" s="149"/>
      <c r="VDN3" s="149"/>
      <c r="VDO3" s="149"/>
      <c r="VDP3" s="149"/>
      <c r="VDQ3" s="149"/>
      <c r="VDR3" s="149"/>
      <c r="VDS3" s="149"/>
      <c r="VDT3" s="149"/>
      <c r="VDU3" s="149"/>
      <c r="VDV3" s="149"/>
      <c r="VDW3" s="149"/>
      <c r="VDX3" s="149"/>
      <c r="VDY3" s="149"/>
      <c r="VDZ3" s="149"/>
      <c r="VEA3" s="149"/>
      <c r="VEB3" s="149"/>
      <c r="VEC3" s="149"/>
      <c r="VED3" s="149"/>
      <c r="VEE3" s="149"/>
      <c r="VEF3" s="149"/>
      <c r="VEG3" s="149"/>
      <c r="VEH3" s="149"/>
      <c r="VEI3" s="149"/>
      <c r="VEJ3" s="149"/>
      <c r="VEK3" s="149"/>
      <c r="VEL3" s="149"/>
      <c r="VEM3" s="149"/>
      <c r="VEN3" s="149"/>
      <c r="VEO3" s="149"/>
      <c r="VEP3" s="149"/>
      <c r="VEQ3" s="149"/>
      <c r="VER3" s="149"/>
      <c r="VES3" s="149"/>
      <c r="VET3" s="149"/>
      <c r="VEU3" s="149"/>
      <c r="VEV3" s="149"/>
      <c r="VEW3" s="149"/>
      <c r="VEX3" s="149"/>
      <c r="VEY3" s="149"/>
      <c r="VEZ3" s="149"/>
      <c r="VFA3" s="149"/>
      <c r="VFB3" s="149"/>
      <c r="VFC3" s="149"/>
      <c r="VFD3" s="149"/>
      <c r="VFE3" s="149"/>
      <c r="VFF3" s="149"/>
      <c r="VFG3" s="149"/>
      <c r="VFH3" s="149"/>
      <c r="VFI3" s="149"/>
      <c r="VFJ3" s="149"/>
      <c r="VFK3" s="149"/>
      <c r="VFL3" s="149"/>
      <c r="VFM3" s="149"/>
      <c r="VFN3" s="149"/>
      <c r="VFO3" s="149"/>
      <c r="VFP3" s="149"/>
      <c r="VFQ3" s="149"/>
      <c r="VFR3" s="149"/>
      <c r="VFS3" s="149"/>
      <c r="VFT3" s="149"/>
      <c r="VFU3" s="149"/>
      <c r="VFV3" s="149"/>
      <c r="VFW3" s="149"/>
      <c r="VFX3" s="149"/>
      <c r="VFY3" s="149"/>
      <c r="VFZ3" s="149"/>
      <c r="VGA3" s="149"/>
      <c r="VGB3" s="149"/>
      <c r="VGC3" s="149"/>
      <c r="VGD3" s="149"/>
      <c r="VGE3" s="149"/>
      <c r="VGF3" s="149"/>
      <c r="VGG3" s="149"/>
      <c r="VGH3" s="149"/>
      <c r="VGI3" s="149"/>
      <c r="VGJ3" s="149"/>
      <c r="VGK3" s="149"/>
      <c r="VGL3" s="149"/>
      <c r="VGM3" s="149"/>
      <c r="VGN3" s="149"/>
      <c r="VGO3" s="149"/>
      <c r="VGP3" s="149"/>
      <c r="VGQ3" s="149"/>
      <c r="VGR3" s="149"/>
      <c r="VGS3" s="149"/>
      <c r="VGT3" s="149"/>
      <c r="VGU3" s="149"/>
      <c r="VGV3" s="149"/>
      <c r="VGW3" s="149"/>
      <c r="VGX3" s="149"/>
      <c r="VGY3" s="149"/>
      <c r="VGZ3" s="149"/>
      <c r="VHA3" s="149"/>
      <c r="VHB3" s="149"/>
      <c r="VHC3" s="149"/>
      <c r="VHD3" s="149"/>
      <c r="VHE3" s="149"/>
      <c r="VHF3" s="149"/>
      <c r="VHG3" s="149"/>
      <c r="VHH3" s="149"/>
      <c r="VHI3" s="149"/>
      <c r="VHJ3" s="149"/>
      <c r="VHK3" s="149"/>
      <c r="VHL3" s="149"/>
      <c r="VHM3" s="149"/>
      <c r="VHN3" s="149"/>
      <c r="VHO3" s="149"/>
      <c r="VHP3" s="149"/>
      <c r="VHQ3" s="149"/>
      <c r="VHR3" s="149"/>
      <c r="VHS3" s="149"/>
      <c r="VHT3" s="149"/>
      <c r="VHU3" s="149"/>
      <c r="VHV3" s="149"/>
      <c r="VHW3" s="149"/>
      <c r="VHX3" s="149"/>
      <c r="VHY3" s="149"/>
      <c r="VHZ3" s="149"/>
      <c r="VIA3" s="149"/>
      <c r="VIB3" s="149"/>
      <c r="VIC3" s="149"/>
      <c r="VID3" s="149"/>
      <c r="VIE3" s="149"/>
      <c r="VIF3" s="149"/>
      <c r="VIG3" s="149"/>
      <c r="VIH3" s="149"/>
      <c r="VII3" s="149"/>
      <c r="VIJ3" s="149"/>
      <c r="VIK3" s="149"/>
      <c r="VIL3" s="149"/>
      <c r="VIM3" s="149"/>
      <c r="VIN3" s="149"/>
      <c r="VIO3" s="149"/>
      <c r="VIP3" s="149"/>
      <c r="VIQ3" s="149"/>
      <c r="VIR3" s="149"/>
      <c r="VIS3" s="149"/>
      <c r="VIT3" s="149"/>
      <c r="VIU3" s="149"/>
      <c r="VIV3" s="149"/>
      <c r="VIW3" s="149"/>
      <c r="VIX3" s="149"/>
      <c r="VIY3" s="149"/>
      <c r="VIZ3" s="149"/>
      <c r="VJA3" s="149"/>
      <c r="VJB3" s="149"/>
      <c r="VJC3" s="149"/>
      <c r="VJD3" s="149"/>
      <c r="VJE3" s="149"/>
      <c r="VJF3" s="149"/>
      <c r="VJG3" s="149"/>
      <c r="VJH3" s="149"/>
      <c r="VJI3" s="149"/>
      <c r="VJJ3" s="149"/>
      <c r="VJK3" s="149"/>
      <c r="VJL3" s="149"/>
      <c r="VJM3" s="149"/>
      <c r="VJN3" s="149"/>
      <c r="VJO3" s="149"/>
      <c r="VJP3" s="149"/>
      <c r="VJQ3" s="149"/>
      <c r="VJR3" s="149"/>
      <c r="VJS3" s="149"/>
      <c r="VJT3" s="149"/>
      <c r="VJU3" s="149"/>
      <c r="VJV3" s="149"/>
      <c r="VJW3" s="149"/>
      <c r="VJX3" s="149"/>
      <c r="VJY3" s="149"/>
      <c r="VJZ3" s="149"/>
      <c r="VKA3" s="149"/>
      <c r="VKB3" s="149"/>
      <c r="VKC3" s="149"/>
      <c r="VKD3" s="149"/>
      <c r="VKE3" s="149"/>
      <c r="VKF3" s="149"/>
      <c r="VKG3" s="149"/>
      <c r="VKH3" s="149"/>
      <c r="VKI3" s="149"/>
      <c r="VKJ3" s="149"/>
      <c r="VKK3" s="149"/>
      <c r="VKL3" s="149"/>
      <c r="VKM3" s="149"/>
      <c r="VKN3" s="149"/>
      <c r="VKO3" s="149"/>
      <c r="VKP3" s="149"/>
      <c r="VKQ3" s="149"/>
      <c r="VKR3" s="149"/>
      <c r="VKS3" s="149"/>
      <c r="VKT3" s="149"/>
      <c r="VKU3" s="149"/>
      <c r="VKV3" s="149"/>
      <c r="VKW3" s="149"/>
      <c r="VKX3" s="149"/>
      <c r="VKY3" s="149"/>
      <c r="VKZ3" s="149"/>
      <c r="VLA3" s="149"/>
      <c r="VLB3" s="149"/>
      <c r="VLC3" s="149"/>
      <c r="VLD3" s="149"/>
      <c r="VLE3" s="149"/>
      <c r="VLF3" s="149"/>
      <c r="VLG3" s="149"/>
      <c r="VLH3" s="149"/>
      <c r="VLI3" s="149"/>
      <c r="VLJ3" s="149"/>
      <c r="VLK3" s="149"/>
      <c r="VLL3" s="149"/>
      <c r="VLM3" s="149"/>
      <c r="VLN3" s="149"/>
      <c r="VLO3" s="149"/>
      <c r="VLP3" s="149"/>
      <c r="VLQ3" s="149"/>
      <c r="VLR3" s="149"/>
      <c r="VLS3" s="149"/>
      <c r="VLT3" s="149"/>
      <c r="VLU3" s="149"/>
      <c r="VLV3" s="149"/>
      <c r="VLW3" s="149"/>
      <c r="VLX3" s="149"/>
      <c r="VLY3" s="149"/>
      <c r="VLZ3" s="149"/>
      <c r="VMA3" s="149"/>
      <c r="VMB3" s="149"/>
      <c r="VMC3" s="149"/>
      <c r="VMD3" s="149"/>
      <c r="VME3" s="149"/>
      <c r="VMF3" s="149"/>
      <c r="VMG3" s="149"/>
      <c r="VMH3" s="149"/>
      <c r="VMI3" s="149"/>
      <c r="VMJ3" s="149"/>
      <c r="VMK3" s="149"/>
      <c r="VML3" s="149"/>
      <c r="VMM3" s="149"/>
      <c r="VMN3" s="149"/>
      <c r="VMO3" s="149"/>
      <c r="VMP3" s="149"/>
      <c r="VMQ3" s="149"/>
      <c r="VMR3" s="149"/>
      <c r="VMS3" s="149"/>
      <c r="VMT3" s="149"/>
      <c r="VMU3" s="149"/>
      <c r="VMV3" s="149"/>
      <c r="VMW3" s="149"/>
      <c r="VMX3" s="149"/>
      <c r="VMY3" s="149"/>
      <c r="VMZ3" s="149"/>
      <c r="VNA3" s="149"/>
      <c r="VNB3" s="149"/>
      <c r="VNC3" s="149"/>
      <c r="VND3" s="149"/>
      <c r="VNE3" s="149"/>
      <c r="VNF3" s="149"/>
      <c r="VNG3" s="149"/>
      <c r="VNH3" s="149"/>
      <c r="VNI3" s="149"/>
      <c r="VNJ3" s="149"/>
      <c r="VNK3" s="149"/>
      <c r="VNL3" s="149"/>
      <c r="VNM3" s="149"/>
      <c r="VNN3" s="149"/>
      <c r="VNO3" s="149"/>
      <c r="VNP3" s="149"/>
      <c r="VNQ3" s="149"/>
      <c r="VNR3" s="149"/>
      <c r="VNS3" s="149"/>
      <c r="VNT3" s="149"/>
      <c r="VNU3" s="149"/>
      <c r="VNV3" s="149"/>
      <c r="VNW3" s="149"/>
      <c r="VNX3" s="149"/>
      <c r="VNY3" s="149"/>
      <c r="VNZ3" s="149"/>
      <c r="VOA3" s="149"/>
      <c r="VOB3" s="149"/>
      <c r="VOC3" s="149"/>
      <c r="VOD3" s="149"/>
      <c r="VOE3" s="149"/>
      <c r="VOF3" s="149"/>
      <c r="VOG3" s="149"/>
      <c r="VOH3" s="149"/>
      <c r="VOI3" s="149"/>
      <c r="VOJ3" s="149"/>
      <c r="VOK3" s="149"/>
      <c r="VOL3" s="149"/>
      <c r="VOM3" s="149"/>
      <c r="VON3" s="149"/>
      <c r="VOO3" s="149"/>
      <c r="VOP3" s="149"/>
      <c r="VOQ3" s="149"/>
      <c r="VOR3" s="149"/>
      <c r="VOS3" s="149"/>
      <c r="VOT3" s="149"/>
      <c r="VOU3" s="149"/>
      <c r="VOV3" s="149"/>
      <c r="VOW3" s="149"/>
      <c r="VOX3" s="149"/>
      <c r="VOY3" s="149"/>
      <c r="VOZ3" s="149"/>
      <c r="VPA3" s="149"/>
      <c r="VPB3" s="149"/>
      <c r="VPC3" s="149"/>
      <c r="VPD3" s="149"/>
      <c r="VPE3" s="149"/>
      <c r="VPF3" s="149"/>
      <c r="VPG3" s="149"/>
      <c r="VPH3" s="149"/>
      <c r="VPI3" s="149"/>
      <c r="VPJ3" s="149"/>
      <c r="VPK3" s="149"/>
      <c r="VPL3" s="149"/>
      <c r="VPM3" s="149"/>
      <c r="VPN3" s="149"/>
      <c r="VPO3" s="149"/>
      <c r="VPP3" s="149"/>
      <c r="VPQ3" s="149"/>
      <c r="VPR3" s="149"/>
      <c r="VPS3" s="149"/>
      <c r="VPT3" s="149"/>
      <c r="VPU3" s="149"/>
      <c r="VPV3" s="149"/>
      <c r="VPW3" s="149"/>
      <c r="VPX3" s="149"/>
      <c r="VPY3" s="149"/>
      <c r="VPZ3" s="149"/>
      <c r="VQA3" s="149"/>
      <c r="VQB3" s="149"/>
      <c r="VQC3" s="149"/>
      <c r="VQD3" s="149"/>
      <c r="VQE3" s="149"/>
      <c r="VQF3" s="149"/>
      <c r="VQG3" s="149"/>
      <c r="VQH3" s="149"/>
      <c r="VQI3" s="149"/>
      <c r="VQJ3" s="149"/>
      <c r="VQK3" s="149"/>
      <c r="VQL3" s="149"/>
      <c r="VQM3" s="149"/>
      <c r="VQN3" s="149"/>
      <c r="VQO3" s="149"/>
      <c r="VQP3" s="149"/>
      <c r="VQQ3" s="149"/>
      <c r="VQR3" s="149"/>
      <c r="VQS3" s="149"/>
      <c r="VQT3" s="149"/>
      <c r="VQU3" s="149"/>
      <c r="VQV3" s="149"/>
      <c r="VQW3" s="149"/>
      <c r="VQX3" s="149"/>
      <c r="VQY3" s="149"/>
      <c r="VQZ3" s="149"/>
      <c r="VRA3" s="149"/>
      <c r="VRB3" s="149"/>
      <c r="VRC3" s="149"/>
      <c r="VRD3" s="149"/>
      <c r="VRE3" s="149"/>
      <c r="VRF3" s="149"/>
      <c r="VRG3" s="149"/>
      <c r="VRH3" s="149"/>
      <c r="VRI3" s="149"/>
      <c r="VRJ3" s="149"/>
      <c r="VRK3" s="149"/>
      <c r="VRL3" s="149"/>
      <c r="VRM3" s="149"/>
      <c r="VRN3" s="149"/>
      <c r="VRO3" s="149"/>
      <c r="VRP3" s="149"/>
      <c r="VRQ3" s="149"/>
      <c r="VRR3" s="149"/>
      <c r="VRS3" s="149"/>
      <c r="VRT3" s="149"/>
      <c r="VRU3" s="149"/>
      <c r="VRV3" s="149"/>
      <c r="VRW3" s="149"/>
      <c r="VRX3" s="149"/>
      <c r="VRY3" s="149"/>
      <c r="VRZ3" s="149"/>
      <c r="VSA3" s="149"/>
      <c r="VSB3" s="149"/>
      <c r="VSC3" s="149"/>
      <c r="VSD3" s="149"/>
      <c r="VSE3" s="149"/>
      <c r="VSF3" s="149"/>
      <c r="VSG3" s="149"/>
      <c r="VSH3" s="149"/>
      <c r="VSI3" s="149"/>
      <c r="VSJ3" s="149"/>
      <c r="VSK3" s="149"/>
      <c r="VSL3" s="149"/>
      <c r="VSM3" s="149"/>
      <c r="VSN3" s="149"/>
      <c r="VSO3" s="149"/>
      <c r="VSP3" s="149"/>
      <c r="VSQ3" s="149"/>
      <c r="VSR3" s="149"/>
      <c r="VSS3" s="149"/>
      <c r="VST3" s="149"/>
      <c r="VSU3" s="149"/>
      <c r="VSV3" s="149"/>
      <c r="VSW3" s="149"/>
      <c r="VSX3" s="149"/>
      <c r="VSY3" s="149"/>
      <c r="VSZ3" s="149"/>
      <c r="VTA3" s="149"/>
      <c r="VTB3" s="149"/>
      <c r="VTC3" s="149"/>
      <c r="VTD3" s="149"/>
      <c r="VTE3" s="149"/>
      <c r="VTF3" s="149"/>
      <c r="VTG3" s="149"/>
      <c r="VTH3" s="149"/>
      <c r="VTI3" s="149"/>
      <c r="VTJ3" s="149"/>
      <c r="VTK3" s="149"/>
      <c r="VTL3" s="149"/>
      <c r="VTM3" s="149"/>
      <c r="VTN3" s="149"/>
      <c r="VTO3" s="149"/>
      <c r="VTP3" s="149"/>
      <c r="VTQ3" s="149"/>
      <c r="VTR3" s="149"/>
      <c r="VTS3" s="149"/>
      <c r="VTT3" s="149"/>
      <c r="VTU3" s="149"/>
      <c r="VTV3" s="149"/>
      <c r="VTW3" s="149"/>
      <c r="VTX3" s="149"/>
      <c r="VTY3" s="149"/>
      <c r="VTZ3" s="149"/>
      <c r="VUA3" s="149"/>
      <c r="VUB3" s="149"/>
      <c r="VUC3" s="149"/>
      <c r="VUD3" s="149"/>
      <c r="VUE3" s="149"/>
      <c r="VUF3" s="149"/>
      <c r="VUG3" s="149"/>
      <c r="VUH3" s="149"/>
      <c r="VUI3" s="149"/>
      <c r="VUJ3" s="149"/>
      <c r="VUK3" s="149"/>
      <c r="VUL3" s="149"/>
      <c r="VUM3" s="149"/>
      <c r="VUN3" s="149"/>
      <c r="VUO3" s="149"/>
      <c r="VUP3" s="149"/>
      <c r="VUQ3" s="149"/>
      <c r="VUR3" s="149"/>
      <c r="VUS3" s="149"/>
      <c r="VUT3" s="149"/>
      <c r="VUU3" s="149"/>
      <c r="VUV3" s="149"/>
      <c r="VUW3" s="149"/>
      <c r="VUX3" s="149"/>
      <c r="VUY3" s="149"/>
      <c r="VUZ3" s="149"/>
      <c r="VVA3" s="149"/>
      <c r="VVB3" s="149"/>
      <c r="VVC3" s="149"/>
      <c r="VVD3" s="149"/>
      <c r="VVE3" s="149"/>
      <c r="VVF3" s="149"/>
      <c r="VVG3" s="149"/>
      <c r="VVH3" s="149"/>
      <c r="VVI3" s="149"/>
      <c r="VVJ3" s="149"/>
      <c r="VVK3" s="149"/>
      <c r="VVL3" s="149"/>
      <c r="VVM3" s="149"/>
      <c r="VVN3" s="149"/>
      <c r="VVO3" s="149"/>
      <c r="VVP3" s="149"/>
      <c r="VVQ3" s="149"/>
      <c r="VVR3" s="149"/>
      <c r="VVS3" s="149"/>
      <c r="VVT3" s="149"/>
      <c r="VVU3" s="149"/>
      <c r="VVV3" s="149"/>
      <c r="VVW3" s="149"/>
      <c r="VVX3" s="149"/>
      <c r="VVY3" s="149"/>
      <c r="VVZ3" s="149"/>
      <c r="VWA3" s="149"/>
      <c r="VWB3" s="149"/>
      <c r="VWC3" s="149"/>
      <c r="VWD3" s="149"/>
      <c r="VWE3" s="149"/>
      <c r="VWF3" s="149"/>
      <c r="VWG3" s="149"/>
      <c r="VWH3" s="149"/>
      <c r="VWI3" s="149"/>
      <c r="VWJ3" s="149"/>
      <c r="VWK3" s="149"/>
      <c r="VWL3" s="149"/>
      <c r="VWM3" s="149"/>
      <c r="VWN3" s="149"/>
      <c r="VWO3" s="149"/>
      <c r="VWP3" s="149"/>
      <c r="VWQ3" s="149"/>
      <c r="VWR3" s="149"/>
      <c r="VWS3" s="149"/>
      <c r="VWT3" s="149"/>
      <c r="VWU3" s="149"/>
      <c r="VWV3" s="149"/>
      <c r="VWW3" s="149"/>
      <c r="VWX3" s="149"/>
      <c r="VWY3" s="149"/>
      <c r="VWZ3" s="149"/>
      <c r="VXA3" s="149"/>
      <c r="VXB3" s="149"/>
      <c r="VXC3" s="149"/>
      <c r="VXD3" s="149"/>
      <c r="VXE3" s="149"/>
      <c r="VXF3" s="149"/>
      <c r="VXG3" s="149"/>
      <c r="VXH3" s="149"/>
      <c r="VXI3" s="149"/>
      <c r="VXJ3" s="149"/>
      <c r="VXK3" s="149"/>
      <c r="VXL3" s="149"/>
      <c r="VXM3" s="149"/>
      <c r="VXN3" s="149"/>
      <c r="VXO3" s="149"/>
      <c r="VXP3" s="149"/>
      <c r="VXQ3" s="149"/>
      <c r="VXR3" s="149"/>
      <c r="VXS3" s="149"/>
      <c r="VXT3" s="149"/>
      <c r="VXU3" s="149"/>
      <c r="VXV3" s="149"/>
      <c r="VXW3" s="149"/>
      <c r="VXX3" s="149"/>
      <c r="VXY3" s="149"/>
      <c r="VXZ3" s="149"/>
      <c r="VYA3" s="149"/>
      <c r="VYB3" s="149"/>
      <c r="VYC3" s="149"/>
      <c r="VYD3" s="149"/>
      <c r="VYE3" s="149"/>
      <c r="VYF3" s="149"/>
      <c r="VYG3" s="149"/>
      <c r="VYH3" s="149"/>
      <c r="VYI3" s="149"/>
      <c r="VYJ3" s="149"/>
      <c r="VYK3" s="149"/>
      <c r="VYL3" s="149"/>
      <c r="VYM3" s="149"/>
      <c r="VYN3" s="149"/>
      <c r="VYO3" s="149"/>
      <c r="VYP3" s="149"/>
      <c r="VYQ3" s="149"/>
      <c r="VYR3" s="149"/>
      <c r="VYS3" s="149"/>
      <c r="VYT3" s="149"/>
      <c r="VYU3" s="149"/>
      <c r="VYV3" s="149"/>
      <c r="VYW3" s="149"/>
      <c r="VYX3" s="149"/>
      <c r="VYY3" s="149"/>
      <c r="VYZ3" s="149"/>
      <c r="VZA3" s="149"/>
      <c r="VZB3" s="149"/>
      <c r="VZC3" s="149"/>
      <c r="VZD3" s="149"/>
      <c r="VZE3" s="149"/>
      <c r="VZF3" s="149"/>
      <c r="VZG3" s="149"/>
      <c r="VZH3" s="149"/>
      <c r="VZI3" s="149"/>
      <c r="VZJ3" s="149"/>
      <c r="VZK3" s="149"/>
      <c r="VZL3" s="149"/>
      <c r="VZM3" s="149"/>
      <c r="VZN3" s="149"/>
      <c r="VZO3" s="149"/>
      <c r="VZP3" s="149"/>
      <c r="VZQ3" s="149"/>
      <c r="VZR3" s="149"/>
      <c r="VZS3" s="149"/>
      <c r="VZT3" s="149"/>
      <c r="VZU3" s="149"/>
      <c r="VZV3" s="149"/>
      <c r="VZW3" s="149"/>
      <c r="VZX3" s="149"/>
      <c r="VZY3" s="149"/>
      <c r="VZZ3" s="149"/>
      <c r="WAA3" s="149"/>
      <c r="WAB3" s="149"/>
      <c r="WAC3" s="149"/>
      <c r="WAD3" s="149"/>
      <c r="WAE3" s="149"/>
      <c r="WAF3" s="149"/>
      <c r="WAG3" s="149"/>
      <c r="WAH3" s="149"/>
      <c r="WAI3" s="149"/>
      <c r="WAJ3" s="149"/>
      <c r="WAK3" s="149"/>
      <c r="WAL3" s="149"/>
      <c r="WAM3" s="149"/>
      <c r="WAN3" s="149"/>
      <c r="WAO3" s="149"/>
      <c r="WAP3" s="149"/>
      <c r="WAQ3" s="149"/>
      <c r="WAR3" s="149"/>
      <c r="WAS3" s="149"/>
      <c r="WAT3" s="149"/>
      <c r="WAU3" s="149"/>
      <c r="WAV3" s="149"/>
      <c r="WAW3" s="149"/>
      <c r="WAX3" s="149"/>
      <c r="WAY3" s="149"/>
      <c r="WAZ3" s="149"/>
      <c r="WBA3" s="149"/>
      <c r="WBB3" s="149"/>
      <c r="WBC3" s="149"/>
      <c r="WBD3" s="149"/>
      <c r="WBE3" s="149"/>
      <c r="WBF3" s="149"/>
      <c r="WBG3" s="149"/>
      <c r="WBH3" s="149"/>
      <c r="WBI3" s="149"/>
      <c r="WBJ3" s="149"/>
      <c r="WBK3" s="149"/>
      <c r="WBL3" s="149"/>
      <c r="WBM3" s="149"/>
      <c r="WBN3" s="149"/>
      <c r="WBO3" s="149"/>
      <c r="WBP3" s="149"/>
      <c r="WBQ3" s="149"/>
      <c r="WBR3" s="149"/>
      <c r="WBS3" s="149"/>
      <c r="WBT3" s="149"/>
      <c r="WBU3" s="149"/>
      <c r="WBV3" s="149"/>
      <c r="WBW3" s="149"/>
      <c r="WBX3" s="149"/>
      <c r="WBY3" s="149"/>
      <c r="WBZ3" s="149"/>
      <c r="WCA3" s="149"/>
      <c r="WCB3" s="149"/>
      <c r="WCC3" s="149"/>
      <c r="WCD3" s="149"/>
      <c r="WCE3" s="149"/>
      <c r="WCF3" s="149"/>
      <c r="WCG3" s="149"/>
      <c r="WCH3" s="149"/>
      <c r="WCI3" s="149"/>
      <c r="WCJ3" s="149"/>
      <c r="WCK3" s="149"/>
      <c r="WCL3" s="149"/>
      <c r="WCM3" s="149"/>
      <c r="WCN3" s="149"/>
      <c r="WCO3" s="149"/>
      <c r="WCP3" s="149"/>
      <c r="WCQ3" s="149"/>
      <c r="WCR3" s="149"/>
      <c r="WCS3" s="149"/>
      <c r="WCT3" s="149"/>
      <c r="WCU3" s="149"/>
      <c r="WCV3" s="149"/>
      <c r="WCW3" s="149"/>
      <c r="WCX3" s="149"/>
      <c r="WCY3" s="149"/>
      <c r="WCZ3" s="149"/>
      <c r="WDA3" s="149"/>
      <c r="WDB3" s="149"/>
      <c r="WDC3" s="149"/>
      <c r="WDD3" s="149"/>
      <c r="WDE3" s="149"/>
      <c r="WDF3" s="149"/>
      <c r="WDG3" s="149"/>
      <c r="WDH3" s="149"/>
      <c r="WDI3" s="149"/>
      <c r="WDJ3" s="149"/>
      <c r="WDK3" s="149"/>
      <c r="WDL3" s="149"/>
      <c r="WDM3" s="149"/>
      <c r="WDN3" s="149"/>
      <c r="WDO3" s="149"/>
      <c r="WDP3" s="149"/>
      <c r="WDQ3" s="149"/>
      <c r="WDR3" s="149"/>
      <c r="WDS3" s="149"/>
      <c r="WDT3" s="149"/>
      <c r="WDU3" s="149"/>
      <c r="WDV3" s="149"/>
      <c r="WDW3" s="149"/>
      <c r="WDX3" s="149"/>
      <c r="WDY3" s="149"/>
      <c r="WDZ3" s="149"/>
      <c r="WEA3" s="149"/>
      <c r="WEB3" s="149"/>
      <c r="WEC3" s="149"/>
      <c r="WED3" s="149"/>
      <c r="WEE3" s="149"/>
      <c r="WEF3" s="149"/>
      <c r="WEG3" s="149"/>
      <c r="WEH3" s="149"/>
      <c r="WEI3" s="149"/>
      <c r="WEJ3" s="149"/>
      <c r="WEK3" s="149"/>
      <c r="WEL3" s="149"/>
      <c r="WEM3" s="149"/>
      <c r="WEN3" s="149"/>
      <c r="WEO3" s="149"/>
      <c r="WEP3" s="149"/>
      <c r="WEQ3" s="149"/>
      <c r="WER3" s="149"/>
      <c r="WES3" s="149"/>
      <c r="WET3" s="149"/>
      <c r="WEU3" s="149"/>
      <c r="WEV3" s="149"/>
      <c r="WEW3" s="149"/>
      <c r="WEX3" s="149"/>
      <c r="WEY3" s="149"/>
      <c r="WEZ3" s="149"/>
      <c r="WFA3" s="149"/>
      <c r="WFB3" s="149"/>
      <c r="WFC3" s="149"/>
      <c r="WFD3" s="149"/>
      <c r="WFE3" s="149"/>
      <c r="WFF3" s="149"/>
      <c r="WFG3" s="149"/>
      <c r="WFH3" s="149"/>
      <c r="WFI3" s="149"/>
      <c r="WFJ3" s="149"/>
      <c r="WFK3" s="149"/>
      <c r="WFL3" s="149"/>
      <c r="WFM3" s="149"/>
      <c r="WFN3" s="149"/>
      <c r="WFO3" s="149"/>
      <c r="WFP3" s="149"/>
      <c r="WFQ3" s="149"/>
      <c r="WFR3" s="149"/>
      <c r="WFS3" s="149"/>
      <c r="WFT3" s="149"/>
      <c r="WFU3" s="149"/>
      <c r="WFV3" s="149"/>
      <c r="WFW3" s="149"/>
      <c r="WFX3" s="149"/>
      <c r="WFY3" s="149"/>
      <c r="WFZ3" s="149"/>
      <c r="WGA3" s="149"/>
      <c r="WGB3" s="149"/>
      <c r="WGC3" s="149"/>
      <c r="WGD3" s="149"/>
      <c r="WGE3" s="149"/>
      <c r="WGF3" s="149"/>
      <c r="WGG3" s="149"/>
      <c r="WGH3" s="149"/>
      <c r="WGI3" s="149"/>
      <c r="WGJ3" s="149"/>
      <c r="WGK3" s="149"/>
      <c r="WGL3" s="149"/>
      <c r="WGM3" s="149"/>
      <c r="WGN3" s="149"/>
      <c r="WGO3" s="149"/>
      <c r="WGP3" s="149"/>
      <c r="WGQ3" s="149"/>
      <c r="WGR3" s="149"/>
      <c r="WGS3" s="149"/>
      <c r="WGT3" s="149"/>
      <c r="WGU3" s="149"/>
      <c r="WGV3" s="149"/>
      <c r="WGW3" s="149"/>
      <c r="WGX3" s="149"/>
      <c r="WGY3" s="149"/>
      <c r="WGZ3" s="149"/>
      <c r="WHA3" s="149"/>
      <c r="WHB3" s="149"/>
      <c r="WHC3" s="149"/>
      <c r="WHD3" s="149"/>
      <c r="WHE3" s="149"/>
      <c r="WHF3" s="149"/>
      <c r="WHG3" s="149"/>
      <c r="WHH3" s="149"/>
      <c r="WHI3" s="149"/>
      <c r="WHJ3" s="149"/>
      <c r="WHK3" s="149"/>
      <c r="WHL3" s="149"/>
      <c r="WHM3" s="149"/>
      <c r="WHN3" s="149"/>
      <c r="WHO3" s="149"/>
      <c r="WHP3" s="149"/>
      <c r="WHQ3" s="149"/>
      <c r="WHR3" s="149"/>
      <c r="WHS3" s="149"/>
      <c r="WHT3" s="149"/>
      <c r="WHU3" s="149"/>
      <c r="WHV3" s="149"/>
      <c r="WHW3" s="149"/>
      <c r="WHX3" s="149"/>
      <c r="WHY3" s="149"/>
      <c r="WHZ3" s="149"/>
      <c r="WIA3" s="149"/>
      <c r="WIB3" s="149"/>
      <c r="WIC3" s="149"/>
      <c r="WID3" s="149"/>
      <c r="WIE3" s="149"/>
      <c r="WIF3" s="149"/>
      <c r="WIG3" s="149"/>
      <c r="WIH3" s="149"/>
      <c r="WII3" s="149"/>
      <c r="WIJ3" s="149"/>
      <c r="WIK3" s="149"/>
      <c r="WIL3" s="149"/>
      <c r="WIM3" s="149"/>
      <c r="WIN3" s="149"/>
      <c r="WIO3" s="149"/>
      <c r="WIP3" s="149"/>
      <c r="WIQ3" s="149"/>
      <c r="WIR3" s="149"/>
      <c r="WIS3" s="149"/>
      <c r="WIT3" s="149"/>
      <c r="WIU3" s="149"/>
      <c r="WIV3" s="149"/>
      <c r="WIW3" s="149"/>
      <c r="WIX3" s="149"/>
      <c r="WIY3" s="149"/>
      <c r="WIZ3" s="149"/>
      <c r="WJA3" s="149"/>
      <c r="WJB3" s="149"/>
      <c r="WJC3" s="149"/>
      <c r="WJD3" s="149"/>
      <c r="WJE3" s="149"/>
      <c r="WJF3" s="149"/>
      <c r="WJG3" s="149"/>
      <c r="WJH3" s="149"/>
      <c r="WJI3" s="149"/>
      <c r="WJJ3" s="149"/>
      <c r="WJK3" s="149"/>
      <c r="WJL3" s="149"/>
      <c r="WJM3" s="149"/>
      <c r="WJN3" s="149"/>
      <c r="WJO3" s="149"/>
      <c r="WJP3" s="149"/>
      <c r="WJQ3" s="149"/>
      <c r="WJR3" s="149"/>
      <c r="WJS3" s="149"/>
      <c r="WJT3" s="149"/>
      <c r="WJU3" s="149"/>
      <c r="WJV3" s="149"/>
      <c r="WJW3" s="149"/>
      <c r="WJX3" s="149"/>
      <c r="WJY3" s="149"/>
      <c r="WJZ3" s="149"/>
      <c r="WKA3" s="149"/>
      <c r="WKB3" s="149"/>
      <c r="WKC3" s="149"/>
      <c r="WKD3" s="149"/>
      <c r="WKE3" s="149"/>
      <c r="WKF3" s="149"/>
      <c r="WKG3" s="149"/>
      <c r="WKH3" s="149"/>
      <c r="WKI3" s="149"/>
      <c r="WKJ3" s="149"/>
      <c r="WKK3" s="149"/>
      <c r="WKL3" s="149"/>
      <c r="WKM3" s="149"/>
      <c r="WKN3" s="149"/>
      <c r="WKO3" s="149"/>
      <c r="WKP3" s="149"/>
      <c r="WKQ3" s="149"/>
      <c r="WKR3" s="149"/>
      <c r="WKS3" s="149"/>
      <c r="WKT3" s="149"/>
      <c r="WKU3" s="149"/>
      <c r="WKV3" s="149"/>
      <c r="WKW3" s="149"/>
      <c r="WKX3" s="149"/>
      <c r="WKY3" s="149"/>
      <c r="WKZ3" s="149"/>
      <c r="WLA3" s="149"/>
      <c r="WLB3" s="149"/>
      <c r="WLC3" s="149"/>
      <c r="WLD3" s="149"/>
      <c r="WLE3" s="149"/>
      <c r="WLF3" s="149"/>
      <c r="WLG3" s="149"/>
      <c r="WLH3" s="149"/>
      <c r="WLI3" s="149"/>
      <c r="WLJ3" s="149"/>
      <c r="WLK3" s="149"/>
      <c r="WLL3" s="149"/>
      <c r="WLM3" s="149"/>
      <c r="WLN3" s="149"/>
      <c r="WLO3" s="149"/>
      <c r="WLP3" s="149"/>
      <c r="WLQ3" s="149"/>
      <c r="WLR3" s="149"/>
      <c r="WLS3" s="149"/>
      <c r="WLT3" s="149"/>
      <c r="WLU3" s="149"/>
      <c r="WLV3" s="149"/>
      <c r="WLW3" s="149"/>
      <c r="WLX3" s="149"/>
      <c r="WLY3" s="149"/>
      <c r="WLZ3" s="149"/>
      <c r="WMA3" s="149"/>
      <c r="WMB3" s="149"/>
      <c r="WMC3" s="149"/>
      <c r="WMD3" s="149"/>
      <c r="WME3" s="149"/>
      <c r="WMF3" s="149"/>
      <c r="WMG3" s="149"/>
      <c r="WMH3" s="149"/>
      <c r="WMI3" s="149"/>
      <c r="WMJ3" s="149"/>
      <c r="WMK3" s="149"/>
      <c r="WML3" s="149"/>
      <c r="WMM3" s="149"/>
      <c r="WMN3" s="149"/>
      <c r="WMO3" s="149"/>
      <c r="WMP3" s="149"/>
      <c r="WMQ3" s="149"/>
      <c r="WMR3" s="149"/>
      <c r="WMS3" s="149"/>
      <c r="WMT3" s="149"/>
      <c r="WMU3" s="149"/>
      <c r="WMV3" s="149"/>
      <c r="WMW3" s="149"/>
      <c r="WMX3" s="149"/>
      <c r="WMY3" s="149"/>
      <c r="WMZ3" s="149"/>
      <c r="WNA3" s="149"/>
      <c r="WNB3" s="149"/>
      <c r="WNC3" s="149"/>
      <c r="WND3" s="149"/>
      <c r="WNE3" s="149"/>
      <c r="WNF3" s="149"/>
      <c r="WNG3" s="149"/>
      <c r="WNH3" s="149"/>
      <c r="WNI3" s="149"/>
      <c r="WNJ3" s="149"/>
      <c r="WNK3" s="149"/>
      <c r="WNL3" s="149"/>
      <c r="WNM3" s="149"/>
      <c r="WNN3" s="149"/>
      <c r="WNO3" s="149"/>
      <c r="WNP3" s="149"/>
      <c r="WNQ3" s="149"/>
      <c r="WNR3" s="149"/>
      <c r="WNS3" s="149"/>
      <c r="WNT3" s="149"/>
      <c r="WNU3" s="149"/>
      <c r="WNV3" s="149"/>
      <c r="WNW3" s="149"/>
      <c r="WNX3" s="149"/>
      <c r="WNY3" s="149"/>
      <c r="WNZ3" s="149"/>
      <c r="WOA3" s="149"/>
      <c r="WOB3" s="149"/>
      <c r="WOC3" s="149"/>
      <c r="WOD3" s="149"/>
      <c r="WOE3" s="149"/>
      <c r="WOF3" s="149"/>
      <c r="WOG3" s="149"/>
      <c r="WOH3" s="149"/>
      <c r="WOI3" s="149"/>
      <c r="WOJ3" s="149"/>
      <c r="WOK3" s="149"/>
      <c r="WOL3" s="149"/>
      <c r="WOM3" s="149"/>
      <c r="WON3" s="149"/>
      <c r="WOO3" s="149"/>
      <c r="WOP3" s="149"/>
      <c r="WOQ3" s="149"/>
      <c r="WOR3" s="149"/>
      <c r="WOS3" s="149"/>
      <c r="WOT3" s="149"/>
      <c r="WOU3" s="149"/>
      <c r="WOV3" s="149"/>
      <c r="WOW3" s="149"/>
      <c r="WOX3" s="149"/>
      <c r="WOY3" s="149"/>
      <c r="WOZ3" s="149"/>
      <c r="WPA3" s="149"/>
      <c r="WPB3" s="149"/>
      <c r="WPC3" s="149"/>
      <c r="WPD3" s="149"/>
      <c r="WPE3" s="149"/>
      <c r="WPF3" s="149"/>
      <c r="WPG3" s="149"/>
      <c r="WPH3" s="149"/>
      <c r="WPI3" s="149"/>
      <c r="WPJ3" s="149"/>
      <c r="WPK3" s="149"/>
      <c r="WPL3" s="149"/>
      <c r="WPM3" s="149"/>
      <c r="WPN3" s="149"/>
      <c r="WPO3" s="149"/>
      <c r="WPP3" s="149"/>
      <c r="WPQ3" s="149"/>
      <c r="WPR3" s="149"/>
      <c r="WPS3" s="149"/>
      <c r="WPT3" s="149"/>
      <c r="WPU3" s="149"/>
      <c r="WPV3" s="149"/>
      <c r="WPW3" s="149"/>
      <c r="WPX3" s="149"/>
      <c r="WPY3" s="149"/>
      <c r="WPZ3" s="149"/>
      <c r="WQA3" s="149"/>
      <c r="WQB3" s="149"/>
      <c r="WQC3" s="149"/>
      <c r="WQD3" s="149"/>
      <c r="WQE3" s="149"/>
      <c r="WQF3" s="149"/>
      <c r="WQG3" s="149"/>
      <c r="WQH3" s="149"/>
      <c r="WQI3" s="149"/>
      <c r="WQJ3" s="149"/>
      <c r="WQK3" s="149"/>
      <c r="WQL3" s="149"/>
      <c r="WQM3" s="149"/>
      <c r="WQN3" s="149"/>
      <c r="WQO3" s="149"/>
      <c r="WQP3" s="149"/>
      <c r="WQQ3" s="149"/>
      <c r="WQR3" s="149"/>
      <c r="WQS3" s="149"/>
      <c r="WQT3" s="149"/>
      <c r="WQU3" s="149"/>
      <c r="WQV3" s="149"/>
      <c r="WQW3" s="149"/>
      <c r="WQX3" s="149"/>
      <c r="WQY3" s="149"/>
      <c r="WQZ3" s="149"/>
      <c r="WRA3" s="149"/>
      <c r="WRB3" s="149"/>
      <c r="WRC3" s="149"/>
      <c r="WRD3" s="149"/>
      <c r="WRE3" s="149"/>
      <c r="WRF3" s="149"/>
      <c r="WRG3" s="149"/>
      <c r="WRH3" s="149"/>
      <c r="WRI3" s="149"/>
      <c r="WRJ3" s="149"/>
      <c r="WRK3" s="149"/>
      <c r="WRL3" s="149"/>
      <c r="WRM3" s="149"/>
      <c r="WRN3" s="149"/>
      <c r="WRO3" s="149"/>
      <c r="WRP3" s="149"/>
      <c r="WRQ3" s="149"/>
      <c r="WRR3" s="149"/>
      <c r="WRS3" s="149"/>
      <c r="WRT3" s="149"/>
      <c r="WRU3" s="149"/>
      <c r="WRV3" s="149"/>
      <c r="WRW3" s="149"/>
      <c r="WRX3" s="149"/>
      <c r="WRY3" s="149"/>
      <c r="WRZ3" s="149"/>
      <c r="WSA3" s="149"/>
      <c r="WSB3" s="149"/>
      <c r="WSC3" s="149"/>
      <c r="WSD3" s="149"/>
      <c r="WSE3" s="149"/>
      <c r="WSF3" s="149"/>
      <c r="WSG3" s="149"/>
      <c r="WSH3" s="149"/>
      <c r="WSI3" s="149"/>
      <c r="WSJ3" s="149"/>
      <c r="WSK3" s="149"/>
      <c r="WSL3" s="149"/>
      <c r="WSM3" s="149"/>
      <c r="WSN3" s="149"/>
      <c r="WSO3" s="149"/>
      <c r="WSP3" s="149"/>
      <c r="WSQ3" s="149"/>
      <c r="WSR3" s="149"/>
      <c r="WSS3" s="149"/>
      <c r="WST3" s="149"/>
      <c r="WSU3" s="149"/>
      <c r="WSV3" s="149"/>
      <c r="WSW3" s="149"/>
      <c r="WSX3" s="149"/>
      <c r="WSY3" s="149"/>
      <c r="WSZ3" s="149"/>
      <c r="WTA3" s="149"/>
      <c r="WTB3" s="149"/>
      <c r="WTC3" s="149"/>
      <c r="WTD3" s="149"/>
      <c r="WTE3" s="149"/>
      <c r="WTF3" s="149"/>
      <c r="WTG3" s="149"/>
      <c r="WTH3" s="149"/>
      <c r="WTI3" s="149"/>
      <c r="WTJ3" s="149"/>
      <c r="WTK3" s="149"/>
      <c r="WTL3" s="149"/>
      <c r="WTM3" s="149"/>
      <c r="WTN3" s="149"/>
      <c r="WTO3" s="149"/>
      <c r="WTP3" s="149"/>
      <c r="WTQ3" s="149"/>
      <c r="WTR3" s="149"/>
      <c r="WTS3" s="149"/>
      <c r="WTT3" s="149"/>
      <c r="WTU3" s="149"/>
      <c r="WTV3" s="149"/>
      <c r="WTW3" s="149"/>
      <c r="WTX3" s="149"/>
      <c r="WTY3" s="149"/>
      <c r="WTZ3" s="149"/>
      <c r="WUA3" s="149"/>
      <c r="WUB3" s="149"/>
      <c r="WUC3" s="149"/>
      <c r="WUD3" s="149"/>
      <c r="WUE3" s="149"/>
      <c r="WUF3" s="149"/>
      <c r="WUG3" s="149"/>
      <c r="WUH3" s="149"/>
      <c r="WUI3" s="149"/>
      <c r="WUJ3" s="149"/>
      <c r="WUK3" s="149"/>
      <c r="WUL3" s="149"/>
      <c r="WUM3" s="149"/>
      <c r="WUN3" s="149"/>
      <c r="WUO3" s="149"/>
      <c r="WUP3" s="149"/>
      <c r="WUQ3" s="149"/>
      <c r="WUR3" s="149"/>
      <c r="WUS3" s="149"/>
      <c r="WUT3" s="149"/>
      <c r="WUU3" s="149"/>
      <c r="WUV3" s="149"/>
      <c r="WUW3" s="149"/>
      <c r="WUX3" s="149"/>
      <c r="WUY3" s="149"/>
      <c r="WUZ3" s="149"/>
      <c r="WVA3" s="149"/>
      <c r="WVB3" s="149"/>
      <c r="WVC3" s="149"/>
      <c r="WVD3" s="149"/>
      <c r="WVE3" s="149"/>
      <c r="WVF3" s="149"/>
      <c r="WVG3" s="149"/>
      <c r="WVH3" s="149"/>
      <c r="WVI3" s="149"/>
      <c r="WVJ3" s="149"/>
      <c r="WVK3" s="149"/>
      <c r="WVL3" s="149"/>
      <c r="WVM3" s="149"/>
      <c r="WVN3" s="149"/>
      <c r="WVO3" s="149"/>
      <c r="WVP3" s="149"/>
      <c r="WVQ3" s="149"/>
      <c r="WVR3" s="149"/>
      <c r="WVS3" s="149"/>
      <c r="WVT3" s="149"/>
      <c r="WVU3" s="149"/>
      <c r="WVV3" s="149"/>
      <c r="WVW3" s="149"/>
      <c r="WVX3" s="149"/>
      <c r="WVY3" s="149"/>
      <c r="WVZ3" s="149"/>
      <c r="WWA3" s="149"/>
      <c r="WWB3" s="149"/>
      <c r="WWC3" s="149"/>
      <c r="WWD3" s="149"/>
      <c r="WWE3" s="149"/>
      <c r="WWF3" s="149"/>
      <c r="WWG3" s="149"/>
      <c r="WWH3" s="149"/>
      <c r="WWI3" s="149"/>
      <c r="WWJ3" s="149"/>
      <c r="WWK3" s="149"/>
      <c r="WWL3" s="149"/>
      <c r="WWM3" s="149"/>
      <c r="WWN3" s="149"/>
      <c r="WWO3" s="149"/>
      <c r="WWP3" s="149"/>
      <c r="WWQ3" s="149"/>
      <c r="WWR3" s="149"/>
      <c r="WWS3" s="149"/>
      <c r="WWT3" s="149"/>
      <c r="WWU3" s="149"/>
      <c r="WWV3" s="149"/>
      <c r="WWW3" s="149"/>
      <c r="WWX3" s="149"/>
      <c r="WWY3" s="149"/>
      <c r="WWZ3" s="149"/>
      <c r="WXA3" s="149"/>
      <c r="WXB3" s="149"/>
      <c r="WXC3" s="149"/>
      <c r="WXD3" s="149"/>
      <c r="WXE3" s="149"/>
      <c r="WXF3" s="149"/>
      <c r="WXG3" s="149"/>
      <c r="WXH3" s="149"/>
      <c r="WXI3" s="149"/>
      <c r="WXJ3" s="149"/>
      <c r="WXK3" s="149"/>
      <c r="WXL3" s="149"/>
      <c r="WXM3" s="149"/>
      <c r="WXN3" s="149"/>
      <c r="WXO3" s="149"/>
      <c r="WXP3" s="149"/>
      <c r="WXQ3" s="149"/>
      <c r="WXR3" s="149"/>
      <c r="WXS3" s="149"/>
      <c r="WXT3" s="149"/>
      <c r="WXU3" s="149"/>
      <c r="WXV3" s="149"/>
      <c r="WXW3" s="149"/>
      <c r="WXX3" s="149"/>
      <c r="WXY3" s="149"/>
      <c r="WXZ3" s="149"/>
      <c r="WYA3" s="149"/>
      <c r="WYB3" s="149"/>
      <c r="WYC3" s="149"/>
      <c r="WYD3" s="149"/>
      <c r="WYE3" s="149"/>
      <c r="WYF3" s="149"/>
      <c r="WYG3" s="149"/>
      <c r="WYH3" s="149"/>
      <c r="WYI3" s="149"/>
      <c r="WYJ3" s="149"/>
      <c r="WYK3" s="149"/>
      <c r="WYL3" s="149"/>
      <c r="WYM3" s="149"/>
      <c r="WYN3" s="149"/>
      <c r="WYO3" s="149"/>
      <c r="WYP3" s="149"/>
      <c r="WYQ3" s="149"/>
      <c r="WYR3" s="149"/>
      <c r="WYS3" s="149"/>
      <c r="WYT3" s="149"/>
      <c r="WYU3" s="149"/>
      <c r="WYV3" s="149"/>
      <c r="WYW3" s="149"/>
      <c r="WYX3" s="149"/>
      <c r="WYY3" s="149"/>
      <c r="WYZ3" s="149"/>
      <c r="WZA3" s="149"/>
      <c r="WZB3" s="149"/>
      <c r="WZC3" s="149"/>
      <c r="WZD3" s="149"/>
      <c r="WZE3" s="149"/>
      <c r="WZF3" s="149"/>
      <c r="WZG3" s="149"/>
      <c r="WZH3" s="149"/>
      <c r="WZI3" s="149"/>
      <c r="WZJ3" s="149"/>
      <c r="WZK3" s="149"/>
      <c r="WZL3" s="149"/>
      <c r="WZM3" s="149"/>
      <c r="WZN3" s="149"/>
      <c r="WZO3" s="149"/>
      <c r="WZP3" s="149"/>
      <c r="WZQ3" s="149"/>
      <c r="WZR3" s="149"/>
      <c r="WZS3" s="149"/>
      <c r="WZT3" s="149"/>
      <c r="WZU3" s="149"/>
      <c r="WZV3" s="149"/>
      <c r="WZW3" s="149"/>
      <c r="WZX3" s="149"/>
      <c r="WZY3" s="149"/>
      <c r="WZZ3" s="149"/>
      <c r="XAA3" s="149"/>
      <c r="XAB3" s="149"/>
      <c r="XAC3" s="149"/>
      <c r="XAD3" s="149"/>
      <c r="XAE3" s="149"/>
      <c r="XAF3" s="149"/>
      <c r="XAG3" s="149"/>
      <c r="XAH3" s="149"/>
      <c r="XAI3" s="149"/>
      <c r="XAJ3" s="149"/>
      <c r="XAK3" s="149"/>
      <c r="XAL3" s="149"/>
      <c r="XAM3" s="149"/>
      <c r="XAN3" s="149"/>
      <c r="XAO3" s="149"/>
      <c r="XAP3" s="149"/>
      <c r="XAQ3" s="149"/>
      <c r="XAR3" s="149"/>
      <c r="XAS3" s="149"/>
      <c r="XAT3" s="149"/>
      <c r="XAU3" s="149"/>
      <c r="XAV3" s="149"/>
      <c r="XAW3" s="149"/>
      <c r="XAX3" s="149"/>
      <c r="XAY3" s="149"/>
      <c r="XAZ3" s="149"/>
      <c r="XBA3" s="149"/>
      <c r="XBB3" s="149"/>
      <c r="XBC3" s="149"/>
      <c r="XBD3" s="149"/>
      <c r="XBE3" s="149"/>
      <c r="XBF3" s="149"/>
      <c r="XBG3" s="149"/>
      <c r="XBH3" s="149"/>
      <c r="XBI3" s="149"/>
      <c r="XBJ3" s="149"/>
      <c r="XBK3" s="149"/>
      <c r="XBL3" s="149"/>
      <c r="XBM3" s="149"/>
      <c r="XBN3" s="149"/>
      <c r="XBO3" s="149"/>
      <c r="XBP3" s="149"/>
      <c r="XBQ3" s="149"/>
      <c r="XBR3" s="149"/>
      <c r="XBS3" s="149"/>
      <c r="XBT3" s="149"/>
      <c r="XBU3" s="149"/>
      <c r="XBV3" s="149"/>
      <c r="XBW3" s="149"/>
      <c r="XBX3" s="149"/>
      <c r="XBY3" s="149"/>
      <c r="XBZ3" s="149"/>
      <c r="XCA3" s="149"/>
      <c r="XCB3" s="149"/>
      <c r="XCC3" s="149"/>
      <c r="XCD3" s="149"/>
      <c r="XCE3" s="149"/>
      <c r="XCF3" s="149"/>
      <c r="XCG3" s="149"/>
      <c r="XCH3" s="149"/>
      <c r="XCI3" s="149"/>
      <c r="XCJ3" s="149"/>
      <c r="XCK3" s="149"/>
      <c r="XCL3" s="149"/>
      <c r="XCM3" s="149"/>
      <c r="XCN3" s="149"/>
      <c r="XCO3" s="149"/>
      <c r="XCP3" s="149"/>
      <c r="XCQ3" s="149"/>
      <c r="XCR3" s="149"/>
      <c r="XCS3" s="149"/>
      <c r="XCT3" s="149"/>
      <c r="XCU3" s="149"/>
      <c r="XCV3" s="149"/>
      <c r="XCW3" s="149"/>
      <c r="XCX3" s="149"/>
      <c r="XCY3" s="149"/>
      <c r="XCZ3" s="149"/>
      <c r="XDA3" s="149"/>
      <c r="XDB3" s="149"/>
      <c r="XDC3" s="149"/>
      <c r="XDD3" s="149"/>
      <c r="XDE3" s="149"/>
      <c r="XDF3" s="149"/>
      <c r="XDG3" s="149"/>
      <c r="XDH3" s="149"/>
      <c r="XDI3" s="149"/>
      <c r="XDJ3" s="149"/>
      <c r="XDK3" s="149"/>
      <c r="XDL3" s="149"/>
      <c r="XDM3" s="149"/>
      <c r="XDN3" s="149"/>
      <c r="XDO3" s="149"/>
      <c r="XDP3" s="149"/>
      <c r="XDQ3" s="149"/>
      <c r="XDR3" s="149"/>
      <c r="XDS3" s="149"/>
      <c r="XDT3" s="149"/>
      <c r="XDU3" s="149"/>
      <c r="XDV3" s="149"/>
      <c r="XDW3" s="149"/>
      <c r="XDX3" s="149"/>
      <c r="XDY3" s="149"/>
      <c r="XDZ3" s="149"/>
      <c r="XEA3" s="149"/>
      <c r="XEB3" s="149"/>
      <c r="XEC3" s="149"/>
      <c r="XED3" s="149"/>
      <c r="XEE3" s="149"/>
      <c r="XEF3" s="149"/>
      <c r="XEG3" s="149"/>
      <c r="XEH3" s="149"/>
      <c r="XEI3" s="149"/>
      <c r="XEJ3" s="149"/>
      <c r="XEK3" s="149"/>
      <c r="XEL3" s="149"/>
      <c r="XEM3" s="149"/>
      <c r="XEN3" s="149"/>
      <c r="XEO3" s="149"/>
      <c r="XEP3" s="149"/>
      <c r="XEQ3" s="149"/>
      <c r="XER3" s="149"/>
      <c r="XES3" s="149"/>
      <c r="XET3" s="149"/>
      <c r="XEU3" s="149"/>
      <c r="XEV3" s="149"/>
      <c r="XEW3" s="149"/>
      <c r="XEX3" s="149"/>
      <c r="XEY3" s="149"/>
      <c r="XEZ3" s="149"/>
      <c r="XFA3" s="149"/>
      <c r="XFB3" s="149"/>
      <c r="XFC3" s="149"/>
      <c r="XFD3" s="149"/>
    </row>
    <row r="4" spans="1:16384">
      <c r="A4" s="7"/>
      <c r="B4" s="1">
        <v>1373419</v>
      </c>
      <c r="C4" s="1">
        <v>87051</v>
      </c>
      <c r="D4" s="7"/>
      <c r="E4" s="7" t="s">
        <v>34</v>
      </c>
      <c r="F4" s="1">
        <v>546474</v>
      </c>
      <c r="G4" s="1">
        <v>40247</v>
      </c>
    </row>
    <row r="5" spans="1:16384">
      <c r="A5" s="7"/>
      <c r="B5" s="1">
        <v>1422761</v>
      </c>
      <c r="C5" s="1">
        <v>66778</v>
      </c>
      <c r="D5" s="7"/>
      <c r="E5" s="7"/>
      <c r="F5" s="1">
        <v>522654</v>
      </c>
      <c r="G5" s="1">
        <v>27683</v>
      </c>
    </row>
    <row r="6" spans="1:16384">
      <c r="A6" s="7"/>
      <c r="B6" s="1">
        <v>1427470</v>
      </c>
      <c r="C6" s="1">
        <v>46687</v>
      </c>
      <c r="D6" s="7"/>
      <c r="E6" s="7"/>
      <c r="F6" s="1">
        <v>516588</v>
      </c>
      <c r="G6" s="1">
        <v>23126</v>
      </c>
      <c r="H6" s="8"/>
      <c r="I6" s="8"/>
      <c r="J6" s="8"/>
      <c r="K6" s="8"/>
      <c r="L6" s="8"/>
      <c r="M6" s="8"/>
      <c r="N6" s="8"/>
      <c r="O6" s="8"/>
      <c r="P6" s="8"/>
    </row>
    <row r="7" spans="1:16384" s="8" customFormat="1">
      <c r="A7" s="7"/>
      <c r="B7" s="1">
        <v>1464936</v>
      </c>
      <c r="C7" s="1">
        <v>80491</v>
      </c>
      <c r="D7" s="7"/>
      <c r="E7" s="7"/>
      <c r="F7" s="1">
        <v>490556</v>
      </c>
      <c r="G7" s="1">
        <v>30420</v>
      </c>
      <c r="H7"/>
      <c r="I7"/>
      <c r="J7"/>
      <c r="K7"/>
      <c r="L7"/>
      <c r="M7"/>
      <c r="N7"/>
      <c r="O7"/>
      <c r="P7"/>
    </row>
    <row r="8" spans="1:16384">
      <c r="A8" s="7"/>
      <c r="B8" s="1">
        <v>1388214</v>
      </c>
      <c r="C8" s="1">
        <v>21904</v>
      </c>
      <c r="D8" s="7"/>
      <c r="E8" s="7"/>
      <c r="F8" s="1">
        <v>574975</v>
      </c>
      <c r="G8" s="1">
        <v>11373</v>
      </c>
    </row>
    <row r="9" spans="1:16384">
      <c r="A9" s="7"/>
      <c r="B9" s="1">
        <v>1434472</v>
      </c>
      <c r="C9" s="1">
        <v>20589</v>
      </c>
      <c r="D9" s="7"/>
      <c r="E9" s="7"/>
      <c r="F9" s="1">
        <v>535540</v>
      </c>
      <c r="G9" s="1">
        <v>11798</v>
      </c>
    </row>
    <row r="10" spans="1:16384">
      <c r="A10" s="7"/>
      <c r="B10" s="7">
        <v>1418545.33</v>
      </c>
      <c r="C10" s="7">
        <v>53916.666700000002</v>
      </c>
      <c r="D10" s="7"/>
      <c r="E10" s="7"/>
      <c r="F10" s="7">
        <v>531131.16700000002</v>
      </c>
      <c r="G10" s="7">
        <v>24107.833299999998</v>
      </c>
    </row>
    <row r="11" spans="1:16384">
      <c r="A11" s="7"/>
      <c r="B11" s="7">
        <v>1</v>
      </c>
      <c r="C11" s="7">
        <v>3.8008420000000001E-2</v>
      </c>
      <c r="D11" s="7"/>
      <c r="E11" s="7"/>
      <c r="F11" s="7">
        <v>1</v>
      </c>
      <c r="G11" s="7">
        <v>4.5389600000000002E-2</v>
      </c>
    </row>
    <row r="12" spans="1:16384">
      <c r="A12" s="7"/>
      <c r="B12" s="7"/>
      <c r="C12" s="7"/>
      <c r="D12" s="7"/>
    </row>
    <row r="13" spans="1:16384">
      <c r="B13" t="s">
        <v>2</v>
      </c>
      <c r="C13" t="s">
        <v>30</v>
      </c>
      <c r="D13" s="7"/>
      <c r="F13" t="s">
        <v>2</v>
      </c>
      <c r="G13" t="s">
        <v>30</v>
      </c>
      <c r="H13" s="8"/>
      <c r="I13" s="8"/>
      <c r="J13" s="8"/>
      <c r="K13" s="8"/>
      <c r="L13" s="8"/>
      <c r="M13" s="8"/>
      <c r="N13" s="8"/>
      <c r="O13" s="8"/>
      <c r="P13" s="8"/>
    </row>
    <row r="14" spans="1:16384" s="8" customFormat="1">
      <c r="A14" s="7" t="s">
        <v>6</v>
      </c>
      <c r="B14">
        <v>1319257</v>
      </c>
      <c r="C14">
        <v>109904</v>
      </c>
      <c r="D14" s="7"/>
      <c r="E14" t="s">
        <v>9</v>
      </c>
      <c r="F14" s="1">
        <v>455587</v>
      </c>
      <c r="G14" s="1">
        <v>23390</v>
      </c>
      <c r="H14"/>
      <c r="I14"/>
      <c r="J14"/>
      <c r="K14"/>
      <c r="L14"/>
      <c r="M14"/>
      <c r="N14"/>
      <c r="O14"/>
      <c r="P14"/>
    </row>
    <row r="15" spans="1:16384">
      <c r="B15" s="1">
        <v>1400965</v>
      </c>
      <c r="C15" s="1">
        <v>109904</v>
      </c>
      <c r="D15" s="7"/>
      <c r="F15" s="1">
        <v>440739</v>
      </c>
      <c r="G15" s="1">
        <v>23390</v>
      </c>
    </row>
    <row r="16" spans="1:16384">
      <c r="B16" s="1">
        <v>1421920</v>
      </c>
      <c r="C16" s="1">
        <v>95590</v>
      </c>
      <c r="D16" s="7"/>
      <c r="F16" s="1">
        <v>514532</v>
      </c>
      <c r="G16" s="1">
        <v>29930</v>
      </c>
    </row>
    <row r="17" spans="1:25" ht="17" customHeight="1">
      <c r="B17" s="1">
        <v>1398763</v>
      </c>
      <c r="C17" s="1">
        <v>85555</v>
      </c>
      <c r="D17" s="7"/>
      <c r="F17" s="1">
        <v>413617</v>
      </c>
      <c r="G17" s="1">
        <v>26758</v>
      </c>
    </row>
    <row r="18" spans="1:25">
      <c r="B18" s="1">
        <v>1275959</v>
      </c>
      <c r="C18" s="1">
        <v>90143</v>
      </c>
      <c r="D18" s="7"/>
      <c r="F18" s="1">
        <v>401697</v>
      </c>
      <c r="G18" s="1">
        <v>43037</v>
      </c>
    </row>
    <row r="19" spans="1:25">
      <c r="B19" s="1">
        <v>1195523</v>
      </c>
      <c r="C19" s="1">
        <v>114132</v>
      </c>
      <c r="D19" s="7"/>
      <c r="F19" s="1">
        <v>357124</v>
      </c>
      <c r="G19" s="1">
        <v>32849</v>
      </c>
    </row>
    <row r="20" spans="1:25">
      <c r="B20" s="1">
        <v>1335397.8333333333</v>
      </c>
      <c r="C20" s="1">
        <v>100871.33333333333</v>
      </c>
      <c r="D20" s="7"/>
      <c r="F20">
        <v>430549.33333333331</v>
      </c>
      <c r="G20">
        <v>29892.333333333332</v>
      </c>
      <c r="H20" s="8"/>
      <c r="I20" s="8"/>
      <c r="J20" s="8"/>
      <c r="K20" s="8"/>
      <c r="L20" s="8"/>
      <c r="M20" s="8"/>
      <c r="N20" s="8"/>
      <c r="O20" s="8"/>
      <c r="P20" s="8"/>
    </row>
    <row r="21" spans="1:25" s="8" customFormat="1">
      <c r="A21"/>
      <c r="B21">
        <v>1</v>
      </c>
      <c r="C21">
        <v>7.5536541108161645E-2</v>
      </c>
      <c r="D21" s="7"/>
      <c r="E21"/>
      <c r="F21">
        <v>1</v>
      </c>
      <c r="G21">
        <v>6.9428358190466749E-2</v>
      </c>
      <c r="H21"/>
      <c r="I21"/>
      <c r="J21"/>
      <c r="K21"/>
      <c r="L21"/>
      <c r="M21"/>
      <c r="N21"/>
      <c r="O21"/>
      <c r="P21"/>
    </row>
    <row r="24" spans="1:25" ht="22">
      <c r="A24" s="149" t="s">
        <v>492</v>
      </c>
      <c r="B24" s="149"/>
      <c r="C24" s="149"/>
      <c r="D24" s="149"/>
      <c r="E24" s="149"/>
      <c r="F24" s="149"/>
      <c r="G24" s="149"/>
      <c r="H24" s="149"/>
      <c r="I24" s="149"/>
      <c r="J24" s="149"/>
      <c r="K24" s="149"/>
      <c r="L24" s="149"/>
      <c r="M24" s="149"/>
      <c r="N24" s="149"/>
      <c r="O24" s="149"/>
      <c r="P24" s="149"/>
    </row>
    <row r="25" spans="1:25" ht="22">
      <c r="B25" s="158" t="s">
        <v>472</v>
      </c>
      <c r="C25" s="158"/>
      <c r="D25" s="158"/>
      <c r="E25" s="158"/>
      <c r="F25" s="158"/>
      <c r="G25" s="158"/>
      <c r="H25" s="158" t="s">
        <v>473</v>
      </c>
      <c r="I25" s="158"/>
      <c r="J25" s="158"/>
      <c r="K25" s="158"/>
      <c r="L25" s="158"/>
      <c r="M25" s="158"/>
      <c r="S25" s="11"/>
      <c r="T25" s="11"/>
      <c r="U25" s="11"/>
      <c r="V25" s="11"/>
      <c r="W25" s="11"/>
      <c r="X25" s="11"/>
      <c r="Y25" s="11"/>
    </row>
    <row r="26" spans="1:25">
      <c r="A26" s="123" t="s">
        <v>149</v>
      </c>
      <c r="B26" t="s">
        <v>474</v>
      </c>
      <c r="C26" t="s">
        <v>4</v>
      </c>
      <c r="D26" t="s">
        <v>475</v>
      </c>
      <c r="E26" t="s">
        <v>5</v>
      </c>
      <c r="F26" t="s">
        <v>476</v>
      </c>
      <c r="G26" t="s">
        <v>477</v>
      </c>
      <c r="H26" t="s">
        <v>474</v>
      </c>
      <c r="I26" t="s">
        <v>4</v>
      </c>
      <c r="J26" t="s">
        <v>475</v>
      </c>
      <c r="K26" t="s">
        <v>5</v>
      </c>
      <c r="L26" t="s">
        <v>476</v>
      </c>
      <c r="M26" t="s">
        <v>477</v>
      </c>
      <c r="O26" t="s">
        <v>478</v>
      </c>
      <c r="P26" t="s">
        <v>479</v>
      </c>
    </row>
    <row r="27" spans="1:25">
      <c r="A27" s="124" t="s">
        <v>480</v>
      </c>
      <c r="B27">
        <v>0.29300000000000004</v>
      </c>
      <c r="C27">
        <v>0.26420000000000005</v>
      </c>
      <c r="D27">
        <v>0.29480000000000001</v>
      </c>
      <c r="E27">
        <v>0.25280000000000002</v>
      </c>
      <c r="F27">
        <v>0.29239999999999999</v>
      </c>
      <c r="G27">
        <v>0.27799999999999997</v>
      </c>
      <c r="H27">
        <v>0.28759999999999997</v>
      </c>
      <c r="I27">
        <v>0.30880000000000002</v>
      </c>
      <c r="J27">
        <v>0.28060000000000002</v>
      </c>
      <c r="K27">
        <v>0.27340000000000003</v>
      </c>
      <c r="L27">
        <v>0.28860000000000002</v>
      </c>
      <c r="M27">
        <v>0.28260000000000002</v>
      </c>
      <c r="O27">
        <v>0.3644</v>
      </c>
      <c r="P27">
        <v>-3.4200000000000001E-2</v>
      </c>
    </row>
    <row r="28" spans="1:25" s="8" customFormat="1">
      <c r="A28" s="124" t="s">
        <v>481</v>
      </c>
      <c r="B28">
        <v>0.32720000000000005</v>
      </c>
      <c r="C28">
        <v>0.29840000000000005</v>
      </c>
      <c r="D28">
        <v>0.32900000000000001</v>
      </c>
      <c r="E28">
        <v>0.28700000000000003</v>
      </c>
      <c r="F28">
        <v>0.3266</v>
      </c>
      <c r="G28">
        <v>0.31219999999999998</v>
      </c>
      <c r="H28">
        <v>0.32179999999999997</v>
      </c>
      <c r="I28">
        <v>0.34300000000000003</v>
      </c>
      <c r="J28">
        <v>0.31480000000000002</v>
      </c>
      <c r="K28">
        <v>0.30760000000000004</v>
      </c>
      <c r="L28">
        <v>0.32280000000000003</v>
      </c>
      <c r="M28">
        <v>0.31680000000000003</v>
      </c>
      <c r="N28"/>
      <c r="O28">
        <v>0.39860000000000001</v>
      </c>
      <c r="P28"/>
      <c r="S28"/>
      <c r="T28"/>
      <c r="U28"/>
      <c r="V28"/>
      <c r="W28"/>
      <c r="X28"/>
      <c r="Y28"/>
    </row>
    <row r="29" spans="1:25">
      <c r="A29" s="125" t="s">
        <v>28</v>
      </c>
      <c r="B29" s="8">
        <v>1</v>
      </c>
      <c r="C29" s="8">
        <v>0.91198044009779955</v>
      </c>
      <c r="D29" s="8">
        <v>1</v>
      </c>
      <c r="E29" s="8">
        <v>0.87234042553191493</v>
      </c>
      <c r="F29" s="8">
        <v>1</v>
      </c>
      <c r="G29" s="8">
        <v>0.95590936925903236</v>
      </c>
      <c r="H29" s="8">
        <v>1</v>
      </c>
      <c r="I29" s="8">
        <v>1.0658794282162836</v>
      </c>
      <c r="J29" s="8">
        <v>1</v>
      </c>
      <c r="K29" s="8">
        <v>0.97712833545108013</v>
      </c>
      <c r="L29" s="8">
        <v>1</v>
      </c>
      <c r="M29" s="8">
        <v>0.9814126394052044</v>
      </c>
      <c r="N29" s="8"/>
      <c r="O29" s="8"/>
      <c r="P29" s="8"/>
      <c r="S29" s="8"/>
      <c r="T29" s="8"/>
      <c r="U29" s="8"/>
      <c r="V29" s="8"/>
      <c r="W29" s="8"/>
      <c r="X29" s="8"/>
      <c r="Y29" s="8"/>
    </row>
    <row r="30" spans="1:25">
      <c r="A30" s="126" t="s">
        <v>482</v>
      </c>
      <c r="B30" s="131">
        <v>0.82087305569493241</v>
      </c>
      <c r="C30" s="131">
        <v>0.74862017059708996</v>
      </c>
      <c r="D30" s="131">
        <v>0.82538886101354747</v>
      </c>
      <c r="E30" s="131">
        <v>0.72002007024586057</v>
      </c>
      <c r="F30" s="131">
        <v>0.81936778725539383</v>
      </c>
      <c r="G30" s="131">
        <v>0.78324134470647255</v>
      </c>
      <c r="H30" s="131">
        <v>0.80732563973908678</v>
      </c>
      <c r="I30" s="131">
        <v>0.8605117912694431</v>
      </c>
      <c r="J30" s="131">
        <v>0.78976417461113901</v>
      </c>
      <c r="K30" s="131">
        <v>0.77170095333667843</v>
      </c>
      <c r="L30" s="131">
        <v>0.80983442047165088</v>
      </c>
      <c r="M30" s="131">
        <v>0.79478173607626701</v>
      </c>
      <c r="O30">
        <v>1</v>
      </c>
    </row>
    <row r="31" spans="1:25">
      <c r="A31" s="127"/>
    </row>
    <row r="32" spans="1:25">
      <c r="B32" s="158" t="s">
        <v>472</v>
      </c>
      <c r="C32" s="158"/>
      <c r="D32" s="158"/>
      <c r="E32" s="158"/>
      <c r="F32" s="158"/>
      <c r="G32" s="158"/>
      <c r="H32" s="158" t="s">
        <v>473</v>
      </c>
      <c r="I32" s="158"/>
      <c r="J32" s="158"/>
      <c r="K32" s="158"/>
      <c r="L32" s="158"/>
      <c r="M32" s="158"/>
    </row>
    <row r="33" spans="1:25">
      <c r="A33" s="123" t="s">
        <v>152</v>
      </c>
      <c r="B33" t="s">
        <v>474</v>
      </c>
      <c r="C33" t="s">
        <v>4</v>
      </c>
      <c r="D33" t="s">
        <v>475</v>
      </c>
      <c r="E33" t="s">
        <v>5</v>
      </c>
      <c r="F33" t="s">
        <v>476</v>
      </c>
      <c r="G33" t="s">
        <v>477</v>
      </c>
      <c r="H33" t="s">
        <v>474</v>
      </c>
      <c r="I33" t="s">
        <v>4</v>
      </c>
      <c r="J33" t="s">
        <v>475</v>
      </c>
      <c r="K33" t="s">
        <v>5</v>
      </c>
      <c r="L33" t="s">
        <v>476</v>
      </c>
      <c r="M33" t="s">
        <v>477</v>
      </c>
      <c r="O33" t="s">
        <v>478</v>
      </c>
      <c r="P33" t="s">
        <v>479</v>
      </c>
    </row>
    <row r="34" spans="1:25">
      <c r="A34" s="124" t="s">
        <v>480</v>
      </c>
      <c r="B34">
        <v>0.25339999999999996</v>
      </c>
      <c r="C34">
        <v>0.19280000000000003</v>
      </c>
      <c r="D34">
        <v>0.23900000000000002</v>
      </c>
      <c r="E34">
        <v>0.18079999999999999</v>
      </c>
      <c r="F34">
        <v>0.2492</v>
      </c>
      <c r="G34">
        <v>0.22239999999999999</v>
      </c>
      <c r="H34">
        <v>0.26619999999999999</v>
      </c>
      <c r="I34">
        <v>0.23300000000000001</v>
      </c>
      <c r="J34">
        <v>0.25540000000000002</v>
      </c>
      <c r="K34">
        <v>0.23759999999999998</v>
      </c>
      <c r="L34">
        <v>0.27700000000000002</v>
      </c>
      <c r="M34">
        <v>0.25659999999999999</v>
      </c>
      <c r="O34">
        <v>0.30359999999999998</v>
      </c>
      <c r="P34">
        <v>-5.9399999999999994E-2</v>
      </c>
    </row>
    <row r="35" spans="1:25">
      <c r="A35" s="124" t="s">
        <v>481</v>
      </c>
      <c r="B35">
        <v>0.31279999999999997</v>
      </c>
      <c r="C35">
        <v>0.25220000000000004</v>
      </c>
      <c r="D35">
        <v>0.2984</v>
      </c>
      <c r="E35">
        <v>0.24019999999999997</v>
      </c>
      <c r="F35">
        <v>0.30859999999999999</v>
      </c>
      <c r="G35">
        <v>0.28179999999999999</v>
      </c>
      <c r="H35">
        <v>0.3256</v>
      </c>
      <c r="I35">
        <v>0.29239999999999999</v>
      </c>
      <c r="J35">
        <v>0.31480000000000002</v>
      </c>
      <c r="K35">
        <v>0.29699999999999999</v>
      </c>
      <c r="L35">
        <v>0.33640000000000003</v>
      </c>
      <c r="M35">
        <v>0.316</v>
      </c>
      <c r="O35">
        <v>0.36299999999999999</v>
      </c>
    </row>
    <row r="36" spans="1:25">
      <c r="A36" s="125" t="s">
        <v>28</v>
      </c>
      <c r="B36" s="8">
        <v>1</v>
      </c>
      <c r="C36" s="8">
        <v>0.80626598465473165</v>
      </c>
      <c r="D36" s="8">
        <v>1</v>
      </c>
      <c r="E36" s="8">
        <v>0.80495978552278813</v>
      </c>
      <c r="F36" s="8">
        <v>1</v>
      </c>
      <c r="G36" s="8">
        <v>0.91315618924173692</v>
      </c>
      <c r="H36" s="8">
        <v>1</v>
      </c>
      <c r="I36" s="8">
        <v>0.898034398034398</v>
      </c>
      <c r="J36" s="8">
        <v>1</v>
      </c>
      <c r="K36" s="8">
        <v>0.94345616264294774</v>
      </c>
      <c r="L36" s="8">
        <v>1</v>
      </c>
      <c r="M36" s="8">
        <v>0.93935790725326984</v>
      </c>
      <c r="N36" s="8"/>
      <c r="O36" s="8"/>
      <c r="P36" s="8"/>
      <c r="S36" s="8"/>
      <c r="T36" s="8"/>
      <c r="U36" s="8"/>
      <c r="V36" s="8"/>
      <c r="W36" s="8"/>
      <c r="X36" s="8"/>
      <c r="Y36" s="8"/>
    </row>
    <row r="37" spans="1:25">
      <c r="A37" s="126" t="s">
        <v>482</v>
      </c>
      <c r="B37" s="131">
        <v>0.86170798898071621</v>
      </c>
      <c r="C37" s="131">
        <v>0.69476584022038579</v>
      </c>
      <c r="D37" s="131">
        <v>0.82203856749311299</v>
      </c>
      <c r="E37" s="131">
        <v>0.66170798898071614</v>
      </c>
      <c r="F37" s="131">
        <v>0.85013774104683193</v>
      </c>
      <c r="G37" s="131">
        <v>0.77630853994490356</v>
      </c>
      <c r="H37" s="131">
        <v>0.89696969696969697</v>
      </c>
      <c r="I37" s="131">
        <v>0.80550964187327823</v>
      </c>
      <c r="J37" s="131">
        <v>0.86721763085399461</v>
      </c>
      <c r="K37" s="131">
        <v>0.81818181818181812</v>
      </c>
      <c r="L37" s="131">
        <v>0.92672176308539955</v>
      </c>
      <c r="M37" s="131">
        <v>0.87052341597796146</v>
      </c>
      <c r="O37">
        <v>1</v>
      </c>
    </row>
    <row r="38" spans="1:25">
      <c r="A38" s="128"/>
      <c r="B38" s="131"/>
      <c r="C38" s="131"/>
      <c r="D38" s="131"/>
      <c r="E38" s="131"/>
      <c r="F38" s="131"/>
      <c r="G38" s="131"/>
      <c r="H38" s="131"/>
      <c r="I38" s="131"/>
      <c r="J38" s="131"/>
      <c r="K38" s="131"/>
      <c r="L38" s="131"/>
      <c r="M38" s="131"/>
    </row>
    <row r="39" spans="1:25">
      <c r="A39" s="127"/>
      <c r="B39" s="158" t="s">
        <v>472</v>
      </c>
      <c r="C39" s="158"/>
      <c r="D39" s="158"/>
      <c r="E39" s="158"/>
      <c r="F39" s="158"/>
      <c r="G39" s="158"/>
      <c r="H39" s="158" t="s">
        <v>473</v>
      </c>
      <c r="I39" s="158"/>
      <c r="J39" s="158"/>
      <c r="K39" s="158"/>
      <c r="L39" s="158"/>
      <c r="M39" s="158"/>
    </row>
    <row r="40" spans="1:25">
      <c r="A40" s="123" t="s">
        <v>463</v>
      </c>
      <c r="B40" t="s">
        <v>474</v>
      </c>
      <c r="C40" t="s">
        <v>4</v>
      </c>
      <c r="D40" t="s">
        <v>475</v>
      </c>
      <c r="E40" t="s">
        <v>5</v>
      </c>
      <c r="F40" t="s">
        <v>476</v>
      </c>
      <c r="G40" t="s">
        <v>477</v>
      </c>
      <c r="H40" t="s">
        <v>474</v>
      </c>
      <c r="I40" t="s">
        <v>4</v>
      </c>
      <c r="J40" t="s">
        <v>475</v>
      </c>
      <c r="K40" t="s">
        <v>5</v>
      </c>
      <c r="L40" t="s">
        <v>476</v>
      </c>
      <c r="M40" t="s">
        <v>477</v>
      </c>
      <c r="O40" t="s">
        <v>478</v>
      </c>
      <c r="P40" t="s">
        <v>479</v>
      </c>
    </row>
    <row r="41" spans="1:25">
      <c r="A41" s="127" t="s">
        <v>480</v>
      </c>
      <c r="B41">
        <v>0.37699999999999995</v>
      </c>
      <c r="C41">
        <v>0.30740000000000001</v>
      </c>
      <c r="D41">
        <v>0.33999999999999997</v>
      </c>
      <c r="E41">
        <v>0.28260000000000002</v>
      </c>
      <c r="F41">
        <v>0.3644</v>
      </c>
      <c r="G41">
        <v>0.32400000000000001</v>
      </c>
      <c r="H41">
        <v>0.34420000000000001</v>
      </c>
      <c r="I41">
        <v>0.318</v>
      </c>
      <c r="J41">
        <v>0.378</v>
      </c>
      <c r="K41">
        <v>0.34040000000000004</v>
      </c>
      <c r="L41">
        <v>0.42220000000000002</v>
      </c>
      <c r="M41">
        <v>0.37319999999999998</v>
      </c>
      <c r="O41">
        <v>0.3024</v>
      </c>
      <c r="P41">
        <v>2.7000000000000003E-2</v>
      </c>
    </row>
    <row r="42" spans="1:25">
      <c r="A42" s="127" t="s">
        <v>481</v>
      </c>
      <c r="B42">
        <v>0.34999999999999992</v>
      </c>
      <c r="C42">
        <v>0.28039999999999998</v>
      </c>
      <c r="D42">
        <v>0.31299999999999994</v>
      </c>
      <c r="E42">
        <v>0.25559999999999999</v>
      </c>
      <c r="F42">
        <v>0.33739999999999998</v>
      </c>
      <c r="G42">
        <v>0.29699999999999999</v>
      </c>
      <c r="H42">
        <v>0.31719999999999998</v>
      </c>
      <c r="I42">
        <v>0.29099999999999998</v>
      </c>
      <c r="J42">
        <v>0.35099999999999998</v>
      </c>
      <c r="K42">
        <v>0.31340000000000001</v>
      </c>
      <c r="L42">
        <v>0.3952</v>
      </c>
      <c r="M42">
        <v>0.34619999999999995</v>
      </c>
      <c r="O42">
        <v>0.27539999999999998</v>
      </c>
    </row>
    <row r="43" spans="1:25">
      <c r="A43" s="129" t="s">
        <v>28</v>
      </c>
      <c r="B43" s="8">
        <v>1</v>
      </c>
      <c r="C43" s="8">
        <v>0.80114285714285727</v>
      </c>
      <c r="D43" s="8">
        <v>1</v>
      </c>
      <c r="E43" s="8">
        <v>0.81661341853035152</v>
      </c>
      <c r="F43" s="8">
        <v>1</v>
      </c>
      <c r="G43" s="8">
        <v>0.8802608180201541</v>
      </c>
      <c r="H43" s="8">
        <v>1</v>
      </c>
      <c r="I43" s="8">
        <v>0.91740226986128626</v>
      </c>
      <c r="J43" s="8">
        <v>1</v>
      </c>
      <c r="K43" s="8">
        <v>0.89287749287749296</v>
      </c>
      <c r="L43" s="8">
        <v>1</v>
      </c>
      <c r="M43" s="8">
        <v>0.87601214574898778</v>
      </c>
      <c r="N43" s="8"/>
      <c r="O43" s="8"/>
      <c r="P43" s="8"/>
      <c r="S43" s="8"/>
      <c r="T43" s="8"/>
      <c r="U43" s="8"/>
      <c r="V43" s="8"/>
      <c r="W43" s="8"/>
      <c r="X43" s="8"/>
      <c r="Y43" s="8"/>
    </row>
    <row r="44" spans="1:25">
      <c r="A44" s="128" t="s">
        <v>482</v>
      </c>
      <c r="B44" s="131">
        <v>1.2708787218591138</v>
      </c>
      <c r="C44" s="131">
        <v>1.018155410312273</v>
      </c>
      <c r="D44" s="131">
        <v>1.1365286855482932</v>
      </c>
      <c r="E44" s="131">
        <v>0.92810457516339873</v>
      </c>
      <c r="F44" s="131">
        <v>1.2251270878721858</v>
      </c>
      <c r="G44" s="131">
        <v>1.0784313725490196</v>
      </c>
      <c r="H44" s="131">
        <v>1.1517792302106027</v>
      </c>
      <c r="I44" s="131">
        <v>1.056644880174292</v>
      </c>
      <c r="J44" s="131">
        <v>1.2745098039215685</v>
      </c>
      <c r="K44" s="131">
        <v>1.1379811183732753</v>
      </c>
      <c r="L44" s="131">
        <v>1.4350036310820626</v>
      </c>
      <c r="M44" s="131">
        <v>1.2570806100217864</v>
      </c>
      <c r="O44">
        <v>1</v>
      </c>
    </row>
    <row r="45" spans="1:25">
      <c r="A45" s="127"/>
    </row>
    <row r="46" spans="1:25">
      <c r="A46" s="127"/>
      <c r="B46" s="158" t="s">
        <v>472</v>
      </c>
      <c r="C46" s="158"/>
      <c r="D46" s="158"/>
      <c r="E46" s="158"/>
      <c r="F46" s="158"/>
      <c r="G46" s="158"/>
      <c r="H46" s="158" t="s">
        <v>473</v>
      </c>
      <c r="I46" s="158"/>
      <c r="J46" s="158"/>
      <c r="K46" s="158"/>
      <c r="L46" s="158"/>
      <c r="M46" s="158"/>
    </row>
    <row r="47" spans="1:25">
      <c r="A47" s="130" t="s">
        <v>464</v>
      </c>
      <c r="B47" t="s">
        <v>474</v>
      </c>
      <c r="C47" t="s">
        <v>4</v>
      </c>
      <c r="D47" t="s">
        <v>475</v>
      </c>
      <c r="E47" t="s">
        <v>5</v>
      </c>
      <c r="F47" t="s">
        <v>476</v>
      </c>
      <c r="G47" t="s">
        <v>477</v>
      </c>
      <c r="H47" t="s">
        <v>474</v>
      </c>
      <c r="I47" t="s">
        <v>4</v>
      </c>
      <c r="J47" t="s">
        <v>475</v>
      </c>
      <c r="K47" t="s">
        <v>5</v>
      </c>
      <c r="L47" t="s">
        <v>476</v>
      </c>
      <c r="M47" t="s">
        <v>477</v>
      </c>
      <c r="O47" t="s">
        <v>478</v>
      </c>
      <c r="P47" t="s">
        <v>479</v>
      </c>
    </row>
    <row r="48" spans="1:25">
      <c r="A48" s="127" t="s">
        <v>480</v>
      </c>
      <c r="B48">
        <v>0.24440000000000001</v>
      </c>
      <c r="C48">
        <v>0.17600000000000002</v>
      </c>
      <c r="D48">
        <v>0.23139999999999999</v>
      </c>
      <c r="E48">
        <v>0.17099999999999999</v>
      </c>
      <c r="F48">
        <v>0.2346</v>
      </c>
      <c r="G48">
        <v>0.2084</v>
      </c>
      <c r="H48">
        <v>0.26280000000000003</v>
      </c>
      <c r="I48">
        <v>0.21820000000000001</v>
      </c>
      <c r="J48">
        <v>0.29300000000000004</v>
      </c>
      <c r="K48">
        <v>0.26919999999999999</v>
      </c>
      <c r="L48">
        <v>0.27559999999999996</v>
      </c>
      <c r="M48">
        <v>0.29020000000000001</v>
      </c>
      <c r="O48">
        <v>0.37659999999999999</v>
      </c>
      <c r="P48">
        <v>6.0000000000000006E-4</v>
      </c>
    </row>
    <row r="49" spans="1:32">
      <c r="A49" s="127" t="s">
        <v>481</v>
      </c>
      <c r="B49">
        <v>0.24380000000000002</v>
      </c>
      <c r="C49">
        <v>0.17540000000000003</v>
      </c>
      <c r="D49">
        <v>0.23080000000000001</v>
      </c>
      <c r="E49">
        <v>0.1704</v>
      </c>
      <c r="F49">
        <v>0.23400000000000001</v>
      </c>
      <c r="G49">
        <v>0.20780000000000001</v>
      </c>
      <c r="H49">
        <v>0.26220000000000004</v>
      </c>
      <c r="I49">
        <v>0.21760000000000002</v>
      </c>
      <c r="J49">
        <v>0.29240000000000005</v>
      </c>
      <c r="K49">
        <v>0.26860000000000001</v>
      </c>
      <c r="L49">
        <v>0.27499999999999997</v>
      </c>
      <c r="M49">
        <v>0.28960000000000002</v>
      </c>
      <c r="O49">
        <v>0.376</v>
      </c>
    </row>
    <row r="50" spans="1:32">
      <c r="A50" s="129" t="s">
        <v>28</v>
      </c>
      <c r="B50" s="8">
        <v>1</v>
      </c>
      <c r="C50" s="8">
        <v>0.71944216570959807</v>
      </c>
      <c r="D50" s="8">
        <v>1</v>
      </c>
      <c r="E50" s="8">
        <v>0.73830155979202772</v>
      </c>
      <c r="F50" s="8">
        <v>1</v>
      </c>
      <c r="G50" s="8">
        <v>0.88803418803418799</v>
      </c>
      <c r="H50" s="8">
        <v>1</v>
      </c>
      <c r="I50" s="8">
        <v>0.82990083905415701</v>
      </c>
      <c r="J50" s="8">
        <v>1</v>
      </c>
      <c r="K50" s="8">
        <v>0.91860465116279055</v>
      </c>
      <c r="L50" s="8">
        <v>1</v>
      </c>
      <c r="M50" s="8">
        <v>1.0530909090909093</v>
      </c>
      <c r="N50" s="8"/>
      <c r="O50" s="8"/>
      <c r="P50" s="8"/>
      <c r="S50" s="8"/>
      <c r="T50" s="8"/>
      <c r="U50" s="8"/>
      <c r="V50" s="8"/>
      <c r="W50" s="8"/>
      <c r="X50" s="8"/>
      <c r="Y50" s="8"/>
    </row>
    <row r="51" spans="1:32">
      <c r="A51" s="128" t="s">
        <v>482</v>
      </c>
      <c r="B51" s="131">
        <v>0.64840425531914903</v>
      </c>
      <c r="C51" s="131">
        <v>0.46648936170212774</v>
      </c>
      <c r="D51" s="131">
        <v>0.61382978723404258</v>
      </c>
      <c r="E51" s="131">
        <v>0.45319148936170212</v>
      </c>
      <c r="F51" s="131">
        <v>0.62234042553191493</v>
      </c>
      <c r="G51" s="131">
        <v>0.55265957446808511</v>
      </c>
      <c r="H51" s="131">
        <v>0.697340425531915</v>
      </c>
      <c r="I51" s="131">
        <v>0.57872340425531921</v>
      </c>
      <c r="J51" s="131">
        <v>0.7776595744680852</v>
      </c>
      <c r="K51" s="131">
        <v>0.71436170212765959</v>
      </c>
      <c r="L51" s="131">
        <v>0.73138297872340419</v>
      </c>
      <c r="M51" s="131">
        <v>0.77021276595744692</v>
      </c>
      <c r="O51">
        <v>1</v>
      </c>
    </row>
    <row r="52" spans="1:32">
      <c r="A52" s="128"/>
      <c r="B52" s="131"/>
      <c r="C52" s="131"/>
      <c r="D52" s="131"/>
      <c r="E52" s="131"/>
      <c r="F52" s="131"/>
      <c r="G52" s="131"/>
      <c r="H52" s="131"/>
      <c r="I52" s="131"/>
      <c r="J52" s="131"/>
      <c r="K52" s="131"/>
      <c r="L52" s="131"/>
      <c r="M52" s="131"/>
    </row>
    <row r="53" spans="1:32" ht="20">
      <c r="A53" s="174" t="s">
        <v>493</v>
      </c>
      <c r="B53" s="174"/>
      <c r="C53" s="174"/>
      <c r="D53" s="174"/>
      <c r="E53" s="174"/>
      <c r="F53" s="174"/>
      <c r="G53" s="174"/>
      <c r="H53" s="174"/>
      <c r="I53" s="174"/>
      <c r="J53" s="174"/>
      <c r="K53" s="174"/>
      <c r="L53" s="174"/>
      <c r="M53" s="174"/>
      <c r="N53" s="174"/>
      <c r="O53" s="174"/>
    </row>
    <row r="54" spans="1:32">
      <c r="A54" s="128" t="s">
        <v>149</v>
      </c>
      <c r="B54" s="158" t="s">
        <v>472</v>
      </c>
      <c r="C54" s="158"/>
      <c r="D54" s="158"/>
      <c r="E54" s="158"/>
      <c r="F54" s="158"/>
      <c r="G54" s="158"/>
      <c r="H54" s="158" t="s">
        <v>473</v>
      </c>
      <c r="I54" s="158"/>
      <c r="J54" s="158"/>
      <c r="K54" s="158"/>
      <c r="L54" s="158"/>
      <c r="M54" s="158"/>
    </row>
    <row r="55" spans="1:32" ht="17" customHeight="1">
      <c r="B55" t="s">
        <v>474</v>
      </c>
      <c r="C55" t="s">
        <v>4</v>
      </c>
      <c r="D55" t="s">
        <v>475</v>
      </c>
      <c r="E55" t="s">
        <v>5</v>
      </c>
      <c r="F55" t="s">
        <v>476</v>
      </c>
      <c r="G55" t="s">
        <v>477</v>
      </c>
      <c r="H55" t="s">
        <v>474</v>
      </c>
      <c r="I55" t="s">
        <v>4</v>
      </c>
      <c r="J55" t="s">
        <v>475</v>
      </c>
      <c r="K55" t="s">
        <v>5</v>
      </c>
      <c r="L55" t="s">
        <v>476</v>
      </c>
      <c r="M55" t="s">
        <v>477</v>
      </c>
      <c r="O55" t="s">
        <v>485</v>
      </c>
    </row>
    <row r="56" spans="1:32">
      <c r="A56" s="124" t="s">
        <v>486</v>
      </c>
      <c r="B56" s="124">
        <v>74273.33</v>
      </c>
      <c r="C56" s="124">
        <v>75231.67</v>
      </c>
      <c r="D56" s="124">
        <v>75058.33</v>
      </c>
      <c r="E56" s="124">
        <v>75447.33</v>
      </c>
      <c r="F56" s="124">
        <v>73753.67</v>
      </c>
      <c r="G56" s="124">
        <v>77371</v>
      </c>
      <c r="H56" s="124">
        <v>71809.33</v>
      </c>
      <c r="I56" s="124">
        <v>75842</v>
      </c>
      <c r="J56" s="124">
        <v>74800.67</v>
      </c>
      <c r="K56" s="124">
        <v>77597</v>
      </c>
      <c r="L56" s="124">
        <v>75842.67</v>
      </c>
      <c r="M56" s="124">
        <v>78327</v>
      </c>
      <c r="N56" s="124"/>
      <c r="O56" s="124">
        <v>68749.33</v>
      </c>
      <c r="R56" s="124"/>
      <c r="S56" s="124"/>
      <c r="T56" s="124"/>
      <c r="U56" s="124"/>
      <c r="V56" s="124"/>
      <c r="W56" s="124"/>
      <c r="X56" s="124"/>
      <c r="Y56" s="124"/>
      <c r="Z56" s="124"/>
      <c r="AA56" s="124"/>
      <c r="AB56" s="124"/>
      <c r="AC56" s="124"/>
      <c r="AD56" s="124"/>
      <c r="AE56" s="124"/>
      <c r="AF56" s="124"/>
    </row>
    <row r="57" spans="1:32">
      <c r="A57" s="124"/>
      <c r="B57" s="124">
        <v>1</v>
      </c>
      <c r="C57" s="124">
        <v>1.0129030000000001</v>
      </c>
      <c r="D57" s="124">
        <v>1</v>
      </c>
      <c r="E57" s="124">
        <v>1.0051829999999999</v>
      </c>
      <c r="F57" s="124">
        <v>1</v>
      </c>
      <c r="G57" s="124">
        <v>1.0490459999999999</v>
      </c>
      <c r="H57" s="124">
        <v>1</v>
      </c>
      <c r="I57" s="124">
        <v>1.0561579999999999</v>
      </c>
      <c r="J57" s="124">
        <v>1</v>
      </c>
      <c r="K57" s="124">
        <v>1.0373840000000001</v>
      </c>
      <c r="L57" s="124">
        <v>1</v>
      </c>
      <c r="M57" s="124">
        <v>1.032756</v>
      </c>
      <c r="N57" s="124"/>
      <c r="O57" s="124"/>
    </row>
    <row r="58" spans="1:32">
      <c r="A58" s="124"/>
      <c r="B58" s="124"/>
      <c r="C58" s="124"/>
      <c r="D58" s="124"/>
      <c r="E58" s="124"/>
      <c r="F58" s="124"/>
      <c r="G58" s="124"/>
      <c r="H58" s="124"/>
      <c r="I58" s="124"/>
      <c r="J58" s="124"/>
      <c r="K58" s="124"/>
      <c r="L58" s="124"/>
      <c r="M58" s="124"/>
      <c r="N58" s="124"/>
      <c r="O58" s="124"/>
    </row>
    <row r="59" spans="1:32">
      <c r="A59" s="124" t="s">
        <v>152</v>
      </c>
      <c r="B59" s="158" t="s">
        <v>472</v>
      </c>
      <c r="C59" s="158"/>
      <c r="D59" s="158"/>
      <c r="E59" s="158"/>
      <c r="F59" s="158"/>
      <c r="G59" s="158"/>
      <c r="H59" s="158" t="s">
        <v>473</v>
      </c>
      <c r="I59" s="158"/>
      <c r="J59" s="158"/>
      <c r="K59" s="158"/>
      <c r="L59" s="158"/>
      <c r="M59" s="158"/>
      <c r="N59" s="124"/>
      <c r="O59" s="124"/>
    </row>
    <row r="60" spans="1:32">
      <c r="B60" t="s">
        <v>474</v>
      </c>
      <c r="C60" t="s">
        <v>4</v>
      </c>
      <c r="D60" t="s">
        <v>475</v>
      </c>
      <c r="E60" t="s">
        <v>5</v>
      </c>
      <c r="F60" t="s">
        <v>476</v>
      </c>
      <c r="G60" t="s">
        <v>477</v>
      </c>
      <c r="H60" t="s">
        <v>474</v>
      </c>
      <c r="I60" t="s">
        <v>4</v>
      </c>
      <c r="J60" t="s">
        <v>475</v>
      </c>
      <c r="K60" t="s">
        <v>5</v>
      </c>
      <c r="L60" t="s">
        <v>476</v>
      </c>
      <c r="M60" t="s">
        <v>477</v>
      </c>
    </row>
    <row r="61" spans="1:32">
      <c r="A61" s="124" t="s">
        <v>486</v>
      </c>
      <c r="B61" s="124">
        <v>92921</v>
      </c>
      <c r="C61" s="124">
        <v>81421.33</v>
      </c>
      <c r="D61" s="124">
        <v>87346.33</v>
      </c>
      <c r="E61" s="124">
        <v>83991.67</v>
      </c>
      <c r="F61" s="124">
        <v>93848.33</v>
      </c>
      <c r="G61" s="124">
        <v>80158.33</v>
      </c>
      <c r="H61" s="124">
        <v>99242.33</v>
      </c>
      <c r="I61" s="124">
        <v>91247.67</v>
      </c>
      <c r="J61" s="124">
        <v>97573.67</v>
      </c>
      <c r="K61" s="124">
        <v>88074</v>
      </c>
      <c r="L61" s="124">
        <v>97142.67</v>
      </c>
      <c r="M61" s="124">
        <v>91643</v>
      </c>
      <c r="N61" s="124"/>
      <c r="O61" s="124">
        <v>95019.67</v>
      </c>
    </row>
    <row r="62" spans="1:32">
      <c r="A62" s="124"/>
      <c r="B62" s="124">
        <v>1</v>
      </c>
      <c r="C62" s="124">
        <v>0.87624299999999999</v>
      </c>
      <c r="D62" s="124">
        <v>1</v>
      </c>
      <c r="E62" s="124">
        <v>0.96159399999999995</v>
      </c>
      <c r="F62" s="124">
        <v>1</v>
      </c>
      <c r="G62" s="124">
        <v>0.85412600000000005</v>
      </c>
      <c r="H62" s="124">
        <v>1</v>
      </c>
      <c r="I62" s="124">
        <v>0.91944300000000001</v>
      </c>
      <c r="J62" s="124">
        <v>1</v>
      </c>
      <c r="K62" s="124">
        <v>0.90264100000000003</v>
      </c>
      <c r="L62" s="124">
        <v>1</v>
      </c>
      <c r="M62" s="124">
        <v>0.94338599999999995</v>
      </c>
      <c r="N62" s="124"/>
      <c r="O62" s="124"/>
    </row>
    <row r="63" spans="1:32">
      <c r="A63" s="124"/>
      <c r="B63" s="124"/>
      <c r="C63" s="124"/>
      <c r="D63" s="124"/>
      <c r="E63" s="124"/>
      <c r="F63" s="124"/>
      <c r="G63" s="124"/>
      <c r="H63" s="124"/>
      <c r="I63" s="124"/>
      <c r="J63" s="124"/>
      <c r="K63" s="124"/>
      <c r="L63" s="124"/>
      <c r="M63" s="124"/>
      <c r="N63" s="124"/>
      <c r="O63" s="124"/>
    </row>
    <row r="64" spans="1:32">
      <c r="A64" t="s">
        <v>463</v>
      </c>
      <c r="B64" s="158" t="s">
        <v>472</v>
      </c>
      <c r="C64" s="158"/>
      <c r="D64" s="158"/>
      <c r="E64" s="158"/>
      <c r="F64" s="158"/>
      <c r="G64" s="158"/>
      <c r="H64" s="158" t="s">
        <v>473</v>
      </c>
      <c r="I64" s="158"/>
      <c r="J64" s="158"/>
      <c r="K64" s="158"/>
      <c r="L64" s="158"/>
      <c r="M64" s="158"/>
    </row>
    <row r="65" spans="1:16">
      <c r="B65" t="s">
        <v>474</v>
      </c>
      <c r="C65" t="s">
        <v>4</v>
      </c>
      <c r="D65" t="s">
        <v>475</v>
      </c>
      <c r="E65" t="s">
        <v>5</v>
      </c>
      <c r="F65" t="s">
        <v>476</v>
      </c>
      <c r="G65" t="s">
        <v>477</v>
      </c>
      <c r="H65" t="s">
        <v>474</v>
      </c>
      <c r="I65" t="s">
        <v>4</v>
      </c>
      <c r="J65" t="s">
        <v>475</v>
      </c>
      <c r="K65" t="s">
        <v>5</v>
      </c>
      <c r="L65" t="s">
        <v>476</v>
      </c>
      <c r="M65" t="s">
        <v>477</v>
      </c>
    </row>
    <row r="66" spans="1:16">
      <c r="A66" s="124" t="s">
        <v>486</v>
      </c>
      <c r="B66" s="124">
        <v>77430</v>
      </c>
      <c r="C66" s="124">
        <v>53675.33</v>
      </c>
      <c r="D66" s="124">
        <v>78488</v>
      </c>
      <c r="E66" s="124">
        <v>63107</v>
      </c>
      <c r="F66" s="124">
        <v>80270</v>
      </c>
      <c r="G66" s="124">
        <v>52079.33</v>
      </c>
      <c r="H66" s="124">
        <v>87274.33</v>
      </c>
      <c r="I66" s="124">
        <v>79288</v>
      </c>
      <c r="J66" s="124">
        <v>92563</v>
      </c>
      <c r="K66" s="124">
        <v>84444.33</v>
      </c>
      <c r="L66" s="124">
        <v>93486</v>
      </c>
      <c r="M66" s="124">
        <v>80633.67</v>
      </c>
      <c r="N66" s="124"/>
      <c r="O66" s="124">
        <v>88180.33</v>
      </c>
      <c r="P66" s="124"/>
    </row>
    <row r="67" spans="1:16">
      <c r="A67" s="124"/>
      <c r="B67" s="124">
        <v>1</v>
      </c>
      <c r="C67" s="124">
        <v>0.69321100000000002</v>
      </c>
      <c r="D67" s="124">
        <v>1</v>
      </c>
      <c r="E67" s="124">
        <v>0.80403400000000003</v>
      </c>
      <c r="F67" s="124">
        <v>1</v>
      </c>
      <c r="G67" s="124">
        <v>0.64880199999999999</v>
      </c>
      <c r="H67" s="124">
        <v>1</v>
      </c>
      <c r="I67" s="124">
        <v>0.90849199999999997</v>
      </c>
      <c r="J67" s="124">
        <v>1</v>
      </c>
      <c r="K67" s="124">
        <v>0.91229000000000005</v>
      </c>
      <c r="L67" s="124">
        <v>1</v>
      </c>
      <c r="M67" s="124">
        <v>0.86252099999999998</v>
      </c>
      <c r="N67" s="124"/>
      <c r="O67" s="124"/>
      <c r="P67" s="124"/>
    </row>
    <row r="68" spans="1:16">
      <c r="A68" s="128"/>
      <c r="B68" s="131"/>
      <c r="C68" s="131"/>
      <c r="D68" s="131"/>
      <c r="E68" s="131"/>
      <c r="F68" s="131"/>
      <c r="G68" s="131"/>
      <c r="H68" s="131"/>
      <c r="I68" s="131"/>
      <c r="J68" s="131"/>
      <c r="K68" s="131"/>
      <c r="L68" s="131"/>
      <c r="M68" s="131"/>
    </row>
    <row r="69" spans="1:16" ht="22">
      <c r="A69" s="149" t="s">
        <v>494</v>
      </c>
      <c r="B69" s="149"/>
      <c r="C69" s="149"/>
      <c r="D69" s="149"/>
      <c r="E69" s="149"/>
      <c r="F69" s="149"/>
      <c r="G69" s="149"/>
      <c r="H69" s="149"/>
      <c r="I69" s="149"/>
      <c r="J69" s="149"/>
      <c r="K69" s="149"/>
      <c r="L69" s="149"/>
      <c r="M69" s="149"/>
      <c r="N69" s="149"/>
      <c r="O69" s="149"/>
      <c r="P69" s="149"/>
    </row>
    <row r="70" spans="1:16">
      <c r="B70" t="s">
        <v>470</v>
      </c>
      <c r="C70" t="s">
        <v>465</v>
      </c>
      <c r="F70" t="s">
        <v>466</v>
      </c>
      <c r="K70" t="s">
        <v>471</v>
      </c>
      <c r="N70" t="s">
        <v>468</v>
      </c>
    </row>
    <row r="71" spans="1:16">
      <c r="A71" s="24" t="s">
        <v>149</v>
      </c>
      <c r="I71" s="24" t="s">
        <v>149</v>
      </c>
    </row>
    <row r="72" spans="1:16">
      <c r="A72" s="120" t="s">
        <v>74</v>
      </c>
      <c r="C72">
        <v>7.23</v>
      </c>
      <c r="D72">
        <v>6.52</v>
      </c>
      <c r="E72">
        <v>7.95</v>
      </c>
      <c r="F72">
        <v>4.6900000000000004</v>
      </c>
      <c r="G72">
        <v>4.91</v>
      </c>
      <c r="H72">
        <v>5.83</v>
      </c>
      <c r="I72" s="120" t="s">
        <v>74</v>
      </c>
      <c r="K72">
        <v>7.07</v>
      </c>
      <c r="L72">
        <v>6.96</v>
      </c>
      <c r="M72">
        <v>8.11</v>
      </c>
      <c r="N72">
        <v>4.28</v>
      </c>
      <c r="O72">
        <v>5.19</v>
      </c>
      <c r="P72">
        <v>7.63</v>
      </c>
    </row>
    <row r="73" spans="1:16">
      <c r="A73" s="24" t="s">
        <v>469</v>
      </c>
      <c r="C73">
        <v>92.77</v>
      </c>
      <c r="D73">
        <v>93.48</v>
      </c>
      <c r="E73">
        <v>92.05</v>
      </c>
      <c r="F73">
        <v>95.31</v>
      </c>
      <c r="G73">
        <v>95.09</v>
      </c>
      <c r="H73">
        <v>94.17</v>
      </c>
      <c r="I73" s="24" t="s">
        <v>469</v>
      </c>
      <c r="K73">
        <v>92.93</v>
      </c>
      <c r="L73">
        <v>93.04</v>
      </c>
      <c r="M73">
        <v>91.89</v>
      </c>
      <c r="N73">
        <v>95.72</v>
      </c>
      <c r="O73">
        <v>94.81</v>
      </c>
      <c r="P73">
        <v>92.37</v>
      </c>
    </row>
    <row r="74" spans="1:16">
      <c r="B74" s="8">
        <v>92.766666666666666</v>
      </c>
      <c r="C74">
        <v>1.0000359324469996</v>
      </c>
      <c r="D74">
        <v>1.0076895436579232</v>
      </c>
      <c r="E74">
        <v>0.9922745238950772</v>
      </c>
      <c r="F74">
        <v>1.0274164570607258</v>
      </c>
      <c r="G74">
        <v>1.0250449155587495</v>
      </c>
      <c r="H74">
        <v>1.0151275601868488</v>
      </c>
      <c r="J74" s="8">
        <v>92.62</v>
      </c>
      <c r="K74">
        <v>1.0033470092852517</v>
      </c>
      <c r="L74">
        <v>1.0045346577413086</v>
      </c>
      <c r="M74">
        <v>0.99211833297343976</v>
      </c>
      <c r="N74">
        <v>1.0334700928525156</v>
      </c>
      <c r="O74">
        <v>1.0236450010796805</v>
      </c>
      <c r="P74">
        <v>0.99730079896350676</v>
      </c>
    </row>
    <row r="75" spans="1:16">
      <c r="A75" s="24" t="s">
        <v>152</v>
      </c>
      <c r="I75" s="24" t="s">
        <v>152</v>
      </c>
    </row>
    <row r="76" spans="1:16">
      <c r="A76" s="24" t="s">
        <v>74</v>
      </c>
      <c r="C76">
        <v>0.35</v>
      </c>
      <c r="D76">
        <v>0.31</v>
      </c>
      <c r="E76">
        <v>0.32</v>
      </c>
      <c r="F76">
        <v>0.24</v>
      </c>
      <c r="G76">
        <v>0.25</v>
      </c>
      <c r="H76">
        <v>0.22</v>
      </c>
      <c r="I76" s="24" t="s">
        <v>74</v>
      </c>
      <c r="K76">
        <v>0.23</v>
      </c>
      <c r="L76">
        <v>0.23</v>
      </c>
      <c r="M76">
        <v>0.19</v>
      </c>
      <c r="N76">
        <v>0.26</v>
      </c>
      <c r="O76">
        <v>0.19</v>
      </c>
      <c r="P76">
        <v>0.33</v>
      </c>
    </row>
    <row r="77" spans="1:16">
      <c r="A77" s="24" t="s">
        <v>469</v>
      </c>
      <c r="C77">
        <v>99.65</v>
      </c>
      <c r="D77">
        <v>99.69</v>
      </c>
      <c r="E77">
        <v>99.68</v>
      </c>
      <c r="F77">
        <v>99.76</v>
      </c>
      <c r="G77">
        <v>99.75</v>
      </c>
      <c r="H77">
        <v>99.78</v>
      </c>
      <c r="I77" s="24" t="s">
        <v>469</v>
      </c>
      <c r="K77">
        <v>99.77</v>
      </c>
      <c r="L77">
        <v>99.77</v>
      </c>
      <c r="M77">
        <v>99.81</v>
      </c>
      <c r="N77">
        <v>99.74</v>
      </c>
      <c r="O77">
        <v>99.81</v>
      </c>
      <c r="P77">
        <v>99.67</v>
      </c>
    </row>
    <row r="78" spans="1:16">
      <c r="A78" s="122"/>
      <c r="B78" s="8">
        <v>99.673333333333332</v>
      </c>
      <c r="C78">
        <v>0.99976590194635817</v>
      </c>
      <c r="D78">
        <v>1.0001672128954584</v>
      </c>
      <c r="E78">
        <v>1.0000668851581835</v>
      </c>
      <c r="F78">
        <v>1.0008695070563842</v>
      </c>
      <c r="G78">
        <v>1.0007691793191091</v>
      </c>
      <c r="H78">
        <v>1.0010701625309344</v>
      </c>
      <c r="I78" s="122"/>
      <c r="J78" s="8">
        <v>99.783333333333346</v>
      </c>
      <c r="K78">
        <v>0.99986637715049254</v>
      </c>
      <c r="L78">
        <v>0.99986637715049254</v>
      </c>
      <c r="M78">
        <v>1.0002672456990145</v>
      </c>
      <c r="N78">
        <v>0.99956572573910119</v>
      </c>
      <c r="O78">
        <v>1.0002672456990145</v>
      </c>
      <c r="P78">
        <v>0.99886420577918811</v>
      </c>
    </row>
    <row r="79" spans="1:16">
      <c r="A79" s="24" t="s">
        <v>463</v>
      </c>
      <c r="I79" s="24" t="s">
        <v>463</v>
      </c>
    </row>
    <row r="80" spans="1:16">
      <c r="A80" s="24" t="s">
        <v>74</v>
      </c>
      <c r="C80">
        <v>11</v>
      </c>
      <c r="D80">
        <v>12.8</v>
      </c>
      <c r="E80">
        <v>8.24</v>
      </c>
      <c r="F80">
        <v>5.53</v>
      </c>
      <c r="G80">
        <v>6.54</v>
      </c>
      <c r="H80">
        <v>5.41</v>
      </c>
      <c r="I80" s="24" t="s">
        <v>74</v>
      </c>
      <c r="K80">
        <v>15.2</v>
      </c>
      <c r="L80">
        <v>12.5</v>
      </c>
      <c r="M80">
        <v>5.03</v>
      </c>
      <c r="N80">
        <v>11.9</v>
      </c>
      <c r="O80">
        <v>16.899999999999999</v>
      </c>
      <c r="P80">
        <v>12</v>
      </c>
    </row>
    <row r="81" spans="1:16">
      <c r="A81" s="24" t="s">
        <v>469</v>
      </c>
      <c r="C81">
        <v>89</v>
      </c>
      <c r="D81">
        <v>87.2</v>
      </c>
      <c r="E81">
        <v>91.76</v>
      </c>
      <c r="F81">
        <v>94.47</v>
      </c>
      <c r="G81">
        <v>93.46</v>
      </c>
      <c r="H81">
        <v>94.59</v>
      </c>
      <c r="I81" s="24" t="s">
        <v>469</v>
      </c>
      <c r="K81">
        <v>84.8</v>
      </c>
      <c r="L81">
        <v>87.5</v>
      </c>
      <c r="M81">
        <v>94.97</v>
      </c>
      <c r="N81">
        <v>88.1</v>
      </c>
      <c r="O81">
        <v>83.1</v>
      </c>
      <c r="P81">
        <v>88</v>
      </c>
    </row>
    <row r="82" spans="1:16">
      <c r="A82" s="122"/>
      <c r="B82" s="8">
        <v>89.32</v>
      </c>
      <c r="C82">
        <v>0.9964173757277206</v>
      </c>
      <c r="D82">
        <v>0.97626511419614881</v>
      </c>
      <c r="E82">
        <v>1.0273175100761309</v>
      </c>
      <c r="F82">
        <v>1.0576578593819974</v>
      </c>
      <c r="G82">
        <v>1.0463502015226154</v>
      </c>
      <c r="H82">
        <v>1.0590013434841021</v>
      </c>
      <c r="I82" s="122"/>
      <c r="J82" s="8">
        <v>89.089999999999989</v>
      </c>
      <c r="K82">
        <v>0.95184644741272884</v>
      </c>
      <c r="L82">
        <v>0.98215287911101146</v>
      </c>
      <c r="M82">
        <v>1.0660006734762602</v>
      </c>
      <c r="N82">
        <v>0.98888764171062971</v>
      </c>
      <c r="O82">
        <v>0.93276462004714333</v>
      </c>
      <c r="P82">
        <v>0.98776518127736013</v>
      </c>
    </row>
    <row r="83" spans="1:16">
      <c r="A83" s="24" t="s">
        <v>464</v>
      </c>
      <c r="I83" s="24" t="s">
        <v>464</v>
      </c>
    </row>
    <row r="84" spans="1:16">
      <c r="A84" s="24" t="s">
        <v>74</v>
      </c>
      <c r="C84">
        <v>5.46</v>
      </c>
      <c r="D84">
        <v>4.3099999999999996</v>
      </c>
      <c r="E84">
        <v>5.72</v>
      </c>
      <c r="F84">
        <v>5.91</v>
      </c>
      <c r="G84">
        <v>3.11</v>
      </c>
      <c r="H84">
        <v>3.96</v>
      </c>
      <c r="I84" s="24" t="s">
        <v>74</v>
      </c>
      <c r="K84">
        <v>5.08</v>
      </c>
      <c r="L84">
        <v>6.61</v>
      </c>
      <c r="M84">
        <v>5.87</v>
      </c>
      <c r="N84">
        <v>4.12</v>
      </c>
      <c r="O84">
        <v>7.25</v>
      </c>
      <c r="P84">
        <v>8.75</v>
      </c>
    </row>
    <row r="85" spans="1:16">
      <c r="A85" s="24" t="s">
        <v>469</v>
      </c>
      <c r="C85">
        <v>94.54</v>
      </c>
      <c r="D85">
        <v>95.69</v>
      </c>
      <c r="E85">
        <v>94.28</v>
      </c>
      <c r="F85">
        <v>94.09</v>
      </c>
      <c r="G85">
        <v>96.89</v>
      </c>
      <c r="H85">
        <v>96.04</v>
      </c>
      <c r="I85" s="24" t="s">
        <v>469</v>
      </c>
      <c r="K85">
        <v>94.92</v>
      </c>
      <c r="L85">
        <v>93.39</v>
      </c>
      <c r="M85">
        <v>94.13</v>
      </c>
      <c r="N85">
        <v>95.88</v>
      </c>
      <c r="O85">
        <v>92.75</v>
      </c>
      <c r="P85">
        <v>91.25</v>
      </c>
    </row>
    <row r="86" spans="1:16">
      <c r="B86" s="8">
        <v>94.836666666666659</v>
      </c>
      <c r="C86">
        <v>0.99687181469895625</v>
      </c>
      <c r="D86">
        <v>1.0089979262591826</v>
      </c>
      <c r="E86">
        <v>0.99413025904186159</v>
      </c>
      <c r="F86">
        <v>0.99212681452321549</v>
      </c>
      <c r="G86">
        <v>1.0216512600611578</v>
      </c>
      <c r="H86">
        <v>1.0126884819514255</v>
      </c>
      <c r="J86" s="8">
        <v>94.146666666666661</v>
      </c>
      <c r="K86">
        <v>1.0082141339753576</v>
      </c>
      <c r="L86">
        <v>0.99196289477411137</v>
      </c>
      <c r="M86">
        <v>0.9998229712505311</v>
      </c>
      <c r="N86">
        <v>1.0184109899447671</v>
      </c>
      <c r="O86">
        <v>0.98516499079450504</v>
      </c>
      <c r="P86">
        <v>0.96923240334230287</v>
      </c>
    </row>
    <row r="88" spans="1:16" ht="22">
      <c r="A88" s="172" t="s">
        <v>495</v>
      </c>
      <c r="B88" s="172"/>
      <c r="C88" s="172"/>
      <c r="D88" s="172"/>
      <c r="E88" s="172"/>
      <c r="F88" s="172"/>
    </row>
    <row r="89" spans="1:16">
      <c r="A89" t="s">
        <v>483</v>
      </c>
      <c r="B89" s="158" t="s">
        <v>462</v>
      </c>
      <c r="C89" s="158"/>
      <c r="E89" s="158" t="s">
        <v>28</v>
      </c>
      <c r="F89" s="158"/>
    </row>
    <row r="90" spans="1:16">
      <c r="A90" t="s">
        <v>149</v>
      </c>
      <c r="B90" t="s">
        <v>483</v>
      </c>
      <c r="C90" t="s">
        <v>462</v>
      </c>
      <c r="F90" t="s">
        <v>28</v>
      </c>
    </row>
    <row r="91" spans="1:16">
      <c r="B91" t="s">
        <v>149</v>
      </c>
      <c r="C91" t="s">
        <v>2</v>
      </c>
      <c r="D91" t="s">
        <v>30</v>
      </c>
      <c r="F91" t="s">
        <v>2</v>
      </c>
      <c r="G91" t="s">
        <v>30</v>
      </c>
    </row>
    <row r="92" spans="1:16">
      <c r="C92">
        <v>2257</v>
      </c>
      <c r="D92">
        <v>1597</v>
      </c>
      <c r="F92">
        <v>1</v>
      </c>
      <c r="G92">
        <v>0.70757642888790429</v>
      </c>
    </row>
    <row r="93" spans="1:16">
      <c r="C93">
        <v>2125</v>
      </c>
      <c r="D93">
        <v>1460</v>
      </c>
      <c r="F93">
        <v>1</v>
      </c>
      <c r="G93">
        <v>0.68705882352941172</v>
      </c>
    </row>
    <row r="94" spans="1:16">
      <c r="A94" t="s">
        <v>152</v>
      </c>
      <c r="C94">
        <v>2212</v>
      </c>
      <c r="D94">
        <v>1562</v>
      </c>
      <c r="F94">
        <v>1</v>
      </c>
      <c r="G94">
        <v>0.70614828209764924</v>
      </c>
    </row>
    <row r="95" spans="1:16">
      <c r="B95" t="s">
        <v>152</v>
      </c>
      <c r="C95" t="s">
        <v>2</v>
      </c>
      <c r="D95" t="s">
        <v>30</v>
      </c>
      <c r="F95" t="s">
        <v>2</v>
      </c>
      <c r="G95" t="s">
        <v>30</v>
      </c>
    </row>
    <row r="96" spans="1:16">
      <c r="C96">
        <v>8341</v>
      </c>
      <c r="D96">
        <v>6005</v>
      </c>
      <c r="F96">
        <v>1</v>
      </c>
      <c r="G96">
        <v>0.71993765735523318</v>
      </c>
    </row>
    <row r="97" spans="1:7">
      <c r="C97">
        <v>8991</v>
      </c>
      <c r="D97">
        <v>6268</v>
      </c>
      <c r="F97">
        <v>1</v>
      </c>
      <c r="G97">
        <v>0.69714158603047494</v>
      </c>
    </row>
    <row r="98" spans="1:7">
      <c r="A98" t="s">
        <v>463</v>
      </c>
      <c r="C98">
        <v>8117</v>
      </c>
      <c r="D98">
        <v>4926</v>
      </c>
      <c r="F98">
        <v>1</v>
      </c>
      <c r="G98">
        <v>0.60687446100776143</v>
      </c>
    </row>
    <row r="99" spans="1:7">
      <c r="B99" t="s">
        <v>463</v>
      </c>
      <c r="C99" t="s">
        <v>2</v>
      </c>
      <c r="D99" t="s">
        <v>30</v>
      </c>
      <c r="F99" t="s">
        <v>2</v>
      </c>
      <c r="G99" t="s">
        <v>30</v>
      </c>
    </row>
    <row r="100" spans="1:7">
      <c r="C100">
        <v>3303</v>
      </c>
      <c r="D100">
        <v>2285</v>
      </c>
      <c r="F100">
        <v>1</v>
      </c>
      <c r="G100">
        <v>0.69179533757190437</v>
      </c>
    </row>
    <row r="101" spans="1:7">
      <c r="C101">
        <v>3622</v>
      </c>
      <c r="D101">
        <v>2593</v>
      </c>
      <c r="F101">
        <v>1</v>
      </c>
      <c r="G101">
        <v>0.71590281612368856</v>
      </c>
    </row>
    <row r="102" spans="1:7">
      <c r="A102" t="s">
        <v>464</v>
      </c>
      <c r="C102">
        <v>3152</v>
      </c>
      <c r="D102">
        <v>2064</v>
      </c>
      <c r="F102">
        <v>1</v>
      </c>
      <c r="G102">
        <v>0.65482233502538068</v>
      </c>
    </row>
    <row r="103" spans="1:7">
      <c r="B103" t="s">
        <v>464</v>
      </c>
      <c r="C103" t="s">
        <v>2</v>
      </c>
      <c r="D103" t="s">
        <v>30</v>
      </c>
      <c r="F103" t="s">
        <v>2</v>
      </c>
      <c r="G103" t="s">
        <v>30</v>
      </c>
    </row>
    <row r="104" spans="1:7">
      <c r="C104">
        <v>1635</v>
      </c>
      <c r="D104">
        <v>1316</v>
      </c>
      <c r="F104">
        <v>1</v>
      </c>
      <c r="G104">
        <v>0.80489296636085628</v>
      </c>
    </row>
    <row r="105" spans="1:7">
      <c r="C105">
        <v>1754</v>
      </c>
      <c r="D105">
        <v>1359</v>
      </c>
      <c r="F105">
        <v>1</v>
      </c>
      <c r="G105">
        <v>0.77480045610034209</v>
      </c>
    </row>
    <row r="106" spans="1:7">
      <c r="C106">
        <v>1699</v>
      </c>
      <c r="D106">
        <v>1254</v>
      </c>
      <c r="F106">
        <v>1</v>
      </c>
      <c r="G106">
        <v>0.73808122424955858</v>
      </c>
    </row>
  </sheetData>
  <mergeCells count="1043">
    <mergeCell ref="B89:C89"/>
    <mergeCell ref="E89:F89"/>
    <mergeCell ref="A88:F88"/>
    <mergeCell ref="XDY3:XEN3"/>
    <mergeCell ref="XEO3:XFD3"/>
    <mergeCell ref="B25:G25"/>
    <mergeCell ref="H25:M25"/>
    <mergeCell ref="B32:G32"/>
    <mergeCell ref="H32:M32"/>
    <mergeCell ref="XAG3:XAV3"/>
    <mergeCell ref="XAW3:XBL3"/>
    <mergeCell ref="XBM3:XCB3"/>
    <mergeCell ref="XCC3:XCR3"/>
    <mergeCell ref="XCS3:XDH3"/>
    <mergeCell ref="XDI3:XDX3"/>
    <mergeCell ref="WWO3:WXD3"/>
    <mergeCell ref="WXE3:WXT3"/>
    <mergeCell ref="WXU3:WYJ3"/>
    <mergeCell ref="WYK3:WYZ3"/>
    <mergeCell ref="WZA3:WZP3"/>
    <mergeCell ref="WZQ3:XAF3"/>
    <mergeCell ref="WSW3:WTL3"/>
    <mergeCell ref="WTM3:WUB3"/>
    <mergeCell ref="WUC3:WUR3"/>
    <mergeCell ref="WUS3:WVH3"/>
    <mergeCell ref="WVI3:WVX3"/>
    <mergeCell ref="WVY3:WWN3"/>
    <mergeCell ref="WPE3:WPT3"/>
    <mergeCell ref="WPU3:WQJ3"/>
    <mergeCell ref="WQK3:WQZ3"/>
    <mergeCell ref="WRA3:WRP3"/>
    <mergeCell ref="WRQ3:WSF3"/>
    <mergeCell ref="WSG3:WSV3"/>
    <mergeCell ref="WLM3:WMB3"/>
    <mergeCell ref="WMC3:WMR3"/>
    <mergeCell ref="WMS3:WNH3"/>
    <mergeCell ref="WNI3:WNX3"/>
    <mergeCell ref="WNY3:WON3"/>
    <mergeCell ref="WOO3:WPD3"/>
    <mergeCell ref="WHU3:WIJ3"/>
    <mergeCell ref="WIK3:WIZ3"/>
    <mergeCell ref="WJA3:WJP3"/>
    <mergeCell ref="WJQ3:WKF3"/>
    <mergeCell ref="WKG3:WKV3"/>
    <mergeCell ref="WKW3:WLL3"/>
    <mergeCell ref="WEC3:WER3"/>
    <mergeCell ref="WES3:WFH3"/>
    <mergeCell ref="WFI3:WFX3"/>
    <mergeCell ref="WFY3:WGN3"/>
    <mergeCell ref="WGO3:WHD3"/>
    <mergeCell ref="WHE3:WHT3"/>
    <mergeCell ref="WAK3:WAZ3"/>
    <mergeCell ref="WBA3:WBP3"/>
    <mergeCell ref="WBQ3:WCF3"/>
    <mergeCell ref="WCG3:WCV3"/>
    <mergeCell ref="WCW3:WDL3"/>
    <mergeCell ref="WDM3:WEB3"/>
    <mergeCell ref="VWS3:VXH3"/>
    <mergeCell ref="VXI3:VXX3"/>
    <mergeCell ref="VXY3:VYN3"/>
    <mergeCell ref="VYO3:VZD3"/>
    <mergeCell ref="VZE3:VZT3"/>
    <mergeCell ref="VZU3:WAJ3"/>
    <mergeCell ref="VTA3:VTP3"/>
    <mergeCell ref="VTQ3:VUF3"/>
    <mergeCell ref="VUG3:VUV3"/>
    <mergeCell ref="VUW3:VVL3"/>
    <mergeCell ref="VVM3:VWB3"/>
    <mergeCell ref="VWC3:VWR3"/>
    <mergeCell ref="VPI3:VPX3"/>
    <mergeCell ref="VPY3:VQN3"/>
    <mergeCell ref="VQO3:VRD3"/>
    <mergeCell ref="VRE3:VRT3"/>
    <mergeCell ref="VRU3:VSJ3"/>
    <mergeCell ref="VSK3:VSZ3"/>
    <mergeCell ref="VLQ3:VMF3"/>
    <mergeCell ref="VMG3:VMV3"/>
    <mergeCell ref="VMW3:VNL3"/>
    <mergeCell ref="VNM3:VOB3"/>
    <mergeCell ref="VOC3:VOR3"/>
    <mergeCell ref="VOS3:VPH3"/>
    <mergeCell ref="VHY3:VIN3"/>
    <mergeCell ref="VIO3:VJD3"/>
    <mergeCell ref="VJE3:VJT3"/>
    <mergeCell ref="VJU3:VKJ3"/>
    <mergeCell ref="VKK3:VKZ3"/>
    <mergeCell ref="VLA3:VLP3"/>
    <mergeCell ref="VEG3:VEV3"/>
    <mergeCell ref="VEW3:VFL3"/>
    <mergeCell ref="VFM3:VGB3"/>
    <mergeCell ref="VGC3:VGR3"/>
    <mergeCell ref="VGS3:VHH3"/>
    <mergeCell ref="VHI3:VHX3"/>
    <mergeCell ref="VAO3:VBD3"/>
    <mergeCell ref="VBE3:VBT3"/>
    <mergeCell ref="VBU3:VCJ3"/>
    <mergeCell ref="VCK3:VCZ3"/>
    <mergeCell ref="VDA3:VDP3"/>
    <mergeCell ref="VDQ3:VEF3"/>
    <mergeCell ref="UWW3:UXL3"/>
    <mergeCell ref="UXM3:UYB3"/>
    <mergeCell ref="UYC3:UYR3"/>
    <mergeCell ref="UYS3:UZH3"/>
    <mergeCell ref="UZI3:UZX3"/>
    <mergeCell ref="UZY3:VAN3"/>
    <mergeCell ref="UTE3:UTT3"/>
    <mergeCell ref="UTU3:UUJ3"/>
    <mergeCell ref="UUK3:UUZ3"/>
    <mergeCell ref="UVA3:UVP3"/>
    <mergeCell ref="UVQ3:UWF3"/>
    <mergeCell ref="UWG3:UWV3"/>
    <mergeCell ref="UPM3:UQB3"/>
    <mergeCell ref="UQC3:UQR3"/>
    <mergeCell ref="UQS3:URH3"/>
    <mergeCell ref="URI3:URX3"/>
    <mergeCell ref="URY3:USN3"/>
    <mergeCell ref="USO3:UTD3"/>
    <mergeCell ref="ULU3:UMJ3"/>
    <mergeCell ref="UMK3:UMZ3"/>
    <mergeCell ref="UNA3:UNP3"/>
    <mergeCell ref="UNQ3:UOF3"/>
    <mergeCell ref="UOG3:UOV3"/>
    <mergeCell ref="UOW3:UPL3"/>
    <mergeCell ref="UIC3:UIR3"/>
    <mergeCell ref="UIS3:UJH3"/>
    <mergeCell ref="UJI3:UJX3"/>
    <mergeCell ref="UJY3:UKN3"/>
    <mergeCell ref="UKO3:ULD3"/>
    <mergeCell ref="ULE3:ULT3"/>
    <mergeCell ref="UEK3:UEZ3"/>
    <mergeCell ref="UFA3:UFP3"/>
    <mergeCell ref="UFQ3:UGF3"/>
    <mergeCell ref="UGG3:UGV3"/>
    <mergeCell ref="UGW3:UHL3"/>
    <mergeCell ref="UHM3:UIB3"/>
    <mergeCell ref="UAS3:UBH3"/>
    <mergeCell ref="UBI3:UBX3"/>
    <mergeCell ref="UBY3:UCN3"/>
    <mergeCell ref="UCO3:UDD3"/>
    <mergeCell ref="UDE3:UDT3"/>
    <mergeCell ref="UDU3:UEJ3"/>
    <mergeCell ref="TXA3:TXP3"/>
    <mergeCell ref="TXQ3:TYF3"/>
    <mergeCell ref="TYG3:TYV3"/>
    <mergeCell ref="TYW3:TZL3"/>
    <mergeCell ref="TZM3:UAB3"/>
    <mergeCell ref="UAC3:UAR3"/>
    <mergeCell ref="TTI3:TTX3"/>
    <mergeCell ref="TTY3:TUN3"/>
    <mergeCell ref="TUO3:TVD3"/>
    <mergeCell ref="TVE3:TVT3"/>
    <mergeCell ref="TVU3:TWJ3"/>
    <mergeCell ref="TWK3:TWZ3"/>
    <mergeCell ref="TPQ3:TQF3"/>
    <mergeCell ref="TQG3:TQV3"/>
    <mergeCell ref="TQW3:TRL3"/>
    <mergeCell ref="TRM3:TSB3"/>
    <mergeCell ref="TSC3:TSR3"/>
    <mergeCell ref="TSS3:TTH3"/>
    <mergeCell ref="TLY3:TMN3"/>
    <mergeCell ref="TMO3:TND3"/>
    <mergeCell ref="TNE3:TNT3"/>
    <mergeCell ref="TNU3:TOJ3"/>
    <mergeCell ref="TOK3:TOZ3"/>
    <mergeCell ref="TPA3:TPP3"/>
    <mergeCell ref="TIG3:TIV3"/>
    <mergeCell ref="TIW3:TJL3"/>
    <mergeCell ref="TJM3:TKB3"/>
    <mergeCell ref="TKC3:TKR3"/>
    <mergeCell ref="TKS3:TLH3"/>
    <mergeCell ref="TLI3:TLX3"/>
    <mergeCell ref="TEO3:TFD3"/>
    <mergeCell ref="TFE3:TFT3"/>
    <mergeCell ref="TFU3:TGJ3"/>
    <mergeCell ref="TGK3:TGZ3"/>
    <mergeCell ref="THA3:THP3"/>
    <mergeCell ref="THQ3:TIF3"/>
    <mergeCell ref="TAW3:TBL3"/>
    <mergeCell ref="TBM3:TCB3"/>
    <mergeCell ref="TCC3:TCR3"/>
    <mergeCell ref="TCS3:TDH3"/>
    <mergeCell ref="TDI3:TDX3"/>
    <mergeCell ref="TDY3:TEN3"/>
    <mergeCell ref="SXE3:SXT3"/>
    <mergeCell ref="SXU3:SYJ3"/>
    <mergeCell ref="SYK3:SYZ3"/>
    <mergeCell ref="SZA3:SZP3"/>
    <mergeCell ref="SZQ3:TAF3"/>
    <mergeCell ref="TAG3:TAV3"/>
    <mergeCell ref="STM3:SUB3"/>
    <mergeCell ref="SUC3:SUR3"/>
    <mergeCell ref="SUS3:SVH3"/>
    <mergeCell ref="SVI3:SVX3"/>
    <mergeCell ref="SVY3:SWN3"/>
    <mergeCell ref="SWO3:SXD3"/>
    <mergeCell ref="SPU3:SQJ3"/>
    <mergeCell ref="SQK3:SQZ3"/>
    <mergeCell ref="SRA3:SRP3"/>
    <mergeCell ref="SRQ3:SSF3"/>
    <mergeCell ref="SSG3:SSV3"/>
    <mergeCell ref="SSW3:STL3"/>
    <mergeCell ref="SMC3:SMR3"/>
    <mergeCell ref="SMS3:SNH3"/>
    <mergeCell ref="SNI3:SNX3"/>
    <mergeCell ref="SNY3:SON3"/>
    <mergeCell ref="SOO3:SPD3"/>
    <mergeCell ref="SPE3:SPT3"/>
    <mergeCell ref="SIK3:SIZ3"/>
    <mergeCell ref="SJA3:SJP3"/>
    <mergeCell ref="SJQ3:SKF3"/>
    <mergeCell ref="SKG3:SKV3"/>
    <mergeCell ref="SKW3:SLL3"/>
    <mergeCell ref="SLM3:SMB3"/>
    <mergeCell ref="SES3:SFH3"/>
    <mergeCell ref="SFI3:SFX3"/>
    <mergeCell ref="SFY3:SGN3"/>
    <mergeCell ref="SGO3:SHD3"/>
    <mergeCell ref="SHE3:SHT3"/>
    <mergeCell ref="SHU3:SIJ3"/>
    <mergeCell ref="SBA3:SBP3"/>
    <mergeCell ref="SBQ3:SCF3"/>
    <mergeCell ref="SCG3:SCV3"/>
    <mergeCell ref="SCW3:SDL3"/>
    <mergeCell ref="SDM3:SEB3"/>
    <mergeCell ref="SEC3:SER3"/>
    <mergeCell ref="RXI3:RXX3"/>
    <mergeCell ref="RXY3:RYN3"/>
    <mergeCell ref="RYO3:RZD3"/>
    <mergeCell ref="RZE3:RZT3"/>
    <mergeCell ref="RZU3:SAJ3"/>
    <mergeCell ref="SAK3:SAZ3"/>
    <mergeCell ref="RTQ3:RUF3"/>
    <mergeCell ref="RUG3:RUV3"/>
    <mergeCell ref="RUW3:RVL3"/>
    <mergeCell ref="RVM3:RWB3"/>
    <mergeCell ref="RWC3:RWR3"/>
    <mergeCell ref="RWS3:RXH3"/>
    <mergeCell ref="RPY3:RQN3"/>
    <mergeCell ref="RQO3:RRD3"/>
    <mergeCell ref="RRE3:RRT3"/>
    <mergeCell ref="RRU3:RSJ3"/>
    <mergeCell ref="RSK3:RSZ3"/>
    <mergeCell ref="RTA3:RTP3"/>
    <mergeCell ref="RMG3:RMV3"/>
    <mergeCell ref="RMW3:RNL3"/>
    <mergeCell ref="RNM3:ROB3"/>
    <mergeCell ref="ROC3:ROR3"/>
    <mergeCell ref="ROS3:RPH3"/>
    <mergeCell ref="RPI3:RPX3"/>
    <mergeCell ref="RIO3:RJD3"/>
    <mergeCell ref="RJE3:RJT3"/>
    <mergeCell ref="RJU3:RKJ3"/>
    <mergeCell ref="RKK3:RKZ3"/>
    <mergeCell ref="RLA3:RLP3"/>
    <mergeCell ref="RLQ3:RMF3"/>
    <mergeCell ref="REW3:RFL3"/>
    <mergeCell ref="RFM3:RGB3"/>
    <mergeCell ref="RGC3:RGR3"/>
    <mergeCell ref="RGS3:RHH3"/>
    <mergeCell ref="RHI3:RHX3"/>
    <mergeCell ref="RHY3:RIN3"/>
    <mergeCell ref="RBE3:RBT3"/>
    <mergeCell ref="RBU3:RCJ3"/>
    <mergeCell ref="RCK3:RCZ3"/>
    <mergeCell ref="RDA3:RDP3"/>
    <mergeCell ref="RDQ3:REF3"/>
    <mergeCell ref="REG3:REV3"/>
    <mergeCell ref="QXM3:QYB3"/>
    <mergeCell ref="QYC3:QYR3"/>
    <mergeCell ref="QYS3:QZH3"/>
    <mergeCell ref="QZI3:QZX3"/>
    <mergeCell ref="QZY3:RAN3"/>
    <mergeCell ref="RAO3:RBD3"/>
    <mergeCell ref="QTU3:QUJ3"/>
    <mergeCell ref="QUK3:QUZ3"/>
    <mergeCell ref="QVA3:QVP3"/>
    <mergeCell ref="QVQ3:QWF3"/>
    <mergeCell ref="QWG3:QWV3"/>
    <mergeCell ref="QWW3:QXL3"/>
    <mergeCell ref="QQC3:QQR3"/>
    <mergeCell ref="QQS3:QRH3"/>
    <mergeCell ref="QRI3:QRX3"/>
    <mergeCell ref="QRY3:QSN3"/>
    <mergeCell ref="QSO3:QTD3"/>
    <mergeCell ref="QTE3:QTT3"/>
    <mergeCell ref="QMK3:QMZ3"/>
    <mergeCell ref="QNA3:QNP3"/>
    <mergeCell ref="QNQ3:QOF3"/>
    <mergeCell ref="QOG3:QOV3"/>
    <mergeCell ref="QOW3:QPL3"/>
    <mergeCell ref="QPM3:QQB3"/>
    <mergeCell ref="QIS3:QJH3"/>
    <mergeCell ref="QJI3:QJX3"/>
    <mergeCell ref="QJY3:QKN3"/>
    <mergeCell ref="QKO3:QLD3"/>
    <mergeCell ref="QLE3:QLT3"/>
    <mergeCell ref="QLU3:QMJ3"/>
    <mergeCell ref="QFA3:QFP3"/>
    <mergeCell ref="QFQ3:QGF3"/>
    <mergeCell ref="QGG3:QGV3"/>
    <mergeCell ref="QGW3:QHL3"/>
    <mergeCell ref="QHM3:QIB3"/>
    <mergeCell ref="QIC3:QIR3"/>
    <mergeCell ref="QBI3:QBX3"/>
    <mergeCell ref="QBY3:QCN3"/>
    <mergeCell ref="QCO3:QDD3"/>
    <mergeCell ref="QDE3:QDT3"/>
    <mergeCell ref="QDU3:QEJ3"/>
    <mergeCell ref="QEK3:QEZ3"/>
    <mergeCell ref="PXQ3:PYF3"/>
    <mergeCell ref="PYG3:PYV3"/>
    <mergeCell ref="PYW3:PZL3"/>
    <mergeCell ref="PZM3:QAB3"/>
    <mergeCell ref="QAC3:QAR3"/>
    <mergeCell ref="QAS3:QBH3"/>
    <mergeCell ref="PTY3:PUN3"/>
    <mergeCell ref="PUO3:PVD3"/>
    <mergeCell ref="PVE3:PVT3"/>
    <mergeCell ref="PVU3:PWJ3"/>
    <mergeCell ref="PWK3:PWZ3"/>
    <mergeCell ref="PXA3:PXP3"/>
    <mergeCell ref="PQG3:PQV3"/>
    <mergeCell ref="PQW3:PRL3"/>
    <mergeCell ref="PRM3:PSB3"/>
    <mergeCell ref="PSC3:PSR3"/>
    <mergeCell ref="PSS3:PTH3"/>
    <mergeCell ref="PTI3:PTX3"/>
    <mergeCell ref="PMO3:PND3"/>
    <mergeCell ref="PNE3:PNT3"/>
    <mergeCell ref="PNU3:POJ3"/>
    <mergeCell ref="POK3:POZ3"/>
    <mergeCell ref="PPA3:PPP3"/>
    <mergeCell ref="PPQ3:PQF3"/>
    <mergeCell ref="PIW3:PJL3"/>
    <mergeCell ref="PJM3:PKB3"/>
    <mergeCell ref="PKC3:PKR3"/>
    <mergeCell ref="PKS3:PLH3"/>
    <mergeCell ref="PLI3:PLX3"/>
    <mergeCell ref="PLY3:PMN3"/>
    <mergeCell ref="PFE3:PFT3"/>
    <mergeCell ref="PFU3:PGJ3"/>
    <mergeCell ref="PGK3:PGZ3"/>
    <mergeCell ref="PHA3:PHP3"/>
    <mergeCell ref="PHQ3:PIF3"/>
    <mergeCell ref="PIG3:PIV3"/>
    <mergeCell ref="PBM3:PCB3"/>
    <mergeCell ref="PCC3:PCR3"/>
    <mergeCell ref="PCS3:PDH3"/>
    <mergeCell ref="PDI3:PDX3"/>
    <mergeCell ref="PDY3:PEN3"/>
    <mergeCell ref="PEO3:PFD3"/>
    <mergeCell ref="OXU3:OYJ3"/>
    <mergeCell ref="OYK3:OYZ3"/>
    <mergeCell ref="OZA3:OZP3"/>
    <mergeCell ref="OZQ3:PAF3"/>
    <mergeCell ref="PAG3:PAV3"/>
    <mergeCell ref="PAW3:PBL3"/>
    <mergeCell ref="OUC3:OUR3"/>
    <mergeCell ref="OUS3:OVH3"/>
    <mergeCell ref="OVI3:OVX3"/>
    <mergeCell ref="OVY3:OWN3"/>
    <mergeCell ref="OWO3:OXD3"/>
    <mergeCell ref="OXE3:OXT3"/>
    <mergeCell ref="OQK3:OQZ3"/>
    <mergeCell ref="ORA3:ORP3"/>
    <mergeCell ref="ORQ3:OSF3"/>
    <mergeCell ref="OSG3:OSV3"/>
    <mergeCell ref="OSW3:OTL3"/>
    <mergeCell ref="OTM3:OUB3"/>
    <mergeCell ref="OMS3:ONH3"/>
    <mergeCell ref="ONI3:ONX3"/>
    <mergeCell ref="ONY3:OON3"/>
    <mergeCell ref="OOO3:OPD3"/>
    <mergeCell ref="OPE3:OPT3"/>
    <mergeCell ref="OPU3:OQJ3"/>
    <mergeCell ref="OJA3:OJP3"/>
    <mergeCell ref="OJQ3:OKF3"/>
    <mergeCell ref="OKG3:OKV3"/>
    <mergeCell ref="OKW3:OLL3"/>
    <mergeCell ref="OLM3:OMB3"/>
    <mergeCell ref="OMC3:OMR3"/>
    <mergeCell ref="OFI3:OFX3"/>
    <mergeCell ref="OFY3:OGN3"/>
    <mergeCell ref="OGO3:OHD3"/>
    <mergeCell ref="OHE3:OHT3"/>
    <mergeCell ref="OHU3:OIJ3"/>
    <mergeCell ref="OIK3:OIZ3"/>
    <mergeCell ref="OBQ3:OCF3"/>
    <mergeCell ref="OCG3:OCV3"/>
    <mergeCell ref="OCW3:ODL3"/>
    <mergeCell ref="ODM3:OEB3"/>
    <mergeCell ref="OEC3:OER3"/>
    <mergeCell ref="OES3:OFH3"/>
    <mergeCell ref="NXY3:NYN3"/>
    <mergeCell ref="NYO3:NZD3"/>
    <mergeCell ref="NZE3:NZT3"/>
    <mergeCell ref="NZU3:OAJ3"/>
    <mergeCell ref="OAK3:OAZ3"/>
    <mergeCell ref="OBA3:OBP3"/>
    <mergeCell ref="NUG3:NUV3"/>
    <mergeCell ref="NUW3:NVL3"/>
    <mergeCell ref="NVM3:NWB3"/>
    <mergeCell ref="NWC3:NWR3"/>
    <mergeCell ref="NWS3:NXH3"/>
    <mergeCell ref="NXI3:NXX3"/>
    <mergeCell ref="NQO3:NRD3"/>
    <mergeCell ref="NRE3:NRT3"/>
    <mergeCell ref="NRU3:NSJ3"/>
    <mergeCell ref="NSK3:NSZ3"/>
    <mergeCell ref="NTA3:NTP3"/>
    <mergeCell ref="NTQ3:NUF3"/>
    <mergeCell ref="NMW3:NNL3"/>
    <mergeCell ref="NNM3:NOB3"/>
    <mergeCell ref="NOC3:NOR3"/>
    <mergeCell ref="NOS3:NPH3"/>
    <mergeCell ref="NPI3:NPX3"/>
    <mergeCell ref="NPY3:NQN3"/>
    <mergeCell ref="NJE3:NJT3"/>
    <mergeCell ref="NJU3:NKJ3"/>
    <mergeCell ref="NKK3:NKZ3"/>
    <mergeCell ref="NLA3:NLP3"/>
    <mergeCell ref="NLQ3:NMF3"/>
    <mergeCell ref="NMG3:NMV3"/>
    <mergeCell ref="NFM3:NGB3"/>
    <mergeCell ref="NGC3:NGR3"/>
    <mergeCell ref="NGS3:NHH3"/>
    <mergeCell ref="NHI3:NHX3"/>
    <mergeCell ref="NHY3:NIN3"/>
    <mergeCell ref="NIO3:NJD3"/>
    <mergeCell ref="NBU3:NCJ3"/>
    <mergeCell ref="NCK3:NCZ3"/>
    <mergeCell ref="NDA3:NDP3"/>
    <mergeCell ref="NDQ3:NEF3"/>
    <mergeCell ref="NEG3:NEV3"/>
    <mergeCell ref="NEW3:NFL3"/>
    <mergeCell ref="MYC3:MYR3"/>
    <mergeCell ref="MYS3:MZH3"/>
    <mergeCell ref="MZI3:MZX3"/>
    <mergeCell ref="MZY3:NAN3"/>
    <mergeCell ref="NAO3:NBD3"/>
    <mergeCell ref="NBE3:NBT3"/>
    <mergeCell ref="MUK3:MUZ3"/>
    <mergeCell ref="MVA3:MVP3"/>
    <mergeCell ref="MVQ3:MWF3"/>
    <mergeCell ref="MWG3:MWV3"/>
    <mergeCell ref="MWW3:MXL3"/>
    <mergeCell ref="MXM3:MYB3"/>
    <mergeCell ref="MQS3:MRH3"/>
    <mergeCell ref="MRI3:MRX3"/>
    <mergeCell ref="MRY3:MSN3"/>
    <mergeCell ref="MSO3:MTD3"/>
    <mergeCell ref="MTE3:MTT3"/>
    <mergeCell ref="MTU3:MUJ3"/>
    <mergeCell ref="MNA3:MNP3"/>
    <mergeCell ref="MNQ3:MOF3"/>
    <mergeCell ref="MOG3:MOV3"/>
    <mergeCell ref="MOW3:MPL3"/>
    <mergeCell ref="MPM3:MQB3"/>
    <mergeCell ref="MQC3:MQR3"/>
    <mergeCell ref="MJI3:MJX3"/>
    <mergeCell ref="MJY3:MKN3"/>
    <mergeCell ref="MKO3:MLD3"/>
    <mergeCell ref="MLE3:MLT3"/>
    <mergeCell ref="MLU3:MMJ3"/>
    <mergeCell ref="MMK3:MMZ3"/>
    <mergeCell ref="MFQ3:MGF3"/>
    <mergeCell ref="MGG3:MGV3"/>
    <mergeCell ref="MGW3:MHL3"/>
    <mergeCell ref="MHM3:MIB3"/>
    <mergeCell ref="MIC3:MIR3"/>
    <mergeCell ref="MIS3:MJH3"/>
    <mergeCell ref="MBY3:MCN3"/>
    <mergeCell ref="MCO3:MDD3"/>
    <mergeCell ref="MDE3:MDT3"/>
    <mergeCell ref="MDU3:MEJ3"/>
    <mergeCell ref="MEK3:MEZ3"/>
    <mergeCell ref="MFA3:MFP3"/>
    <mergeCell ref="LYG3:LYV3"/>
    <mergeCell ref="LYW3:LZL3"/>
    <mergeCell ref="LZM3:MAB3"/>
    <mergeCell ref="MAC3:MAR3"/>
    <mergeCell ref="MAS3:MBH3"/>
    <mergeCell ref="MBI3:MBX3"/>
    <mergeCell ref="LUO3:LVD3"/>
    <mergeCell ref="LVE3:LVT3"/>
    <mergeCell ref="LVU3:LWJ3"/>
    <mergeCell ref="LWK3:LWZ3"/>
    <mergeCell ref="LXA3:LXP3"/>
    <mergeCell ref="LXQ3:LYF3"/>
    <mergeCell ref="LQW3:LRL3"/>
    <mergeCell ref="LRM3:LSB3"/>
    <mergeCell ref="LSC3:LSR3"/>
    <mergeCell ref="LSS3:LTH3"/>
    <mergeCell ref="LTI3:LTX3"/>
    <mergeCell ref="LTY3:LUN3"/>
    <mergeCell ref="LNE3:LNT3"/>
    <mergeCell ref="LNU3:LOJ3"/>
    <mergeCell ref="LOK3:LOZ3"/>
    <mergeCell ref="LPA3:LPP3"/>
    <mergeCell ref="LPQ3:LQF3"/>
    <mergeCell ref="LQG3:LQV3"/>
    <mergeCell ref="LJM3:LKB3"/>
    <mergeCell ref="LKC3:LKR3"/>
    <mergeCell ref="LKS3:LLH3"/>
    <mergeCell ref="LLI3:LLX3"/>
    <mergeCell ref="LLY3:LMN3"/>
    <mergeCell ref="LMO3:LND3"/>
    <mergeCell ref="LFU3:LGJ3"/>
    <mergeCell ref="LGK3:LGZ3"/>
    <mergeCell ref="LHA3:LHP3"/>
    <mergeCell ref="LHQ3:LIF3"/>
    <mergeCell ref="LIG3:LIV3"/>
    <mergeCell ref="LIW3:LJL3"/>
    <mergeCell ref="LCC3:LCR3"/>
    <mergeCell ref="LCS3:LDH3"/>
    <mergeCell ref="LDI3:LDX3"/>
    <mergeCell ref="LDY3:LEN3"/>
    <mergeCell ref="LEO3:LFD3"/>
    <mergeCell ref="LFE3:LFT3"/>
    <mergeCell ref="KYK3:KYZ3"/>
    <mergeCell ref="KZA3:KZP3"/>
    <mergeCell ref="KZQ3:LAF3"/>
    <mergeCell ref="LAG3:LAV3"/>
    <mergeCell ref="LAW3:LBL3"/>
    <mergeCell ref="LBM3:LCB3"/>
    <mergeCell ref="KUS3:KVH3"/>
    <mergeCell ref="KVI3:KVX3"/>
    <mergeCell ref="KVY3:KWN3"/>
    <mergeCell ref="KWO3:KXD3"/>
    <mergeCell ref="KXE3:KXT3"/>
    <mergeCell ref="KXU3:KYJ3"/>
    <mergeCell ref="KRA3:KRP3"/>
    <mergeCell ref="KRQ3:KSF3"/>
    <mergeCell ref="KSG3:KSV3"/>
    <mergeCell ref="KSW3:KTL3"/>
    <mergeCell ref="KTM3:KUB3"/>
    <mergeCell ref="KUC3:KUR3"/>
    <mergeCell ref="KNI3:KNX3"/>
    <mergeCell ref="KNY3:KON3"/>
    <mergeCell ref="KOO3:KPD3"/>
    <mergeCell ref="KPE3:KPT3"/>
    <mergeCell ref="KPU3:KQJ3"/>
    <mergeCell ref="KQK3:KQZ3"/>
    <mergeCell ref="KJQ3:KKF3"/>
    <mergeCell ref="KKG3:KKV3"/>
    <mergeCell ref="KKW3:KLL3"/>
    <mergeCell ref="KLM3:KMB3"/>
    <mergeCell ref="KMC3:KMR3"/>
    <mergeCell ref="KMS3:KNH3"/>
    <mergeCell ref="KFY3:KGN3"/>
    <mergeCell ref="KGO3:KHD3"/>
    <mergeCell ref="KHE3:KHT3"/>
    <mergeCell ref="KHU3:KIJ3"/>
    <mergeCell ref="KIK3:KIZ3"/>
    <mergeCell ref="KJA3:KJP3"/>
    <mergeCell ref="KCG3:KCV3"/>
    <mergeCell ref="KCW3:KDL3"/>
    <mergeCell ref="KDM3:KEB3"/>
    <mergeCell ref="KEC3:KER3"/>
    <mergeCell ref="KES3:KFH3"/>
    <mergeCell ref="KFI3:KFX3"/>
    <mergeCell ref="JYO3:JZD3"/>
    <mergeCell ref="JZE3:JZT3"/>
    <mergeCell ref="JZU3:KAJ3"/>
    <mergeCell ref="KAK3:KAZ3"/>
    <mergeCell ref="KBA3:KBP3"/>
    <mergeCell ref="KBQ3:KCF3"/>
    <mergeCell ref="JUW3:JVL3"/>
    <mergeCell ref="JVM3:JWB3"/>
    <mergeCell ref="JWC3:JWR3"/>
    <mergeCell ref="JWS3:JXH3"/>
    <mergeCell ref="JXI3:JXX3"/>
    <mergeCell ref="JXY3:JYN3"/>
    <mergeCell ref="JRE3:JRT3"/>
    <mergeCell ref="JRU3:JSJ3"/>
    <mergeCell ref="JSK3:JSZ3"/>
    <mergeCell ref="JTA3:JTP3"/>
    <mergeCell ref="JTQ3:JUF3"/>
    <mergeCell ref="JUG3:JUV3"/>
    <mergeCell ref="JNM3:JOB3"/>
    <mergeCell ref="JOC3:JOR3"/>
    <mergeCell ref="JOS3:JPH3"/>
    <mergeCell ref="JPI3:JPX3"/>
    <mergeCell ref="JPY3:JQN3"/>
    <mergeCell ref="JQO3:JRD3"/>
    <mergeCell ref="JJU3:JKJ3"/>
    <mergeCell ref="JKK3:JKZ3"/>
    <mergeCell ref="JLA3:JLP3"/>
    <mergeCell ref="JLQ3:JMF3"/>
    <mergeCell ref="JMG3:JMV3"/>
    <mergeCell ref="JMW3:JNL3"/>
    <mergeCell ref="JGC3:JGR3"/>
    <mergeCell ref="JGS3:JHH3"/>
    <mergeCell ref="JHI3:JHX3"/>
    <mergeCell ref="JHY3:JIN3"/>
    <mergeCell ref="JIO3:JJD3"/>
    <mergeCell ref="JJE3:JJT3"/>
    <mergeCell ref="JCK3:JCZ3"/>
    <mergeCell ref="JDA3:JDP3"/>
    <mergeCell ref="JDQ3:JEF3"/>
    <mergeCell ref="JEG3:JEV3"/>
    <mergeCell ref="JEW3:JFL3"/>
    <mergeCell ref="JFM3:JGB3"/>
    <mergeCell ref="IYS3:IZH3"/>
    <mergeCell ref="IZI3:IZX3"/>
    <mergeCell ref="IZY3:JAN3"/>
    <mergeCell ref="JAO3:JBD3"/>
    <mergeCell ref="JBE3:JBT3"/>
    <mergeCell ref="JBU3:JCJ3"/>
    <mergeCell ref="IVA3:IVP3"/>
    <mergeCell ref="IVQ3:IWF3"/>
    <mergeCell ref="IWG3:IWV3"/>
    <mergeCell ref="IWW3:IXL3"/>
    <mergeCell ref="IXM3:IYB3"/>
    <mergeCell ref="IYC3:IYR3"/>
    <mergeCell ref="IRI3:IRX3"/>
    <mergeCell ref="IRY3:ISN3"/>
    <mergeCell ref="ISO3:ITD3"/>
    <mergeCell ref="ITE3:ITT3"/>
    <mergeCell ref="ITU3:IUJ3"/>
    <mergeCell ref="IUK3:IUZ3"/>
    <mergeCell ref="INQ3:IOF3"/>
    <mergeCell ref="IOG3:IOV3"/>
    <mergeCell ref="IOW3:IPL3"/>
    <mergeCell ref="IPM3:IQB3"/>
    <mergeCell ref="IQC3:IQR3"/>
    <mergeCell ref="IQS3:IRH3"/>
    <mergeCell ref="IJY3:IKN3"/>
    <mergeCell ref="IKO3:ILD3"/>
    <mergeCell ref="ILE3:ILT3"/>
    <mergeCell ref="ILU3:IMJ3"/>
    <mergeCell ref="IMK3:IMZ3"/>
    <mergeCell ref="INA3:INP3"/>
    <mergeCell ref="IGG3:IGV3"/>
    <mergeCell ref="IGW3:IHL3"/>
    <mergeCell ref="IHM3:IIB3"/>
    <mergeCell ref="IIC3:IIR3"/>
    <mergeCell ref="IIS3:IJH3"/>
    <mergeCell ref="IJI3:IJX3"/>
    <mergeCell ref="ICO3:IDD3"/>
    <mergeCell ref="IDE3:IDT3"/>
    <mergeCell ref="IDU3:IEJ3"/>
    <mergeCell ref="IEK3:IEZ3"/>
    <mergeCell ref="IFA3:IFP3"/>
    <mergeCell ref="IFQ3:IGF3"/>
    <mergeCell ref="HYW3:HZL3"/>
    <mergeCell ref="HZM3:IAB3"/>
    <mergeCell ref="IAC3:IAR3"/>
    <mergeCell ref="IAS3:IBH3"/>
    <mergeCell ref="IBI3:IBX3"/>
    <mergeCell ref="IBY3:ICN3"/>
    <mergeCell ref="HVE3:HVT3"/>
    <mergeCell ref="HVU3:HWJ3"/>
    <mergeCell ref="HWK3:HWZ3"/>
    <mergeCell ref="HXA3:HXP3"/>
    <mergeCell ref="HXQ3:HYF3"/>
    <mergeCell ref="HYG3:HYV3"/>
    <mergeCell ref="HRM3:HSB3"/>
    <mergeCell ref="HSC3:HSR3"/>
    <mergeCell ref="HSS3:HTH3"/>
    <mergeCell ref="HTI3:HTX3"/>
    <mergeCell ref="HTY3:HUN3"/>
    <mergeCell ref="HUO3:HVD3"/>
    <mergeCell ref="HNU3:HOJ3"/>
    <mergeCell ref="HOK3:HOZ3"/>
    <mergeCell ref="HPA3:HPP3"/>
    <mergeCell ref="HPQ3:HQF3"/>
    <mergeCell ref="HQG3:HQV3"/>
    <mergeCell ref="HQW3:HRL3"/>
    <mergeCell ref="HKC3:HKR3"/>
    <mergeCell ref="HKS3:HLH3"/>
    <mergeCell ref="HLI3:HLX3"/>
    <mergeCell ref="HLY3:HMN3"/>
    <mergeCell ref="HMO3:HND3"/>
    <mergeCell ref="HNE3:HNT3"/>
    <mergeCell ref="HGK3:HGZ3"/>
    <mergeCell ref="HHA3:HHP3"/>
    <mergeCell ref="HHQ3:HIF3"/>
    <mergeCell ref="HIG3:HIV3"/>
    <mergeCell ref="HIW3:HJL3"/>
    <mergeCell ref="HJM3:HKB3"/>
    <mergeCell ref="HCS3:HDH3"/>
    <mergeCell ref="HDI3:HDX3"/>
    <mergeCell ref="HDY3:HEN3"/>
    <mergeCell ref="HEO3:HFD3"/>
    <mergeCell ref="HFE3:HFT3"/>
    <mergeCell ref="HFU3:HGJ3"/>
    <mergeCell ref="GZA3:GZP3"/>
    <mergeCell ref="GZQ3:HAF3"/>
    <mergeCell ref="HAG3:HAV3"/>
    <mergeCell ref="HAW3:HBL3"/>
    <mergeCell ref="HBM3:HCB3"/>
    <mergeCell ref="HCC3:HCR3"/>
    <mergeCell ref="GVI3:GVX3"/>
    <mergeCell ref="GVY3:GWN3"/>
    <mergeCell ref="GWO3:GXD3"/>
    <mergeCell ref="GXE3:GXT3"/>
    <mergeCell ref="GXU3:GYJ3"/>
    <mergeCell ref="GYK3:GYZ3"/>
    <mergeCell ref="GRQ3:GSF3"/>
    <mergeCell ref="GSG3:GSV3"/>
    <mergeCell ref="GSW3:GTL3"/>
    <mergeCell ref="GTM3:GUB3"/>
    <mergeCell ref="GUC3:GUR3"/>
    <mergeCell ref="GUS3:GVH3"/>
    <mergeCell ref="GNY3:GON3"/>
    <mergeCell ref="GOO3:GPD3"/>
    <mergeCell ref="GPE3:GPT3"/>
    <mergeCell ref="GPU3:GQJ3"/>
    <mergeCell ref="GQK3:GQZ3"/>
    <mergeCell ref="GRA3:GRP3"/>
    <mergeCell ref="GKG3:GKV3"/>
    <mergeCell ref="GKW3:GLL3"/>
    <mergeCell ref="GLM3:GMB3"/>
    <mergeCell ref="GMC3:GMR3"/>
    <mergeCell ref="GMS3:GNH3"/>
    <mergeCell ref="GNI3:GNX3"/>
    <mergeCell ref="GGO3:GHD3"/>
    <mergeCell ref="GHE3:GHT3"/>
    <mergeCell ref="GHU3:GIJ3"/>
    <mergeCell ref="GIK3:GIZ3"/>
    <mergeCell ref="GJA3:GJP3"/>
    <mergeCell ref="GJQ3:GKF3"/>
    <mergeCell ref="GCW3:GDL3"/>
    <mergeCell ref="GDM3:GEB3"/>
    <mergeCell ref="GEC3:GER3"/>
    <mergeCell ref="GES3:GFH3"/>
    <mergeCell ref="GFI3:GFX3"/>
    <mergeCell ref="GFY3:GGN3"/>
    <mergeCell ref="FZE3:FZT3"/>
    <mergeCell ref="FZU3:GAJ3"/>
    <mergeCell ref="GAK3:GAZ3"/>
    <mergeCell ref="GBA3:GBP3"/>
    <mergeCell ref="GBQ3:GCF3"/>
    <mergeCell ref="GCG3:GCV3"/>
    <mergeCell ref="FVM3:FWB3"/>
    <mergeCell ref="FWC3:FWR3"/>
    <mergeCell ref="FWS3:FXH3"/>
    <mergeCell ref="FXI3:FXX3"/>
    <mergeCell ref="FXY3:FYN3"/>
    <mergeCell ref="FYO3:FZD3"/>
    <mergeCell ref="FRU3:FSJ3"/>
    <mergeCell ref="FSK3:FSZ3"/>
    <mergeCell ref="FTA3:FTP3"/>
    <mergeCell ref="FTQ3:FUF3"/>
    <mergeCell ref="FUG3:FUV3"/>
    <mergeCell ref="FUW3:FVL3"/>
    <mergeCell ref="FOC3:FOR3"/>
    <mergeCell ref="FOS3:FPH3"/>
    <mergeCell ref="FPI3:FPX3"/>
    <mergeCell ref="FPY3:FQN3"/>
    <mergeCell ref="FQO3:FRD3"/>
    <mergeCell ref="FRE3:FRT3"/>
    <mergeCell ref="FKK3:FKZ3"/>
    <mergeCell ref="FLA3:FLP3"/>
    <mergeCell ref="FLQ3:FMF3"/>
    <mergeCell ref="FMG3:FMV3"/>
    <mergeCell ref="FMW3:FNL3"/>
    <mergeCell ref="FNM3:FOB3"/>
    <mergeCell ref="FGS3:FHH3"/>
    <mergeCell ref="FHI3:FHX3"/>
    <mergeCell ref="FHY3:FIN3"/>
    <mergeCell ref="FIO3:FJD3"/>
    <mergeCell ref="FJE3:FJT3"/>
    <mergeCell ref="FJU3:FKJ3"/>
    <mergeCell ref="FDA3:FDP3"/>
    <mergeCell ref="FDQ3:FEF3"/>
    <mergeCell ref="FEG3:FEV3"/>
    <mergeCell ref="FEW3:FFL3"/>
    <mergeCell ref="FFM3:FGB3"/>
    <mergeCell ref="FGC3:FGR3"/>
    <mergeCell ref="EZI3:EZX3"/>
    <mergeCell ref="EZY3:FAN3"/>
    <mergeCell ref="FAO3:FBD3"/>
    <mergeCell ref="FBE3:FBT3"/>
    <mergeCell ref="FBU3:FCJ3"/>
    <mergeCell ref="FCK3:FCZ3"/>
    <mergeCell ref="EVQ3:EWF3"/>
    <mergeCell ref="EWG3:EWV3"/>
    <mergeCell ref="EWW3:EXL3"/>
    <mergeCell ref="EXM3:EYB3"/>
    <mergeCell ref="EYC3:EYR3"/>
    <mergeCell ref="EYS3:EZH3"/>
    <mergeCell ref="ERY3:ESN3"/>
    <mergeCell ref="ESO3:ETD3"/>
    <mergeCell ref="ETE3:ETT3"/>
    <mergeCell ref="ETU3:EUJ3"/>
    <mergeCell ref="EUK3:EUZ3"/>
    <mergeCell ref="EVA3:EVP3"/>
    <mergeCell ref="EOG3:EOV3"/>
    <mergeCell ref="EOW3:EPL3"/>
    <mergeCell ref="EPM3:EQB3"/>
    <mergeCell ref="EQC3:EQR3"/>
    <mergeCell ref="EQS3:ERH3"/>
    <mergeCell ref="ERI3:ERX3"/>
    <mergeCell ref="EKO3:ELD3"/>
    <mergeCell ref="ELE3:ELT3"/>
    <mergeCell ref="ELU3:EMJ3"/>
    <mergeCell ref="EMK3:EMZ3"/>
    <mergeCell ref="ENA3:ENP3"/>
    <mergeCell ref="ENQ3:EOF3"/>
    <mergeCell ref="EGW3:EHL3"/>
    <mergeCell ref="EHM3:EIB3"/>
    <mergeCell ref="EIC3:EIR3"/>
    <mergeCell ref="EIS3:EJH3"/>
    <mergeCell ref="EJI3:EJX3"/>
    <mergeCell ref="EJY3:EKN3"/>
    <mergeCell ref="EDE3:EDT3"/>
    <mergeCell ref="EDU3:EEJ3"/>
    <mergeCell ref="EEK3:EEZ3"/>
    <mergeCell ref="EFA3:EFP3"/>
    <mergeCell ref="EFQ3:EGF3"/>
    <mergeCell ref="EGG3:EGV3"/>
    <mergeCell ref="DZM3:EAB3"/>
    <mergeCell ref="EAC3:EAR3"/>
    <mergeCell ref="EAS3:EBH3"/>
    <mergeCell ref="EBI3:EBX3"/>
    <mergeCell ref="EBY3:ECN3"/>
    <mergeCell ref="ECO3:EDD3"/>
    <mergeCell ref="DVU3:DWJ3"/>
    <mergeCell ref="DWK3:DWZ3"/>
    <mergeCell ref="DXA3:DXP3"/>
    <mergeCell ref="DXQ3:DYF3"/>
    <mergeCell ref="DYG3:DYV3"/>
    <mergeCell ref="DYW3:DZL3"/>
    <mergeCell ref="DSC3:DSR3"/>
    <mergeCell ref="DSS3:DTH3"/>
    <mergeCell ref="DTI3:DTX3"/>
    <mergeCell ref="DTY3:DUN3"/>
    <mergeCell ref="DUO3:DVD3"/>
    <mergeCell ref="DVE3:DVT3"/>
    <mergeCell ref="DOK3:DOZ3"/>
    <mergeCell ref="DPA3:DPP3"/>
    <mergeCell ref="DPQ3:DQF3"/>
    <mergeCell ref="DQG3:DQV3"/>
    <mergeCell ref="DQW3:DRL3"/>
    <mergeCell ref="DRM3:DSB3"/>
    <mergeCell ref="DKS3:DLH3"/>
    <mergeCell ref="DLI3:DLX3"/>
    <mergeCell ref="DLY3:DMN3"/>
    <mergeCell ref="DMO3:DND3"/>
    <mergeCell ref="DNE3:DNT3"/>
    <mergeCell ref="DNU3:DOJ3"/>
    <mergeCell ref="DHA3:DHP3"/>
    <mergeCell ref="DHQ3:DIF3"/>
    <mergeCell ref="DIG3:DIV3"/>
    <mergeCell ref="DIW3:DJL3"/>
    <mergeCell ref="DJM3:DKB3"/>
    <mergeCell ref="DKC3:DKR3"/>
    <mergeCell ref="DDI3:DDX3"/>
    <mergeCell ref="DDY3:DEN3"/>
    <mergeCell ref="DEO3:DFD3"/>
    <mergeCell ref="DFE3:DFT3"/>
    <mergeCell ref="DFU3:DGJ3"/>
    <mergeCell ref="DGK3:DGZ3"/>
    <mergeCell ref="CZQ3:DAF3"/>
    <mergeCell ref="DAG3:DAV3"/>
    <mergeCell ref="DAW3:DBL3"/>
    <mergeCell ref="DBM3:DCB3"/>
    <mergeCell ref="DCC3:DCR3"/>
    <mergeCell ref="DCS3:DDH3"/>
    <mergeCell ref="CVY3:CWN3"/>
    <mergeCell ref="CWO3:CXD3"/>
    <mergeCell ref="CXE3:CXT3"/>
    <mergeCell ref="CXU3:CYJ3"/>
    <mergeCell ref="CYK3:CYZ3"/>
    <mergeCell ref="CZA3:CZP3"/>
    <mergeCell ref="CSG3:CSV3"/>
    <mergeCell ref="CSW3:CTL3"/>
    <mergeCell ref="CTM3:CUB3"/>
    <mergeCell ref="CUC3:CUR3"/>
    <mergeCell ref="CUS3:CVH3"/>
    <mergeCell ref="CVI3:CVX3"/>
    <mergeCell ref="COO3:CPD3"/>
    <mergeCell ref="CPE3:CPT3"/>
    <mergeCell ref="CPU3:CQJ3"/>
    <mergeCell ref="CQK3:CQZ3"/>
    <mergeCell ref="CRA3:CRP3"/>
    <mergeCell ref="CRQ3:CSF3"/>
    <mergeCell ref="CKW3:CLL3"/>
    <mergeCell ref="CLM3:CMB3"/>
    <mergeCell ref="CMC3:CMR3"/>
    <mergeCell ref="CMS3:CNH3"/>
    <mergeCell ref="CNI3:CNX3"/>
    <mergeCell ref="CNY3:CON3"/>
    <mergeCell ref="CHE3:CHT3"/>
    <mergeCell ref="CHU3:CIJ3"/>
    <mergeCell ref="CIK3:CIZ3"/>
    <mergeCell ref="CJA3:CJP3"/>
    <mergeCell ref="CJQ3:CKF3"/>
    <mergeCell ref="CKG3:CKV3"/>
    <mergeCell ref="CDM3:CEB3"/>
    <mergeCell ref="CEC3:CER3"/>
    <mergeCell ref="CES3:CFH3"/>
    <mergeCell ref="CFI3:CFX3"/>
    <mergeCell ref="CFY3:CGN3"/>
    <mergeCell ref="CGO3:CHD3"/>
    <mergeCell ref="BZU3:CAJ3"/>
    <mergeCell ref="CAK3:CAZ3"/>
    <mergeCell ref="CBA3:CBP3"/>
    <mergeCell ref="CBQ3:CCF3"/>
    <mergeCell ref="CCG3:CCV3"/>
    <mergeCell ref="CCW3:CDL3"/>
    <mergeCell ref="BWC3:BWR3"/>
    <mergeCell ref="BWS3:BXH3"/>
    <mergeCell ref="BXI3:BXX3"/>
    <mergeCell ref="BXY3:BYN3"/>
    <mergeCell ref="BYO3:BZD3"/>
    <mergeCell ref="BZE3:BZT3"/>
    <mergeCell ref="BSK3:BSZ3"/>
    <mergeCell ref="BTA3:BTP3"/>
    <mergeCell ref="BTQ3:BUF3"/>
    <mergeCell ref="BUG3:BUV3"/>
    <mergeCell ref="BUW3:BVL3"/>
    <mergeCell ref="BVM3:BWB3"/>
    <mergeCell ref="BOS3:BPH3"/>
    <mergeCell ref="BPI3:BPX3"/>
    <mergeCell ref="BPY3:BQN3"/>
    <mergeCell ref="BQO3:BRD3"/>
    <mergeCell ref="BRE3:BRT3"/>
    <mergeCell ref="BRU3:BSJ3"/>
    <mergeCell ref="BLA3:BLP3"/>
    <mergeCell ref="BLQ3:BMF3"/>
    <mergeCell ref="BMG3:BMV3"/>
    <mergeCell ref="BMW3:BNL3"/>
    <mergeCell ref="BNM3:BOB3"/>
    <mergeCell ref="BOC3:BOR3"/>
    <mergeCell ref="BHI3:BHX3"/>
    <mergeCell ref="BHY3:BIN3"/>
    <mergeCell ref="BIO3:BJD3"/>
    <mergeCell ref="BJE3:BJT3"/>
    <mergeCell ref="BJU3:BKJ3"/>
    <mergeCell ref="BKK3:BKZ3"/>
    <mergeCell ref="BDQ3:BEF3"/>
    <mergeCell ref="BEG3:BEV3"/>
    <mergeCell ref="BEW3:BFL3"/>
    <mergeCell ref="BFM3:BGB3"/>
    <mergeCell ref="BGC3:BGR3"/>
    <mergeCell ref="BGS3:BHH3"/>
    <mergeCell ref="AZY3:BAN3"/>
    <mergeCell ref="BAO3:BBD3"/>
    <mergeCell ref="BBE3:BBT3"/>
    <mergeCell ref="BBU3:BCJ3"/>
    <mergeCell ref="BCK3:BCZ3"/>
    <mergeCell ref="BDA3:BDP3"/>
    <mergeCell ref="AWG3:AWV3"/>
    <mergeCell ref="AWW3:AXL3"/>
    <mergeCell ref="AXM3:AYB3"/>
    <mergeCell ref="AYC3:AYR3"/>
    <mergeCell ref="AYS3:AZH3"/>
    <mergeCell ref="AZI3:AZX3"/>
    <mergeCell ref="ASO3:ATD3"/>
    <mergeCell ref="ATE3:ATT3"/>
    <mergeCell ref="ATU3:AUJ3"/>
    <mergeCell ref="AUK3:AUZ3"/>
    <mergeCell ref="AVA3:AVP3"/>
    <mergeCell ref="AVQ3:AWF3"/>
    <mergeCell ref="AOW3:APL3"/>
    <mergeCell ref="APM3:AQB3"/>
    <mergeCell ref="AQC3:AQR3"/>
    <mergeCell ref="AQS3:ARH3"/>
    <mergeCell ref="ARI3:ARX3"/>
    <mergeCell ref="ARY3:ASN3"/>
    <mergeCell ref="ALE3:ALT3"/>
    <mergeCell ref="ALU3:AMJ3"/>
    <mergeCell ref="AMK3:AMZ3"/>
    <mergeCell ref="ANA3:ANP3"/>
    <mergeCell ref="ANQ3:AOF3"/>
    <mergeCell ref="AOG3:AOV3"/>
    <mergeCell ref="AHM3:AIB3"/>
    <mergeCell ref="AIC3:AIR3"/>
    <mergeCell ref="AIS3:AJH3"/>
    <mergeCell ref="AJI3:AJX3"/>
    <mergeCell ref="AJY3:AKN3"/>
    <mergeCell ref="AKO3:ALD3"/>
    <mergeCell ref="ADU3:AEJ3"/>
    <mergeCell ref="AEK3:AEZ3"/>
    <mergeCell ref="AFA3:AFP3"/>
    <mergeCell ref="AFQ3:AGF3"/>
    <mergeCell ref="AGG3:AGV3"/>
    <mergeCell ref="AGW3:AHL3"/>
    <mergeCell ref="AAC3:AAR3"/>
    <mergeCell ref="AAS3:ABH3"/>
    <mergeCell ref="ABI3:ABX3"/>
    <mergeCell ref="ABY3:ACN3"/>
    <mergeCell ref="ACO3:ADD3"/>
    <mergeCell ref="ADE3:ADT3"/>
    <mergeCell ref="WK3:WZ3"/>
    <mergeCell ref="XA3:XP3"/>
    <mergeCell ref="XQ3:YF3"/>
    <mergeCell ref="YG3:YV3"/>
    <mergeCell ref="YW3:ZL3"/>
    <mergeCell ref="ZM3:AAB3"/>
    <mergeCell ref="SS3:TH3"/>
    <mergeCell ref="TI3:TX3"/>
    <mergeCell ref="TY3:UN3"/>
    <mergeCell ref="UO3:VD3"/>
    <mergeCell ref="VE3:VT3"/>
    <mergeCell ref="VU3:WJ3"/>
    <mergeCell ref="PA3:PP3"/>
    <mergeCell ref="PQ3:QF3"/>
    <mergeCell ref="QG3:QV3"/>
    <mergeCell ref="QW3:RL3"/>
    <mergeCell ref="RM3:SB3"/>
    <mergeCell ref="SC3:SR3"/>
    <mergeCell ref="LI3:LX3"/>
    <mergeCell ref="LY3:MN3"/>
    <mergeCell ref="MO3:ND3"/>
    <mergeCell ref="NE3:NT3"/>
    <mergeCell ref="NU3:OJ3"/>
    <mergeCell ref="OK3:OZ3"/>
    <mergeCell ref="HQ3:IF3"/>
    <mergeCell ref="IG3:IV3"/>
    <mergeCell ref="IW3:JL3"/>
    <mergeCell ref="JM3:KB3"/>
    <mergeCell ref="KC3:KR3"/>
    <mergeCell ref="KS3:LH3"/>
    <mergeCell ref="DY3:EN3"/>
    <mergeCell ref="EO3:FD3"/>
    <mergeCell ref="FE3:FT3"/>
    <mergeCell ref="FU3:GJ3"/>
    <mergeCell ref="GK3:GZ3"/>
    <mergeCell ref="HA3:HP3"/>
    <mergeCell ref="BM3:CB3"/>
    <mergeCell ref="CC3:CR3"/>
    <mergeCell ref="CS3:DH3"/>
    <mergeCell ref="DI3:DX3"/>
    <mergeCell ref="A69:P69"/>
    <mergeCell ref="B39:G39"/>
    <mergeCell ref="H39:M39"/>
    <mergeCell ref="B46:G46"/>
    <mergeCell ref="H46:M46"/>
    <mergeCell ref="A1:G1"/>
    <mergeCell ref="B2:C2"/>
    <mergeCell ref="F2:G2"/>
    <mergeCell ref="A53:O53"/>
    <mergeCell ref="B54:G54"/>
    <mergeCell ref="H54:M54"/>
    <mergeCell ref="B59:G59"/>
    <mergeCell ref="H59:M59"/>
    <mergeCell ref="B64:G64"/>
    <mergeCell ref="H64:M64"/>
    <mergeCell ref="A24:P24"/>
  </mergeCells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B0B20F-816B-2846-B7C9-5510989BD5A5}">
  <dimension ref="A1:T12"/>
  <sheetViews>
    <sheetView zoomScale="89" workbookViewId="0">
      <selection sqref="A1:S1"/>
    </sheetView>
  </sheetViews>
  <sheetFormatPr baseColWidth="10" defaultRowHeight="16"/>
  <cols>
    <col min="1" max="1" width="13" customWidth="1"/>
    <col min="2" max="2" width="11.83203125" customWidth="1"/>
    <col min="3" max="3" width="13.33203125" customWidth="1"/>
    <col min="4" max="4" width="14" customWidth="1"/>
    <col min="5" max="5" width="12" customWidth="1"/>
    <col min="7" max="7" width="13.6640625" customWidth="1"/>
    <col min="8" max="8" width="13" customWidth="1"/>
    <col min="9" max="9" width="13.1640625" customWidth="1"/>
    <col min="10" max="10" width="11.5" customWidth="1"/>
  </cols>
  <sheetData>
    <row r="1" spans="1:20" ht="22">
      <c r="A1" s="149" t="s">
        <v>490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  <c r="O1" s="149"/>
      <c r="P1" s="149"/>
      <c r="Q1" s="149"/>
      <c r="R1" s="149"/>
      <c r="S1" s="149"/>
    </row>
    <row r="2" spans="1:20">
      <c r="A2" s="148" t="s">
        <v>53</v>
      </c>
      <c r="B2" s="148"/>
      <c r="C2" s="148"/>
      <c r="D2" s="148"/>
      <c r="F2" s="148" t="s">
        <v>53</v>
      </c>
      <c r="G2" s="148"/>
      <c r="H2" s="148"/>
      <c r="I2" s="148"/>
      <c r="K2" s="148" t="s">
        <v>53</v>
      </c>
      <c r="L2" s="148"/>
      <c r="M2" s="148"/>
      <c r="N2" s="148"/>
      <c r="P2" s="148" t="s">
        <v>53</v>
      </c>
      <c r="Q2" s="148"/>
      <c r="R2" s="148"/>
      <c r="S2" s="148"/>
    </row>
    <row r="3" spans="1:20">
      <c r="A3" s="15" t="s">
        <v>92</v>
      </c>
      <c r="B3" s="15" t="s">
        <v>2</v>
      </c>
      <c r="C3" s="15" t="s">
        <v>30</v>
      </c>
      <c r="D3" s="15" t="s">
        <v>50</v>
      </c>
      <c r="F3" s="15" t="s">
        <v>91</v>
      </c>
      <c r="G3" s="15" t="s">
        <v>2</v>
      </c>
      <c r="H3" s="15" t="s">
        <v>30</v>
      </c>
      <c r="I3" s="15" t="s">
        <v>50</v>
      </c>
      <c r="K3" s="15" t="s">
        <v>90</v>
      </c>
      <c r="L3" s="15" t="s">
        <v>2</v>
      </c>
      <c r="M3" s="15" t="s">
        <v>30</v>
      </c>
      <c r="N3" s="15" t="s">
        <v>50</v>
      </c>
      <c r="P3" s="15" t="s">
        <v>89</v>
      </c>
      <c r="Q3" s="15" t="s">
        <v>2</v>
      </c>
      <c r="R3" s="15" t="s">
        <v>30</v>
      </c>
      <c r="S3" s="15" t="s">
        <v>50</v>
      </c>
    </row>
    <row r="4" spans="1:20">
      <c r="A4" s="15"/>
      <c r="B4" s="15">
        <v>55465</v>
      </c>
      <c r="C4" s="15">
        <v>4430</v>
      </c>
      <c r="D4" s="22">
        <v>7.9870189999999994E-2</v>
      </c>
      <c r="F4" s="15"/>
      <c r="G4" s="15">
        <v>48226</v>
      </c>
      <c r="H4" s="15">
        <v>4928</v>
      </c>
      <c r="I4" s="22">
        <v>0.10218554000000001</v>
      </c>
      <c r="K4" s="15"/>
      <c r="L4" s="15">
        <v>39195</v>
      </c>
      <c r="M4" s="15">
        <v>8664</v>
      </c>
      <c r="N4" s="22">
        <v>0.22104860000000001</v>
      </c>
      <c r="P4" s="15"/>
      <c r="Q4" s="15">
        <v>47914</v>
      </c>
      <c r="R4" s="15">
        <v>22021</v>
      </c>
      <c r="S4" s="22">
        <v>0.45959427000000003</v>
      </c>
    </row>
    <row r="5" spans="1:20">
      <c r="A5" s="15"/>
      <c r="B5" s="15">
        <v>43896</v>
      </c>
      <c r="C5" s="15">
        <v>4697</v>
      </c>
      <c r="D5" s="22">
        <v>0.10700292</v>
      </c>
      <c r="F5" s="15"/>
      <c r="G5" s="15">
        <v>50307</v>
      </c>
      <c r="H5" s="15">
        <v>6017</v>
      </c>
      <c r="I5" s="22">
        <v>0.11960562</v>
      </c>
      <c r="K5" s="15"/>
      <c r="L5" s="15">
        <v>42912</v>
      </c>
      <c r="M5" s="15">
        <v>9771</v>
      </c>
      <c r="N5" s="22">
        <v>0.22769855</v>
      </c>
      <c r="P5" s="15"/>
      <c r="Q5" s="15">
        <v>48070</v>
      </c>
      <c r="R5" s="15">
        <v>23316</v>
      </c>
      <c r="S5" s="22">
        <v>0.48504265000000002</v>
      </c>
    </row>
    <row r="6" spans="1:20">
      <c r="A6" s="15"/>
      <c r="B6" s="15">
        <v>50307</v>
      </c>
      <c r="C6" s="15">
        <v>4261</v>
      </c>
      <c r="D6" s="22">
        <v>8.4699940000000001E-2</v>
      </c>
      <c r="F6" s="15"/>
      <c r="G6" s="15">
        <v>52650</v>
      </c>
      <c r="H6" s="15">
        <v>5770</v>
      </c>
      <c r="I6" s="22">
        <v>0.10959164</v>
      </c>
      <c r="K6" s="15"/>
      <c r="L6" s="15">
        <v>46686</v>
      </c>
      <c r="M6" s="15">
        <v>8954</v>
      </c>
      <c r="N6" s="22">
        <v>0.19179197000000001</v>
      </c>
      <c r="P6" s="15"/>
      <c r="Q6" s="15">
        <v>50307</v>
      </c>
      <c r="R6" s="15">
        <v>19467</v>
      </c>
      <c r="S6" s="22">
        <v>0.38696404000000001</v>
      </c>
    </row>
    <row r="7" spans="1:20">
      <c r="A7" s="15"/>
      <c r="B7" s="15">
        <v>45490</v>
      </c>
      <c r="C7" s="15">
        <v>5259</v>
      </c>
      <c r="D7" s="22">
        <v>0.11560782999999999</v>
      </c>
      <c r="F7" s="15"/>
      <c r="G7" s="15">
        <v>39069</v>
      </c>
      <c r="H7" s="15">
        <v>5170</v>
      </c>
      <c r="I7" s="22">
        <v>0.13232998000000001</v>
      </c>
      <c r="K7" s="15"/>
      <c r="L7" s="15">
        <v>46838</v>
      </c>
      <c r="M7" s="15">
        <v>11478</v>
      </c>
      <c r="N7" s="22">
        <v>0.24505742999999999</v>
      </c>
      <c r="P7" s="15"/>
      <c r="Q7" s="15">
        <v>36744</v>
      </c>
      <c r="R7" s="15">
        <v>22587</v>
      </c>
      <c r="S7" s="22">
        <v>0.61471260999999999</v>
      </c>
    </row>
    <row r="8" spans="1:20">
      <c r="A8" s="15"/>
      <c r="B8" s="15">
        <v>53514</v>
      </c>
      <c r="C8" s="15">
        <v>5259</v>
      </c>
      <c r="D8" s="22">
        <v>9.8273349999999995E-2</v>
      </c>
      <c r="F8" s="15"/>
      <c r="G8" s="15">
        <v>69930</v>
      </c>
      <c r="H8" s="15">
        <v>5948</v>
      </c>
      <c r="I8" s="22">
        <v>8.5056489999999998E-2</v>
      </c>
      <c r="K8" s="15"/>
      <c r="L8" s="15">
        <v>55285</v>
      </c>
      <c r="M8" s="15">
        <v>9712</v>
      </c>
      <c r="N8" s="22">
        <v>0.17567152</v>
      </c>
      <c r="P8" s="15"/>
      <c r="Q8" s="15">
        <v>54926</v>
      </c>
      <c r="R8" s="15">
        <v>21402</v>
      </c>
      <c r="S8" s="22">
        <v>0.38965153000000002</v>
      </c>
    </row>
    <row r="11" spans="1:20" ht="18" customHeight="1">
      <c r="H11" s="11"/>
      <c r="J11" s="11"/>
      <c r="K11" s="11"/>
      <c r="L11" s="11"/>
      <c r="M11" s="11"/>
      <c r="N11" s="11"/>
      <c r="O11" s="11"/>
      <c r="P11" s="11"/>
      <c r="Q11" s="11"/>
      <c r="R11" s="11"/>
      <c r="S11" s="11"/>
      <c r="T11" s="11"/>
    </row>
    <row r="12" spans="1:20" ht="20" customHeight="1">
      <c r="H12" s="11"/>
      <c r="T12" s="21"/>
    </row>
  </sheetData>
  <mergeCells count="5">
    <mergeCell ref="K2:N2"/>
    <mergeCell ref="P2:S2"/>
    <mergeCell ref="A2:D2"/>
    <mergeCell ref="F2:I2"/>
    <mergeCell ref="A1:S1"/>
  </mergeCells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38C0C0-2C82-9046-9489-19A03BAE4148}">
  <dimension ref="A1:E13"/>
  <sheetViews>
    <sheetView workbookViewId="0">
      <selection activeCell="Y64" sqref="Y64"/>
    </sheetView>
  </sheetViews>
  <sheetFormatPr baseColWidth="10" defaultRowHeight="16"/>
  <cols>
    <col min="1" max="1" width="19.83203125" customWidth="1"/>
    <col min="5" max="5" width="13.83203125" customWidth="1"/>
  </cols>
  <sheetData>
    <row r="1" spans="1:5">
      <c r="A1" s="177" t="s">
        <v>460</v>
      </c>
      <c r="B1" s="177"/>
      <c r="C1" s="177"/>
      <c r="D1" s="177"/>
      <c r="E1" s="177"/>
    </row>
    <row r="2" spans="1:5">
      <c r="A2" s="158" t="s">
        <v>98</v>
      </c>
      <c r="B2" s="158"/>
      <c r="C2" s="158"/>
      <c r="D2" s="158"/>
      <c r="E2" s="158"/>
    </row>
    <row r="3" spans="1:5">
      <c r="A3" s="23" t="s">
        <v>100</v>
      </c>
      <c r="B3" t="s">
        <v>2</v>
      </c>
      <c r="C3" t="s">
        <v>30</v>
      </c>
      <c r="D3" t="s">
        <v>93</v>
      </c>
      <c r="E3" t="s">
        <v>94</v>
      </c>
    </row>
    <row r="4" spans="1:5">
      <c r="A4" t="s">
        <v>72</v>
      </c>
      <c r="B4">
        <v>51</v>
      </c>
      <c r="C4">
        <v>6</v>
      </c>
      <c r="D4">
        <v>49</v>
      </c>
      <c r="E4">
        <v>53</v>
      </c>
    </row>
    <row r="5" spans="1:5">
      <c r="A5" t="s">
        <v>73</v>
      </c>
      <c r="B5">
        <v>5</v>
      </c>
      <c r="C5">
        <v>38</v>
      </c>
      <c r="D5">
        <v>8</v>
      </c>
      <c r="E5">
        <v>4</v>
      </c>
    </row>
    <row r="6" spans="1:5">
      <c r="A6" t="s">
        <v>74</v>
      </c>
      <c r="B6">
        <v>0</v>
      </c>
      <c r="C6">
        <v>8</v>
      </c>
      <c r="D6">
        <v>1</v>
      </c>
      <c r="E6">
        <v>2</v>
      </c>
    </row>
    <row r="7" spans="1:5">
      <c r="A7" t="s">
        <v>75</v>
      </c>
      <c r="B7">
        <f>SUM(B4:B6)</f>
        <v>56</v>
      </c>
      <c r="C7">
        <f>SUM(C4:C6)</f>
        <v>52</v>
      </c>
      <c r="D7">
        <f>SUM(D4:D6)</f>
        <v>58</v>
      </c>
      <c r="E7">
        <f>SUM(E4:E6)</f>
        <v>59</v>
      </c>
    </row>
    <row r="10" spans="1:5">
      <c r="A10" s="23" t="s">
        <v>99</v>
      </c>
      <c r="B10" t="s">
        <v>2</v>
      </c>
      <c r="C10" t="s">
        <v>30</v>
      </c>
      <c r="D10" t="s">
        <v>93</v>
      </c>
      <c r="E10" t="s">
        <v>94</v>
      </c>
    </row>
    <row r="11" spans="1:5">
      <c r="A11" t="s">
        <v>72</v>
      </c>
      <c r="B11" s="8">
        <v>0.9107142857142857</v>
      </c>
      <c r="C11" s="8">
        <v>0.11538461538461539</v>
      </c>
      <c r="D11" s="8">
        <v>0.84482758620689657</v>
      </c>
      <c r="E11" s="8">
        <v>0.89830508474576276</v>
      </c>
    </row>
    <row r="12" spans="1:5">
      <c r="A12" t="s">
        <v>73</v>
      </c>
      <c r="B12" s="8">
        <v>8.9285714285714288E-2</v>
      </c>
      <c r="C12" s="8">
        <v>0.73076923076923073</v>
      </c>
      <c r="D12" s="8">
        <v>0.13793103448275862</v>
      </c>
      <c r="E12" s="8">
        <v>6.7796610169491525E-2</v>
      </c>
    </row>
    <row r="13" spans="1:5">
      <c r="A13" t="s">
        <v>74</v>
      </c>
      <c r="B13" s="8">
        <v>0</v>
      </c>
      <c r="C13" s="8">
        <v>0.15384615384615385</v>
      </c>
      <c r="D13" s="8">
        <v>1.7241379310344827E-2</v>
      </c>
      <c r="E13" s="8">
        <v>3.3898305084745763E-2</v>
      </c>
    </row>
  </sheetData>
  <mergeCells count="2">
    <mergeCell ref="A1:E1"/>
    <mergeCell ref="A2:E2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71413-F9CD-C643-AB28-A8F3EF5FF7D8}">
  <dimension ref="A1:AI168"/>
  <sheetViews>
    <sheetView tabSelected="1" topLeftCell="A2" zoomScale="69" workbookViewId="0">
      <selection activeCell="R21" sqref="R21"/>
    </sheetView>
  </sheetViews>
  <sheetFormatPr baseColWidth="10" defaultRowHeight="16"/>
  <sheetData>
    <row r="1" spans="1:14" ht="22">
      <c r="A1" s="149" t="s">
        <v>487</v>
      </c>
      <c r="B1" s="149"/>
      <c r="C1" s="149"/>
      <c r="D1" s="149"/>
      <c r="E1" s="149"/>
      <c r="F1" s="149"/>
      <c r="G1" s="149"/>
      <c r="H1" s="149"/>
      <c r="I1" s="149"/>
      <c r="J1" s="149"/>
      <c r="K1" s="149"/>
      <c r="L1" s="149"/>
      <c r="M1" s="149"/>
      <c r="N1" s="149"/>
    </row>
    <row r="2" spans="1:14">
      <c r="A2" t="s">
        <v>8</v>
      </c>
      <c r="B2" t="s">
        <v>2</v>
      </c>
      <c r="C2" t="s">
        <v>4</v>
      </c>
      <c r="D2" t="s">
        <v>5</v>
      </c>
      <c r="G2" t="s">
        <v>2</v>
      </c>
      <c r="H2" t="s">
        <v>4</v>
      </c>
      <c r="I2" t="s">
        <v>5</v>
      </c>
      <c r="L2" t="s">
        <v>2</v>
      </c>
      <c r="M2" t="s">
        <v>4</v>
      </c>
      <c r="N2" t="s">
        <v>5</v>
      </c>
    </row>
    <row r="3" spans="1:14">
      <c r="A3" t="s">
        <v>1</v>
      </c>
      <c r="B3" s="1">
        <v>1252027</v>
      </c>
      <c r="C3" s="1">
        <v>421537</v>
      </c>
      <c r="D3" s="1">
        <v>514787</v>
      </c>
      <c r="E3" s="1"/>
      <c r="F3" t="s">
        <v>6</v>
      </c>
      <c r="G3" s="1">
        <v>951430</v>
      </c>
      <c r="H3" s="1">
        <v>480613</v>
      </c>
      <c r="I3" s="1">
        <v>566178</v>
      </c>
      <c r="J3" s="1"/>
      <c r="K3" t="s">
        <v>7</v>
      </c>
      <c r="L3" s="1">
        <v>1221880</v>
      </c>
      <c r="M3" s="1">
        <v>162174</v>
      </c>
      <c r="N3" s="1">
        <v>149978</v>
      </c>
    </row>
    <row r="4" spans="1:14">
      <c r="B4" s="1">
        <v>1140762</v>
      </c>
      <c r="C4" s="1">
        <v>309237</v>
      </c>
      <c r="D4" s="1">
        <v>459870</v>
      </c>
      <c r="E4" s="1"/>
      <c r="G4" s="1">
        <v>1009243</v>
      </c>
      <c r="H4" s="1">
        <v>600837</v>
      </c>
      <c r="I4" s="1">
        <v>614456</v>
      </c>
      <c r="J4" s="1"/>
      <c r="L4" s="1">
        <v>1199882</v>
      </c>
      <c r="M4" s="1">
        <v>184449</v>
      </c>
      <c r="N4" s="1">
        <v>265373</v>
      </c>
    </row>
    <row r="5" spans="1:14">
      <c r="B5" s="1">
        <v>1463850</v>
      </c>
      <c r="C5" s="1">
        <v>375987</v>
      </c>
      <c r="D5" s="1">
        <v>491692</v>
      </c>
      <c r="E5" s="1"/>
      <c r="G5" s="1">
        <v>917239</v>
      </c>
      <c r="H5" s="1">
        <v>533641</v>
      </c>
      <c r="I5" s="1">
        <v>646083</v>
      </c>
      <c r="J5" s="1"/>
      <c r="L5" s="1">
        <v>694934</v>
      </c>
      <c r="M5" s="1">
        <v>248838</v>
      </c>
      <c r="N5" s="1">
        <v>236483</v>
      </c>
    </row>
    <row r="6" spans="1:14">
      <c r="B6" s="1">
        <v>1316547</v>
      </c>
      <c r="C6" s="1">
        <v>385610</v>
      </c>
      <c r="D6" s="1">
        <v>595564</v>
      </c>
      <c r="E6" s="1"/>
      <c r="G6" s="1">
        <v>1156163</v>
      </c>
      <c r="H6" s="1">
        <v>560214</v>
      </c>
      <c r="I6" s="1">
        <v>464903</v>
      </c>
      <c r="J6" s="1"/>
      <c r="L6" s="1">
        <v>1169389</v>
      </c>
      <c r="M6" s="1">
        <v>228786</v>
      </c>
      <c r="N6" s="1">
        <v>251895</v>
      </c>
    </row>
    <row r="7" spans="1:14">
      <c r="B7" s="1">
        <v>1225216</v>
      </c>
      <c r="C7" s="1">
        <v>511993</v>
      </c>
      <c r="D7" s="1">
        <v>597118</v>
      </c>
      <c r="E7" s="1"/>
      <c r="G7" s="1">
        <v>1111908</v>
      </c>
      <c r="H7" s="1">
        <v>549519</v>
      </c>
      <c r="I7" s="1">
        <v>723103</v>
      </c>
      <c r="J7" s="1"/>
      <c r="L7" s="1">
        <v>966949</v>
      </c>
      <c r="M7" s="1">
        <v>387884</v>
      </c>
      <c r="N7" s="1">
        <v>314116</v>
      </c>
    </row>
    <row r="8" spans="1:14">
      <c r="B8" s="1">
        <v>1292610</v>
      </c>
      <c r="C8" s="1">
        <v>551180</v>
      </c>
      <c r="D8" s="1">
        <v>699924</v>
      </c>
      <c r="E8" s="1"/>
      <c r="G8" s="1">
        <v>1052732</v>
      </c>
      <c r="H8" s="1">
        <v>664291</v>
      </c>
      <c r="I8" s="1">
        <v>709284</v>
      </c>
      <c r="J8" s="1"/>
      <c r="L8" s="1">
        <v>1346288</v>
      </c>
      <c r="M8" s="1">
        <v>337169</v>
      </c>
      <c r="N8" s="1">
        <v>250680</v>
      </c>
    </row>
    <row r="9" spans="1:14">
      <c r="B9" s="8">
        <v>1281835.3333333333</v>
      </c>
      <c r="C9" s="8">
        <v>425924</v>
      </c>
      <c r="D9" s="8">
        <v>559825.83333333337</v>
      </c>
      <c r="E9" s="8"/>
      <c r="F9" s="8"/>
      <c r="G9" s="8">
        <v>1033119.1666666666</v>
      </c>
      <c r="H9" s="8">
        <v>564852.5</v>
      </c>
      <c r="I9" s="8">
        <v>620667.83333333337</v>
      </c>
      <c r="J9" s="8"/>
      <c r="K9" s="8"/>
      <c r="L9" s="8">
        <v>1099887</v>
      </c>
      <c r="M9" s="8">
        <v>258216.66666666666</v>
      </c>
      <c r="N9" s="8">
        <v>244754.16666666666</v>
      </c>
    </row>
    <row r="10" spans="1:14">
      <c r="B10">
        <v>1</v>
      </c>
      <c r="C10">
        <v>0.33227668868544219</v>
      </c>
      <c r="D10">
        <v>0.43673771410056317</v>
      </c>
      <c r="G10">
        <v>1</v>
      </c>
      <c r="H10">
        <v>0.54674476887548473</v>
      </c>
      <c r="I10">
        <v>0.60077080491682555</v>
      </c>
      <c r="L10">
        <v>1</v>
      </c>
      <c r="M10">
        <v>0.23476654116892615</v>
      </c>
      <c r="N10">
        <v>0.22252664743438794</v>
      </c>
    </row>
    <row r="12" spans="1:14">
      <c r="A12" t="s">
        <v>9</v>
      </c>
      <c r="B12" t="s">
        <v>2</v>
      </c>
      <c r="C12" t="s">
        <v>4</v>
      </c>
      <c r="D12" t="s">
        <v>5</v>
      </c>
      <c r="G12" t="s">
        <v>2</v>
      </c>
      <c r="H12" t="s">
        <v>4</v>
      </c>
      <c r="I12" t="s">
        <v>5</v>
      </c>
      <c r="L12" t="s">
        <v>2</v>
      </c>
      <c r="M12" t="s">
        <v>4</v>
      </c>
      <c r="N12" t="s">
        <v>5</v>
      </c>
    </row>
    <row r="13" spans="1:14">
      <c r="B13" s="1">
        <v>329466</v>
      </c>
      <c r="C13" s="1">
        <v>492161</v>
      </c>
      <c r="D13" s="1">
        <v>375864</v>
      </c>
      <c r="E13" s="1"/>
      <c r="G13" s="1">
        <v>421016</v>
      </c>
      <c r="H13" s="1">
        <v>476659</v>
      </c>
      <c r="I13" s="1">
        <v>488107</v>
      </c>
      <c r="J13" s="1"/>
      <c r="L13" s="1">
        <v>520990</v>
      </c>
      <c r="M13" s="1">
        <v>303196</v>
      </c>
      <c r="N13" s="1">
        <v>334987</v>
      </c>
    </row>
    <row r="14" spans="1:14">
      <c r="B14" s="1">
        <v>472213</v>
      </c>
      <c r="C14" s="1">
        <v>351687</v>
      </c>
      <c r="D14" s="1">
        <v>257210</v>
      </c>
      <c r="E14" s="1"/>
      <c r="G14" s="1">
        <v>380650</v>
      </c>
      <c r="H14" s="1">
        <v>489471</v>
      </c>
      <c r="I14" s="1">
        <v>424256</v>
      </c>
      <c r="J14" s="1"/>
      <c r="L14" s="1">
        <v>417817</v>
      </c>
      <c r="M14" s="1">
        <v>293418</v>
      </c>
      <c r="N14" s="1">
        <v>559943</v>
      </c>
    </row>
    <row r="15" spans="1:14">
      <c r="B15" s="1">
        <v>555383</v>
      </c>
      <c r="C15" s="1">
        <v>364765</v>
      </c>
      <c r="D15" s="1">
        <v>340819</v>
      </c>
      <c r="E15" s="1"/>
      <c r="G15" s="1">
        <v>518019</v>
      </c>
      <c r="H15" s="1">
        <v>489071</v>
      </c>
      <c r="I15" s="1">
        <v>473359</v>
      </c>
      <c r="J15" s="1"/>
      <c r="L15" s="1">
        <v>307358</v>
      </c>
      <c r="M15" s="1">
        <v>421954</v>
      </c>
      <c r="N15" s="1">
        <v>335181</v>
      </c>
    </row>
    <row r="16" spans="1:14">
      <c r="B16" s="1">
        <v>464964</v>
      </c>
      <c r="C16" s="1">
        <v>504377</v>
      </c>
      <c r="D16" s="1">
        <v>399611</v>
      </c>
      <c r="E16" s="1"/>
      <c r="G16" s="1">
        <v>473031</v>
      </c>
      <c r="H16" s="1">
        <v>459996</v>
      </c>
      <c r="I16" s="1">
        <v>283236</v>
      </c>
      <c r="J16" s="1"/>
      <c r="L16" s="1">
        <v>462784</v>
      </c>
      <c r="M16" s="1">
        <v>343088</v>
      </c>
      <c r="N16" s="1">
        <v>394247</v>
      </c>
    </row>
    <row r="17" spans="1:35">
      <c r="B17" s="1">
        <v>393958</v>
      </c>
      <c r="C17" s="1">
        <v>420434</v>
      </c>
      <c r="D17" s="1">
        <v>417739</v>
      </c>
      <c r="E17" s="1"/>
      <c r="G17" s="1">
        <v>416315</v>
      </c>
      <c r="H17" s="1">
        <v>384670</v>
      </c>
      <c r="I17" s="1">
        <v>510566</v>
      </c>
      <c r="J17" s="1"/>
      <c r="L17" s="1">
        <v>476689</v>
      </c>
      <c r="M17" s="1">
        <v>374125</v>
      </c>
      <c r="N17" s="1">
        <v>357073</v>
      </c>
    </row>
    <row r="18" spans="1:35">
      <c r="B18" s="1">
        <v>528978</v>
      </c>
      <c r="C18" s="1">
        <v>317246</v>
      </c>
      <c r="D18" s="1">
        <v>298855</v>
      </c>
      <c r="E18" s="1"/>
      <c r="G18" s="1">
        <v>457903</v>
      </c>
      <c r="H18" s="1">
        <v>472284</v>
      </c>
      <c r="I18" s="1">
        <v>397395</v>
      </c>
      <c r="J18" s="1"/>
      <c r="L18" s="1">
        <v>558072</v>
      </c>
      <c r="M18" s="1">
        <v>526791</v>
      </c>
      <c r="N18" s="1">
        <v>378258</v>
      </c>
    </row>
    <row r="19" spans="1:35">
      <c r="B19" s="8">
        <v>457493.66666666669</v>
      </c>
      <c r="C19" s="8">
        <v>408445</v>
      </c>
      <c r="D19" s="8">
        <v>348349.66666666669</v>
      </c>
      <c r="E19" s="8"/>
      <c r="F19" s="8"/>
      <c r="G19" s="8">
        <v>444489</v>
      </c>
      <c r="H19" s="8">
        <v>462025.16666666669</v>
      </c>
      <c r="I19" s="8">
        <v>429486.5</v>
      </c>
      <c r="J19" s="8"/>
      <c r="K19" s="8"/>
      <c r="L19" s="8">
        <v>457285</v>
      </c>
      <c r="M19" s="8">
        <v>377095.33333333331</v>
      </c>
      <c r="N19" s="8">
        <v>393281.5</v>
      </c>
    </row>
    <row r="20" spans="1:35">
      <c r="B20">
        <v>1</v>
      </c>
      <c r="C20">
        <v>0.89278831546666215</v>
      </c>
      <c r="D20">
        <v>0.76143057718103202</v>
      </c>
      <c r="G20">
        <v>1</v>
      </c>
      <c r="H20">
        <v>1.0394524198949056</v>
      </c>
      <c r="I20">
        <v>0.96624775866219414</v>
      </c>
      <c r="L20">
        <v>1</v>
      </c>
      <c r="M20">
        <v>0.8246396302816259</v>
      </c>
      <c r="N20">
        <v>0.86003586384858455</v>
      </c>
    </row>
    <row r="23" spans="1:35" ht="22">
      <c r="A23" s="149" t="s">
        <v>488</v>
      </c>
      <c r="B23" s="149"/>
      <c r="C23" s="149"/>
      <c r="D23" s="149"/>
      <c r="E23" s="149"/>
      <c r="F23" s="149"/>
      <c r="G23" s="149"/>
      <c r="H23" s="149"/>
      <c r="I23" s="149"/>
      <c r="J23" s="149"/>
      <c r="K23" s="149"/>
      <c r="L23" s="149"/>
      <c r="M23" s="149"/>
      <c r="N23" s="149"/>
      <c r="O23" s="149"/>
      <c r="P23" s="149"/>
      <c r="Q23" s="149"/>
      <c r="S23" s="149" t="s">
        <v>489</v>
      </c>
      <c r="T23" s="149"/>
      <c r="U23" s="149"/>
      <c r="V23" s="149"/>
      <c r="W23" s="149"/>
      <c r="X23" s="149"/>
      <c r="Y23" s="149"/>
      <c r="Z23" s="149"/>
      <c r="AA23" s="149"/>
      <c r="AB23" s="149"/>
      <c r="AC23" s="149"/>
      <c r="AD23" s="149"/>
      <c r="AE23" s="149"/>
      <c r="AF23" s="149"/>
      <c r="AG23" s="149"/>
      <c r="AH23" s="149"/>
      <c r="AI23" s="149"/>
    </row>
    <row r="24" spans="1:35">
      <c r="A24" t="s">
        <v>1</v>
      </c>
      <c r="S24" t="s">
        <v>1</v>
      </c>
    </row>
    <row r="25" spans="1:35">
      <c r="A25" s="28" t="s">
        <v>105</v>
      </c>
      <c r="B25" s="180" t="s">
        <v>106</v>
      </c>
      <c r="C25" s="180"/>
      <c r="D25" s="180"/>
      <c r="E25" s="180"/>
      <c r="F25" s="180"/>
      <c r="G25" s="180"/>
      <c r="H25" s="180"/>
      <c r="I25" s="180"/>
      <c r="J25" s="180"/>
      <c r="K25" s="180"/>
      <c r="L25" s="180"/>
      <c r="M25" s="180"/>
      <c r="N25" s="180"/>
      <c r="O25" s="180"/>
      <c r="P25" s="180"/>
      <c r="Q25" s="180"/>
      <c r="R25" s="14"/>
      <c r="S25" s="20" t="s">
        <v>105</v>
      </c>
      <c r="T25" s="179" t="s">
        <v>115</v>
      </c>
      <c r="U25" s="179"/>
      <c r="V25" s="179"/>
      <c r="W25" s="179"/>
      <c r="X25" s="179"/>
      <c r="Y25" s="179"/>
      <c r="Z25" s="179"/>
      <c r="AA25" s="179"/>
      <c r="AB25" s="179"/>
      <c r="AC25" s="179"/>
      <c r="AD25" s="179"/>
      <c r="AE25" s="179"/>
      <c r="AF25" s="179"/>
      <c r="AG25" s="179"/>
      <c r="AH25" s="179"/>
      <c r="AI25" s="179"/>
    </row>
    <row r="26" spans="1:35">
      <c r="A26" s="14" t="s">
        <v>107</v>
      </c>
      <c r="B26" s="178" t="s">
        <v>113</v>
      </c>
      <c r="C26" s="178"/>
      <c r="D26" s="178" t="s">
        <v>109</v>
      </c>
      <c r="E26" s="178"/>
      <c r="F26" s="178" t="s">
        <v>114</v>
      </c>
      <c r="G26" s="178"/>
      <c r="H26" s="178" t="s">
        <v>110</v>
      </c>
      <c r="I26" s="178"/>
      <c r="J26" s="178" t="s">
        <v>103</v>
      </c>
      <c r="K26" s="178"/>
      <c r="L26" s="178" t="s">
        <v>104</v>
      </c>
      <c r="M26" s="178"/>
      <c r="N26" s="178" t="s">
        <v>111</v>
      </c>
      <c r="O26" s="178"/>
      <c r="P26" s="178" t="s">
        <v>112</v>
      </c>
      <c r="Q26" s="178"/>
      <c r="R26" s="14"/>
      <c r="S26" s="7" t="s">
        <v>107</v>
      </c>
      <c r="T26" s="178" t="s">
        <v>113</v>
      </c>
      <c r="U26" s="178"/>
      <c r="V26" s="178" t="s">
        <v>109</v>
      </c>
      <c r="W26" s="178"/>
      <c r="X26" s="178" t="s">
        <v>114</v>
      </c>
      <c r="Y26" s="178"/>
      <c r="Z26" s="178" t="s">
        <v>110</v>
      </c>
      <c r="AA26" s="178"/>
      <c r="AB26" s="178" t="s">
        <v>103</v>
      </c>
      <c r="AC26" s="178"/>
      <c r="AD26" s="178" t="s">
        <v>104</v>
      </c>
      <c r="AE26" s="178"/>
      <c r="AF26" s="178" t="s">
        <v>111</v>
      </c>
      <c r="AG26" s="178"/>
      <c r="AH26" s="178" t="s">
        <v>112</v>
      </c>
      <c r="AI26" s="178"/>
    </row>
    <row r="27" spans="1:35">
      <c r="A27" s="14"/>
      <c r="B27" s="27" t="s">
        <v>2</v>
      </c>
      <c r="C27" s="27" t="s">
        <v>30</v>
      </c>
      <c r="D27" s="27" t="s">
        <v>2</v>
      </c>
      <c r="E27" s="27" t="s">
        <v>30</v>
      </c>
      <c r="F27" s="27" t="s">
        <v>2</v>
      </c>
      <c r="G27" s="27" t="s">
        <v>30</v>
      </c>
      <c r="H27" s="27" t="s">
        <v>2</v>
      </c>
      <c r="I27" s="27" t="s">
        <v>30</v>
      </c>
      <c r="J27" s="27" t="s">
        <v>2</v>
      </c>
      <c r="K27" s="27" t="s">
        <v>30</v>
      </c>
      <c r="L27" s="27" t="s">
        <v>2</v>
      </c>
      <c r="M27" s="27" t="s">
        <v>30</v>
      </c>
      <c r="N27" s="27" t="s">
        <v>2</v>
      </c>
      <c r="O27" s="27" t="s">
        <v>30</v>
      </c>
      <c r="P27" s="27" t="s">
        <v>2</v>
      </c>
      <c r="Q27" s="27" t="s">
        <v>30</v>
      </c>
      <c r="R27" s="14"/>
      <c r="S27" s="7"/>
      <c r="T27" s="27" t="s">
        <v>2</v>
      </c>
      <c r="U27" s="27" t="s">
        <v>30</v>
      </c>
      <c r="V27" s="27" t="s">
        <v>2</v>
      </c>
      <c r="W27" s="27" t="s">
        <v>30</v>
      </c>
      <c r="X27" s="27" t="s">
        <v>2</v>
      </c>
      <c r="Y27" s="27" t="s">
        <v>30</v>
      </c>
      <c r="Z27" s="27" t="s">
        <v>2</v>
      </c>
      <c r="AA27" s="27" t="s">
        <v>30</v>
      </c>
      <c r="AB27" s="27" t="s">
        <v>2</v>
      </c>
      <c r="AC27" s="27" t="s">
        <v>30</v>
      </c>
      <c r="AD27" s="27" t="s">
        <v>2</v>
      </c>
      <c r="AE27" s="27" t="s">
        <v>30</v>
      </c>
      <c r="AF27" s="27" t="s">
        <v>2</v>
      </c>
      <c r="AG27" s="27" t="s">
        <v>30</v>
      </c>
      <c r="AH27" s="27" t="s">
        <v>2</v>
      </c>
      <c r="AI27" s="27" t="s">
        <v>30</v>
      </c>
    </row>
    <row r="28" spans="1:35">
      <c r="A28" s="14"/>
      <c r="B28" s="1">
        <v>1276266</v>
      </c>
      <c r="C28" s="1">
        <v>31834</v>
      </c>
      <c r="D28" s="1">
        <v>1559347</v>
      </c>
      <c r="E28" s="1">
        <v>61677</v>
      </c>
      <c r="F28" s="1">
        <v>1392979</v>
      </c>
      <c r="G28" s="1">
        <v>70102</v>
      </c>
      <c r="H28" s="1">
        <v>1395169</v>
      </c>
      <c r="I28" s="1">
        <v>77488</v>
      </c>
      <c r="J28" s="1">
        <v>1589380</v>
      </c>
      <c r="K28" s="1">
        <v>179064</v>
      </c>
      <c r="L28" s="1">
        <v>1555616</v>
      </c>
      <c r="M28" s="1">
        <v>322505</v>
      </c>
      <c r="N28" s="1">
        <v>1231803</v>
      </c>
      <c r="O28" s="1">
        <v>834731</v>
      </c>
      <c r="P28" s="14">
        <v>1408517</v>
      </c>
      <c r="Q28" s="14">
        <v>1164164</v>
      </c>
      <c r="R28" s="14"/>
      <c r="S28" s="7"/>
      <c r="T28" s="1">
        <v>1032972</v>
      </c>
      <c r="U28" s="1">
        <v>43463</v>
      </c>
      <c r="V28" s="1">
        <v>1229358</v>
      </c>
      <c r="W28" s="1">
        <v>45358</v>
      </c>
      <c r="X28" s="1">
        <v>1021583</v>
      </c>
      <c r="Y28" s="1">
        <v>16142</v>
      </c>
      <c r="Z28" s="1">
        <v>1038448</v>
      </c>
      <c r="AA28" s="1">
        <v>91594</v>
      </c>
      <c r="AB28" s="1">
        <v>1039812</v>
      </c>
      <c r="AC28" s="1">
        <v>188563</v>
      </c>
      <c r="AD28" s="1">
        <v>955441</v>
      </c>
      <c r="AE28" s="1">
        <v>130960</v>
      </c>
      <c r="AF28" s="1">
        <v>765867</v>
      </c>
      <c r="AG28" s="1">
        <v>198679</v>
      </c>
      <c r="AH28" s="1">
        <v>1104651</v>
      </c>
      <c r="AI28" s="1">
        <v>359749</v>
      </c>
    </row>
    <row r="29" spans="1:35">
      <c r="A29" s="14"/>
      <c r="B29" s="1">
        <v>1430867</v>
      </c>
      <c r="C29" s="1">
        <v>33569</v>
      </c>
      <c r="D29" s="1">
        <v>1420354</v>
      </c>
      <c r="E29" s="1">
        <v>44866</v>
      </c>
      <c r="F29" s="1">
        <v>1468668</v>
      </c>
      <c r="G29" s="1">
        <v>61956</v>
      </c>
      <c r="H29" s="1">
        <v>1423927</v>
      </c>
      <c r="I29" s="1">
        <v>60096</v>
      </c>
      <c r="J29" s="1">
        <v>1651406</v>
      </c>
      <c r="K29" s="1">
        <v>116666</v>
      </c>
      <c r="L29" s="1">
        <v>1758796</v>
      </c>
      <c r="M29" s="1">
        <v>278709</v>
      </c>
      <c r="N29" s="1">
        <v>1240664</v>
      </c>
      <c r="O29" s="1">
        <v>923981</v>
      </c>
      <c r="P29" s="14">
        <v>1507725</v>
      </c>
      <c r="Q29" s="14">
        <v>1090491</v>
      </c>
      <c r="R29" s="14"/>
      <c r="S29" s="7"/>
      <c r="T29" s="1">
        <v>1082825</v>
      </c>
      <c r="U29" s="1">
        <v>61216</v>
      </c>
      <c r="V29" s="1">
        <v>1020948</v>
      </c>
      <c r="W29" s="1">
        <v>31669</v>
      </c>
      <c r="X29" s="1">
        <v>918434</v>
      </c>
      <c r="Y29" s="1">
        <v>6123</v>
      </c>
      <c r="Z29" s="1">
        <v>1146818</v>
      </c>
      <c r="AA29" s="1">
        <v>124299</v>
      </c>
      <c r="AB29" s="1">
        <v>981349</v>
      </c>
      <c r="AC29" s="1">
        <v>204023</v>
      </c>
      <c r="AD29" s="1">
        <v>804304</v>
      </c>
      <c r="AE29" s="1">
        <v>123877</v>
      </c>
      <c r="AF29" s="1">
        <v>592638</v>
      </c>
      <c r="AG29" s="1">
        <v>186226</v>
      </c>
      <c r="AH29" s="1">
        <v>969520</v>
      </c>
      <c r="AI29" s="1">
        <v>319894</v>
      </c>
    </row>
    <row r="30" spans="1:35">
      <c r="A30" s="14"/>
      <c r="B30" s="1">
        <v>920034</v>
      </c>
      <c r="C30" s="1">
        <v>58764</v>
      </c>
      <c r="D30" s="1">
        <v>1325824</v>
      </c>
      <c r="E30" s="1">
        <v>46136</v>
      </c>
      <c r="F30" s="1">
        <v>1398986</v>
      </c>
      <c r="G30" s="1">
        <v>94287</v>
      </c>
      <c r="H30" s="1">
        <v>1315855</v>
      </c>
      <c r="I30" s="1">
        <v>73162</v>
      </c>
      <c r="J30" s="1">
        <v>1786713</v>
      </c>
      <c r="K30" s="1">
        <v>103783</v>
      </c>
      <c r="L30" s="1">
        <v>1560190</v>
      </c>
      <c r="M30" s="1">
        <v>352157</v>
      </c>
      <c r="N30" s="1">
        <v>1458219</v>
      </c>
      <c r="O30" s="1">
        <v>709384</v>
      </c>
      <c r="P30" s="14">
        <v>1535391</v>
      </c>
      <c r="Q30" s="14">
        <v>991735</v>
      </c>
      <c r="R30" s="14"/>
      <c r="S30" s="7"/>
      <c r="T30" s="1">
        <v>1175953</v>
      </c>
      <c r="U30" s="1">
        <v>42134</v>
      </c>
      <c r="V30" s="1">
        <v>1261566</v>
      </c>
      <c r="W30" s="1">
        <v>101302</v>
      </c>
      <c r="X30" s="1">
        <v>1304174</v>
      </c>
      <c r="Y30" s="1">
        <v>27023</v>
      </c>
      <c r="Z30" s="1">
        <v>1081639</v>
      </c>
      <c r="AA30" s="1">
        <v>109938</v>
      </c>
      <c r="AB30" s="1">
        <v>992682</v>
      </c>
      <c r="AC30" s="1">
        <v>122023</v>
      </c>
      <c r="AD30" s="1">
        <v>836209</v>
      </c>
      <c r="AE30" s="1">
        <v>227095</v>
      </c>
      <c r="AF30" s="1">
        <v>729388</v>
      </c>
      <c r="AG30" s="1">
        <v>239555</v>
      </c>
      <c r="AH30" s="1">
        <v>1072482</v>
      </c>
      <c r="AI30" s="1">
        <v>203787</v>
      </c>
    </row>
    <row r="31" spans="1:35">
      <c r="A31" s="14"/>
      <c r="B31" s="1">
        <v>1275263</v>
      </c>
      <c r="C31" s="1">
        <v>62583</v>
      </c>
      <c r="D31" s="1">
        <v>1437322</v>
      </c>
      <c r="E31" s="1">
        <v>50635</v>
      </c>
      <c r="F31" s="1">
        <v>1755888</v>
      </c>
      <c r="G31" s="1">
        <v>121553</v>
      </c>
      <c r="H31" s="1">
        <v>1663151</v>
      </c>
      <c r="I31" s="1">
        <v>118398</v>
      </c>
      <c r="J31" s="1">
        <v>1657702</v>
      </c>
      <c r="K31" s="1">
        <v>67845</v>
      </c>
      <c r="L31" s="1">
        <v>1757125</v>
      </c>
      <c r="M31" s="1">
        <v>369932</v>
      </c>
      <c r="N31" s="1">
        <v>1393494</v>
      </c>
      <c r="O31" s="1">
        <v>815198</v>
      </c>
      <c r="P31" s="14">
        <v>1603302</v>
      </c>
      <c r="Q31" s="14">
        <v>1025834</v>
      </c>
      <c r="R31" s="14"/>
      <c r="S31" s="7"/>
      <c r="T31" s="1">
        <v>937604</v>
      </c>
      <c r="U31" s="1">
        <v>18167</v>
      </c>
      <c r="V31" s="1">
        <v>1202725</v>
      </c>
      <c r="W31" s="1">
        <v>40639</v>
      </c>
      <c r="X31" s="1">
        <v>948415</v>
      </c>
      <c r="Y31" s="1">
        <v>7980</v>
      </c>
      <c r="Z31" s="1">
        <v>954883</v>
      </c>
      <c r="AA31" s="1">
        <v>73546</v>
      </c>
      <c r="AB31" s="1">
        <v>756256</v>
      </c>
      <c r="AC31" s="1">
        <v>121328</v>
      </c>
      <c r="AD31" s="1">
        <v>888773</v>
      </c>
      <c r="AE31" s="1">
        <v>191868</v>
      </c>
      <c r="AF31" s="1">
        <v>746925</v>
      </c>
      <c r="AG31" s="1">
        <v>162453</v>
      </c>
      <c r="AH31" s="1">
        <v>1122268</v>
      </c>
      <c r="AI31" s="1">
        <v>184153</v>
      </c>
    </row>
    <row r="32" spans="1:35">
      <c r="A32" s="14"/>
      <c r="B32" s="1">
        <v>1213917</v>
      </c>
      <c r="C32" s="1">
        <v>65811</v>
      </c>
      <c r="D32" s="1">
        <v>1535894</v>
      </c>
      <c r="E32" s="1">
        <v>50513</v>
      </c>
      <c r="F32" s="1">
        <v>1616200</v>
      </c>
      <c r="G32" s="1">
        <v>52047</v>
      </c>
      <c r="H32" s="1">
        <v>1709289</v>
      </c>
      <c r="I32" s="1">
        <v>111248</v>
      </c>
      <c r="J32" s="1">
        <v>1774118</v>
      </c>
      <c r="K32" s="1">
        <v>155128</v>
      </c>
      <c r="L32" s="1">
        <v>1596870</v>
      </c>
      <c r="M32" s="1">
        <v>192773</v>
      </c>
      <c r="N32" s="1">
        <v>1332074</v>
      </c>
      <c r="O32" s="1">
        <v>939391</v>
      </c>
      <c r="P32" s="14">
        <v>1367872</v>
      </c>
      <c r="Q32" s="14">
        <v>1101737</v>
      </c>
      <c r="R32" s="14"/>
      <c r="S32" s="7"/>
      <c r="T32" s="2">
        <v>1057338.5</v>
      </c>
      <c r="U32" s="2">
        <v>41245</v>
      </c>
      <c r="V32" s="2">
        <v>1178649.25</v>
      </c>
      <c r="W32" s="2">
        <v>54742</v>
      </c>
      <c r="X32" s="2">
        <v>1048151.5</v>
      </c>
      <c r="Y32" s="2">
        <v>14317</v>
      </c>
      <c r="Z32" s="2">
        <v>1055447</v>
      </c>
      <c r="AA32" s="2">
        <v>99844.25</v>
      </c>
      <c r="AB32" s="2">
        <v>942524.75</v>
      </c>
      <c r="AC32" s="2">
        <v>158984.25</v>
      </c>
      <c r="AD32" s="2">
        <v>871181.75</v>
      </c>
      <c r="AE32" s="2">
        <v>168450</v>
      </c>
      <c r="AF32" s="2">
        <v>708704.5</v>
      </c>
      <c r="AG32" s="2">
        <v>196728.25</v>
      </c>
      <c r="AH32" s="8">
        <v>1487978.33</v>
      </c>
      <c r="AI32" s="8">
        <v>1062220</v>
      </c>
    </row>
    <row r="33" spans="1:35">
      <c r="A33" s="14"/>
      <c r="B33" s="1">
        <v>1492235</v>
      </c>
      <c r="C33" s="1">
        <v>69676</v>
      </c>
      <c r="D33" s="1">
        <v>1559308</v>
      </c>
      <c r="E33" s="1">
        <v>78517</v>
      </c>
      <c r="F33" s="1">
        <v>1352578</v>
      </c>
      <c r="G33" s="1">
        <v>90998</v>
      </c>
      <c r="H33" s="1">
        <v>1720372</v>
      </c>
      <c r="I33" s="1">
        <v>122822</v>
      </c>
      <c r="J33" s="1">
        <v>1647413</v>
      </c>
      <c r="K33" s="1">
        <v>164868</v>
      </c>
      <c r="L33" s="1">
        <v>1674341</v>
      </c>
      <c r="M33" s="1">
        <v>337721</v>
      </c>
      <c r="N33" s="1">
        <v>1176882</v>
      </c>
      <c r="O33" s="1">
        <v>892483</v>
      </c>
      <c r="P33" s="14">
        <v>1505063</v>
      </c>
      <c r="Q33" s="14">
        <v>999359</v>
      </c>
      <c r="R33" s="14"/>
      <c r="S33" s="8"/>
      <c r="T33" s="1">
        <v>1</v>
      </c>
      <c r="U33" s="1">
        <v>3.9008319999999999E-2</v>
      </c>
      <c r="V33" s="1">
        <v>1</v>
      </c>
      <c r="W33" s="1">
        <v>4.6444689999999997E-2</v>
      </c>
      <c r="X33" s="1">
        <v>1</v>
      </c>
      <c r="Y33" s="1">
        <v>1.3659279999999999E-2</v>
      </c>
      <c r="Z33" s="1">
        <v>1</v>
      </c>
      <c r="AA33" s="1">
        <v>9.4599020000000006E-2</v>
      </c>
      <c r="AB33" s="7">
        <v>1</v>
      </c>
      <c r="AC33" s="7">
        <v>0.16867911999999999</v>
      </c>
      <c r="AD33" s="7">
        <v>1</v>
      </c>
      <c r="AE33" s="7">
        <v>0.19335804000000001</v>
      </c>
      <c r="AF33" s="1">
        <v>1</v>
      </c>
      <c r="AG33" s="1">
        <v>0.27758853999999999</v>
      </c>
      <c r="AH33" s="7">
        <v>1</v>
      </c>
      <c r="AI33" s="7">
        <v>0.71386791999999999</v>
      </c>
    </row>
    <row r="34" spans="1:35">
      <c r="A34" s="26"/>
      <c r="B34" s="2">
        <v>1268097</v>
      </c>
      <c r="C34" s="2">
        <v>53706.166700000002</v>
      </c>
      <c r="D34" s="2">
        <v>1473008.17</v>
      </c>
      <c r="E34" s="2">
        <v>55390.666700000002</v>
      </c>
      <c r="F34" s="2">
        <v>1497549.83</v>
      </c>
      <c r="G34" s="2">
        <v>81823.833299999998</v>
      </c>
      <c r="H34" s="2">
        <v>1537960.5</v>
      </c>
      <c r="I34" s="2">
        <v>93869</v>
      </c>
      <c r="J34" s="2">
        <v>1684455.33</v>
      </c>
      <c r="K34" s="2">
        <v>131225.66699999999</v>
      </c>
      <c r="L34" s="2">
        <v>1650489.67</v>
      </c>
      <c r="M34" s="2">
        <v>308966.16700000002</v>
      </c>
      <c r="N34" s="2">
        <v>1305522.67</v>
      </c>
      <c r="O34" s="2">
        <v>852528</v>
      </c>
      <c r="P34" s="26">
        <v>1487978.33</v>
      </c>
      <c r="Q34" s="26">
        <v>1062220</v>
      </c>
      <c r="R34" s="26"/>
      <c r="S34" s="7" t="s">
        <v>9</v>
      </c>
      <c r="T34" s="1"/>
      <c r="U34" s="1"/>
      <c r="V34" s="1"/>
      <c r="W34" s="1"/>
      <c r="X34" s="1"/>
      <c r="Y34" s="1"/>
      <c r="Z34" s="1"/>
      <c r="AA34" s="1"/>
      <c r="AB34" s="7"/>
      <c r="AC34" s="7"/>
      <c r="AD34" s="7"/>
      <c r="AE34" s="7"/>
      <c r="AF34" s="1"/>
      <c r="AG34" s="1"/>
      <c r="AH34" s="7"/>
      <c r="AI34" s="7"/>
    </row>
    <row r="35" spans="1:35">
      <c r="A35" s="14"/>
      <c r="B35" s="14">
        <v>1</v>
      </c>
      <c r="C35" s="14">
        <v>4.2351779999999999E-2</v>
      </c>
      <c r="D35" s="14">
        <v>1</v>
      </c>
      <c r="E35" s="14">
        <v>3.7603770000000002E-2</v>
      </c>
      <c r="F35" s="14">
        <v>1</v>
      </c>
      <c r="G35" s="14">
        <v>5.4638470000000001E-2</v>
      </c>
      <c r="H35" s="14">
        <v>1</v>
      </c>
      <c r="I35" s="14">
        <v>6.1034730000000002E-2</v>
      </c>
      <c r="J35" s="14">
        <v>1</v>
      </c>
      <c r="K35" s="14">
        <v>7.7903920000000002E-2</v>
      </c>
      <c r="L35" s="14">
        <v>1</v>
      </c>
      <c r="M35" s="14">
        <v>0.18719667000000001</v>
      </c>
      <c r="N35" s="14">
        <v>1</v>
      </c>
      <c r="O35" s="14">
        <v>0.65301662000000005</v>
      </c>
      <c r="P35" s="14">
        <v>1</v>
      </c>
      <c r="Q35" s="14">
        <v>0.71386791999999999</v>
      </c>
      <c r="R35" s="14"/>
      <c r="S35" s="7"/>
      <c r="T35" s="27" t="s">
        <v>2</v>
      </c>
      <c r="U35" s="27" t="s">
        <v>30</v>
      </c>
      <c r="V35" s="27" t="s">
        <v>2</v>
      </c>
      <c r="W35" s="27" t="s">
        <v>30</v>
      </c>
      <c r="X35" s="27" t="s">
        <v>2</v>
      </c>
      <c r="Y35" s="27" t="s">
        <v>30</v>
      </c>
      <c r="Z35" s="27" t="s">
        <v>2</v>
      </c>
      <c r="AA35" s="27" t="s">
        <v>30</v>
      </c>
      <c r="AB35" s="27" t="s">
        <v>2</v>
      </c>
      <c r="AC35" s="27" t="s">
        <v>30</v>
      </c>
      <c r="AD35" s="27" t="s">
        <v>2</v>
      </c>
      <c r="AE35" s="27" t="s">
        <v>30</v>
      </c>
      <c r="AF35" s="27" t="s">
        <v>2</v>
      </c>
      <c r="AG35" s="27" t="s">
        <v>30</v>
      </c>
      <c r="AH35" s="27" t="s">
        <v>2</v>
      </c>
      <c r="AI35" s="27" t="s">
        <v>30</v>
      </c>
    </row>
    <row r="36" spans="1:35">
      <c r="A36" s="14" t="s">
        <v>9</v>
      </c>
      <c r="B36" s="14"/>
      <c r="C36" s="14"/>
      <c r="D36" s="14"/>
      <c r="E36" s="14"/>
      <c r="F36" s="14"/>
      <c r="G36" s="14"/>
      <c r="H36" s="14"/>
      <c r="I36" s="14"/>
      <c r="J36" s="14"/>
      <c r="K36" s="14"/>
      <c r="L36" s="14"/>
      <c r="M36" s="14"/>
      <c r="N36" s="14"/>
      <c r="O36" s="14"/>
      <c r="P36" s="14"/>
      <c r="Q36" s="14"/>
      <c r="R36" s="14"/>
      <c r="T36" s="1">
        <v>393557</v>
      </c>
      <c r="U36" s="1">
        <v>9023</v>
      </c>
      <c r="V36" s="1">
        <v>605682</v>
      </c>
      <c r="W36" s="1">
        <v>20930</v>
      </c>
      <c r="X36" s="1">
        <v>494290</v>
      </c>
      <c r="Y36" s="1">
        <v>5452</v>
      </c>
      <c r="Z36" s="1">
        <v>499020</v>
      </c>
      <c r="AA36" s="1">
        <v>30521</v>
      </c>
      <c r="AB36" s="1">
        <v>430125</v>
      </c>
      <c r="AC36" s="1">
        <v>38709</v>
      </c>
      <c r="AD36" s="1">
        <v>386667</v>
      </c>
      <c r="AE36" s="1">
        <v>67713</v>
      </c>
      <c r="AF36" s="1">
        <v>340435</v>
      </c>
      <c r="AG36" s="1">
        <v>100180</v>
      </c>
      <c r="AH36" s="1">
        <v>488350</v>
      </c>
      <c r="AI36" s="1">
        <v>152620</v>
      </c>
    </row>
    <row r="37" spans="1:35">
      <c r="B37" s="27" t="s">
        <v>2</v>
      </c>
      <c r="C37" s="27" t="s">
        <v>30</v>
      </c>
      <c r="D37" s="27" t="s">
        <v>2</v>
      </c>
      <c r="E37" s="27" t="s">
        <v>30</v>
      </c>
      <c r="F37" s="27" t="s">
        <v>2</v>
      </c>
      <c r="G37" s="27" t="s">
        <v>30</v>
      </c>
      <c r="H37" s="27" t="s">
        <v>2</v>
      </c>
      <c r="I37" s="27" t="s">
        <v>30</v>
      </c>
      <c r="J37" s="27" t="s">
        <v>2</v>
      </c>
      <c r="K37" s="27" t="s">
        <v>30</v>
      </c>
      <c r="L37" s="27" t="s">
        <v>2</v>
      </c>
      <c r="M37" s="27" t="s">
        <v>30</v>
      </c>
      <c r="N37" s="27" t="s">
        <v>2</v>
      </c>
      <c r="O37" s="27" t="s">
        <v>30</v>
      </c>
      <c r="P37" s="27" t="s">
        <v>2</v>
      </c>
      <c r="Q37" s="27" t="s">
        <v>30</v>
      </c>
      <c r="R37" s="14"/>
      <c r="S37" s="7"/>
      <c r="T37" s="1">
        <v>417389</v>
      </c>
      <c r="U37" s="1">
        <v>12896</v>
      </c>
      <c r="V37" s="1">
        <v>501453</v>
      </c>
      <c r="W37" s="1">
        <v>12326</v>
      </c>
      <c r="X37" s="1">
        <v>434344</v>
      </c>
      <c r="Y37" s="1">
        <v>1247</v>
      </c>
      <c r="Z37" s="1">
        <v>484898</v>
      </c>
      <c r="AA37" s="1">
        <v>28970</v>
      </c>
      <c r="AB37" s="1">
        <v>394114</v>
      </c>
      <c r="AC37" s="1">
        <v>60552</v>
      </c>
      <c r="AD37" s="1">
        <v>411660</v>
      </c>
      <c r="AE37" s="1">
        <v>74895</v>
      </c>
      <c r="AF37" s="1">
        <v>282983</v>
      </c>
      <c r="AG37" s="1">
        <v>95665</v>
      </c>
      <c r="AH37" s="1">
        <v>430737</v>
      </c>
      <c r="AI37" s="1">
        <v>128225</v>
      </c>
    </row>
    <row r="38" spans="1:35">
      <c r="A38" s="14"/>
      <c r="B38" s="1">
        <v>614218</v>
      </c>
      <c r="C38" s="1">
        <v>13892</v>
      </c>
      <c r="D38" s="1">
        <v>1084293</v>
      </c>
      <c r="E38" s="1">
        <v>26553</v>
      </c>
      <c r="F38" s="1">
        <v>773216</v>
      </c>
      <c r="G38" s="1">
        <v>39155</v>
      </c>
      <c r="H38" s="1">
        <v>1056470</v>
      </c>
      <c r="I38" s="1">
        <v>46659</v>
      </c>
      <c r="J38" s="1">
        <v>1173619</v>
      </c>
      <c r="K38" s="1">
        <v>78866</v>
      </c>
      <c r="L38" s="1">
        <v>993713</v>
      </c>
      <c r="M38" s="1">
        <v>244806</v>
      </c>
      <c r="N38" s="1">
        <v>98620</v>
      </c>
      <c r="O38" s="1">
        <v>62506</v>
      </c>
      <c r="P38" s="14">
        <v>109902</v>
      </c>
      <c r="Q38" s="14">
        <v>111087</v>
      </c>
      <c r="R38" s="14"/>
      <c r="S38" s="7"/>
      <c r="T38" s="1">
        <v>487674</v>
      </c>
      <c r="U38" s="1">
        <v>9981</v>
      </c>
      <c r="V38" s="1">
        <v>589773</v>
      </c>
      <c r="W38" s="1">
        <v>22058</v>
      </c>
      <c r="X38" s="1">
        <v>587254</v>
      </c>
      <c r="Y38" s="1">
        <v>5063</v>
      </c>
      <c r="Z38" s="1">
        <v>497532</v>
      </c>
      <c r="AA38" s="1">
        <v>37226</v>
      </c>
      <c r="AB38" s="1">
        <v>464763</v>
      </c>
      <c r="AC38" s="1">
        <v>41778</v>
      </c>
      <c r="AD38" s="1">
        <v>349859</v>
      </c>
      <c r="AE38" s="1">
        <v>68571</v>
      </c>
      <c r="AF38" s="1">
        <v>303986</v>
      </c>
      <c r="AG38" s="1">
        <v>100162</v>
      </c>
      <c r="AH38" s="1">
        <v>547144</v>
      </c>
      <c r="AI38" s="1">
        <v>108399</v>
      </c>
    </row>
    <row r="39" spans="1:35">
      <c r="A39" s="14"/>
      <c r="B39" s="1">
        <v>897626</v>
      </c>
      <c r="C39" s="1">
        <v>22449</v>
      </c>
      <c r="D39" s="1">
        <v>952650</v>
      </c>
      <c r="E39" s="1">
        <v>30539</v>
      </c>
      <c r="F39" s="1">
        <v>1034194</v>
      </c>
      <c r="G39" s="1">
        <v>44850</v>
      </c>
      <c r="H39" s="1">
        <v>989091</v>
      </c>
      <c r="I39" s="1">
        <v>54819</v>
      </c>
      <c r="J39" s="1">
        <v>1129583</v>
      </c>
      <c r="K39" s="1">
        <v>54938</v>
      </c>
      <c r="L39" s="1">
        <v>1275721</v>
      </c>
      <c r="M39" s="1">
        <v>152078</v>
      </c>
      <c r="N39" s="1">
        <v>124303</v>
      </c>
      <c r="O39" s="1">
        <v>72951</v>
      </c>
      <c r="P39" s="14">
        <v>125599</v>
      </c>
      <c r="Q39" s="14">
        <v>113592</v>
      </c>
      <c r="R39" s="14"/>
      <c r="S39" s="7"/>
      <c r="T39" s="1">
        <v>412640</v>
      </c>
      <c r="U39" s="1">
        <v>6432</v>
      </c>
      <c r="V39" s="1">
        <v>489894</v>
      </c>
      <c r="W39" s="1">
        <v>9352</v>
      </c>
      <c r="X39" s="1">
        <v>450405</v>
      </c>
      <c r="Y39" s="1">
        <v>2734</v>
      </c>
      <c r="Z39" s="1">
        <v>410254</v>
      </c>
      <c r="AA39" s="1">
        <v>22899</v>
      </c>
      <c r="AB39" s="1">
        <v>388320</v>
      </c>
      <c r="AC39" s="1">
        <v>53396</v>
      </c>
      <c r="AD39" s="1">
        <v>393898</v>
      </c>
      <c r="AE39" s="1">
        <v>77420</v>
      </c>
      <c r="AF39" s="1">
        <v>347703</v>
      </c>
      <c r="AG39" s="1">
        <v>73110</v>
      </c>
      <c r="AH39" s="1">
        <v>492349</v>
      </c>
      <c r="AI39" s="1">
        <v>99800</v>
      </c>
    </row>
    <row r="40" spans="1:35">
      <c r="A40" s="14"/>
      <c r="B40" s="1">
        <v>503476</v>
      </c>
      <c r="C40" s="1">
        <v>27042</v>
      </c>
      <c r="D40" s="1">
        <v>783517</v>
      </c>
      <c r="E40" s="1">
        <v>25020</v>
      </c>
      <c r="F40" s="1">
        <v>879017</v>
      </c>
      <c r="G40" s="1">
        <v>54886</v>
      </c>
      <c r="H40" s="1">
        <v>1010515</v>
      </c>
      <c r="I40" s="1">
        <v>54474</v>
      </c>
      <c r="J40" s="1">
        <v>1320703</v>
      </c>
      <c r="K40" s="1">
        <v>35788</v>
      </c>
      <c r="L40" s="1">
        <v>992562</v>
      </c>
      <c r="M40" s="1">
        <v>245840</v>
      </c>
      <c r="N40" s="1">
        <v>157464</v>
      </c>
      <c r="O40" s="1">
        <v>36583</v>
      </c>
      <c r="P40" s="14">
        <v>140732</v>
      </c>
      <c r="Q40" s="14">
        <v>94355</v>
      </c>
      <c r="R40" s="14"/>
      <c r="S40" s="7"/>
      <c r="T40" s="2">
        <v>427815</v>
      </c>
      <c r="U40" s="2">
        <v>9583</v>
      </c>
      <c r="V40" s="2">
        <v>546700.5</v>
      </c>
      <c r="W40" s="2">
        <v>16166.5</v>
      </c>
      <c r="X40" s="2">
        <v>491573.25</v>
      </c>
      <c r="Y40" s="2">
        <v>3624</v>
      </c>
      <c r="Z40" s="2">
        <v>472926</v>
      </c>
      <c r="AA40" s="2">
        <v>29904</v>
      </c>
      <c r="AB40" s="2">
        <v>419330.5</v>
      </c>
      <c r="AC40" s="2">
        <v>48608.75</v>
      </c>
      <c r="AD40" s="2">
        <v>385521</v>
      </c>
      <c r="AE40" s="2">
        <v>72149.75</v>
      </c>
      <c r="AF40" s="2">
        <v>318776.75</v>
      </c>
      <c r="AG40" s="2">
        <v>92279.25</v>
      </c>
      <c r="AH40" s="8">
        <v>121998.667</v>
      </c>
      <c r="AI40" s="8">
        <v>105292.5</v>
      </c>
    </row>
    <row r="41" spans="1:35">
      <c r="A41" s="14"/>
      <c r="B41" s="1">
        <v>754884</v>
      </c>
      <c r="C41" s="1">
        <v>39955</v>
      </c>
      <c r="D41" s="1">
        <v>1078727</v>
      </c>
      <c r="E41" s="1">
        <v>40550</v>
      </c>
      <c r="F41" s="1">
        <v>1341263</v>
      </c>
      <c r="G41" s="1">
        <v>94751</v>
      </c>
      <c r="H41" s="1">
        <v>1169643</v>
      </c>
      <c r="I41" s="1">
        <v>69318</v>
      </c>
      <c r="J41" s="1">
        <v>1053209</v>
      </c>
      <c r="K41" s="1">
        <v>29239</v>
      </c>
      <c r="L41" s="1">
        <v>1266735</v>
      </c>
      <c r="M41" s="1">
        <v>241947</v>
      </c>
      <c r="N41" s="1">
        <v>155596</v>
      </c>
      <c r="O41" s="1">
        <v>41939</v>
      </c>
      <c r="P41" s="14">
        <v>100682</v>
      </c>
      <c r="Q41" s="14">
        <v>94530</v>
      </c>
      <c r="R41" s="14"/>
      <c r="S41" s="7"/>
      <c r="T41" s="1">
        <v>1</v>
      </c>
      <c r="U41" s="1">
        <v>2.2399869999999999E-2</v>
      </c>
      <c r="V41" s="1">
        <v>1</v>
      </c>
      <c r="W41" s="1">
        <v>2.957104E-2</v>
      </c>
      <c r="X41" s="1">
        <v>1</v>
      </c>
      <c r="Y41" s="1">
        <v>7.3722500000000003E-3</v>
      </c>
      <c r="Z41" s="1">
        <v>1</v>
      </c>
      <c r="AA41" s="1">
        <v>6.3231880000000004E-2</v>
      </c>
      <c r="AB41" s="7">
        <v>1</v>
      </c>
      <c r="AC41" s="7">
        <v>0.11591990000000001</v>
      </c>
      <c r="AD41" s="7">
        <v>1</v>
      </c>
      <c r="AE41" s="7">
        <v>0.18714869000000001</v>
      </c>
      <c r="AF41" s="1">
        <v>1</v>
      </c>
      <c r="AG41" s="1">
        <v>0.28947924000000003</v>
      </c>
      <c r="AH41" s="7">
        <v>1</v>
      </c>
      <c r="AI41" s="7">
        <v>0.86306271000000001</v>
      </c>
    </row>
    <row r="42" spans="1:35">
      <c r="A42" s="14"/>
      <c r="B42" s="1">
        <v>680434</v>
      </c>
      <c r="C42" s="1">
        <v>29711</v>
      </c>
      <c r="D42" s="1">
        <v>1032056</v>
      </c>
      <c r="E42" s="1">
        <v>31874</v>
      </c>
      <c r="F42" s="1">
        <v>1022228</v>
      </c>
      <c r="G42" s="1">
        <v>29656</v>
      </c>
      <c r="H42" s="1">
        <v>1239636</v>
      </c>
      <c r="I42" s="1">
        <v>83823</v>
      </c>
      <c r="J42" s="1">
        <v>1314596</v>
      </c>
      <c r="K42" s="1">
        <v>69359</v>
      </c>
      <c r="L42" s="1">
        <v>1014612</v>
      </c>
      <c r="M42" s="1">
        <v>111512</v>
      </c>
      <c r="N42" s="1">
        <v>130173</v>
      </c>
      <c r="O42" s="1">
        <v>70036</v>
      </c>
      <c r="P42" s="14">
        <v>114779</v>
      </c>
      <c r="Q42" s="14">
        <v>118866</v>
      </c>
      <c r="R42" s="14"/>
      <c r="S42" s="7"/>
      <c r="T42" s="1"/>
      <c r="U42" s="1"/>
      <c r="V42" s="1"/>
      <c r="W42" s="1"/>
      <c r="X42" s="1"/>
      <c r="Y42" s="1"/>
      <c r="Z42" s="1"/>
      <c r="AA42" s="1"/>
      <c r="AB42" s="7"/>
      <c r="AC42" s="7"/>
      <c r="AD42" s="7"/>
      <c r="AE42" s="7"/>
      <c r="AF42" s="1"/>
      <c r="AG42" s="1"/>
      <c r="AH42" s="7"/>
      <c r="AI42" s="7"/>
    </row>
    <row r="43" spans="1:35">
      <c r="A43" s="14"/>
      <c r="B43" s="1">
        <v>874206</v>
      </c>
      <c r="C43" s="1">
        <v>46064</v>
      </c>
      <c r="D43" s="1">
        <v>1119516</v>
      </c>
      <c r="E43" s="1">
        <v>49240</v>
      </c>
      <c r="F43" s="1">
        <v>874673</v>
      </c>
      <c r="G43" s="1">
        <v>69359</v>
      </c>
      <c r="H43" s="1">
        <v>1166801</v>
      </c>
      <c r="I43" s="1">
        <v>82705</v>
      </c>
      <c r="J43" s="1">
        <v>1403766</v>
      </c>
      <c r="K43" s="1">
        <v>92341</v>
      </c>
      <c r="L43" s="1">
        <v>1223626</v>
      </c>
      <c r="M43" s="1">
        <v>198474</v>
      </c>
      <c r="N43" s="1">
        <v>117031</v>
      </c>
      <c r="O43" s="1">
        <v>64912</v>
      </c>
      <c r="P43" s="14">
        <v>140298</v>
      </c>
      <c r="Q43" s="14">
        <v>99325</v>
      </c>
      <c r="R43" s="26"/>
      <c r="S43" s="20" t="s">
        <v>108</v>
      </c>
      <c r="T43" s="179" t="s">
        <v>115</v>
      </c>
      <c r="U43" s="179"/>
      <c r="V43" s="179"/>
      <c r="W43" s="179"/>
      <c r="X43" s="179"/>
      <c r="Y43" s="179"/>
      <c r="Z43" s="179"/>
      <c r="AA43" s="179"/>
      <c r="AB43" s="179"/>
      <c r="AC43" s="179"/>
      <c r="AD43" s="179"/>
      <c r="AE43" s="179"/>
      <c r="AF43" s="179"/>
      <c r="AG43" s="179"/>
      <c r="AH43" s="179"/>
      <c r="AI43" s="179"/>
    </row>
    <row r="44" spans="1:35">
      <c r="A44" s="26"/>
      <c r="B44" s="2">
        <v>720807.33299999998</v>
      </c>
      <c r="C44" s="2">
        <v>29852.166700000002</v>
      </c>
      <c r="D44" s="2">
        <v>1008459.83</v>
      </c>
      <c r="E44" s="2">
        <v>33962.666700000002</v>
      </c>
      <c r="F44" s="2">
        <v>987431.83299999998</v>
      </c>
      <c r="G44" s="2">
        <v>55442.833299999998</v>
      </c>
      <c r="H44" s="2">
        <v>1105359.33</v>
      </c>
      <c r="I44" s="2">
        <v>65299.666700000002</v>
      </c>
      <c r="J44" s="2">
        <v>1232579.33</v>
      </c>
      <c r="K44" s="2">
        <v>60088.5</v>
      </c>
      <c r="L44" s="2">
        <v>1127828.17</v>
      </c>
      <c r="M44" s="2">
        <v>199109.5</v>
      </c>
      <c r="N44" s="2">
        <v>130531.167</v>
      </c>
      <c r="O44" s="2">
        <v>58154.5</v>
      </c>
      <c r="P44" s="26">
        <v>121998.667</v>
      </c>
      <c r="Q44" s="26">
        <v>105292.5</v>
      </c>
      <c r="R44" s="14"/>
      <c r="S44" s="7" t="s">
        <v>8</v>
      </c>
      <c r="T44" s="178" t="s">
        <v>113</v>
      </c>
      <c r="U44" s="178"/>
      <c r="V44" s="178" t="s">
        <v>109</v>
      </c>
      <c r="W44" s="178"/>
      <c r="X44" s="178" t="s">
        <v>114</v>
      </c>
      <c r="Y44" s="178"/>
      <c r="Z44" s="178" t="s">
        <v>110</v>
      </c>
      <c r="AA44" s="178"/>
      <c r="AB44" s="178" t="s">
        <v>103</v>
      </c>
      <c r="AC44" s="178"/>
      <c r="AD44" s="178" t="s">
        <v>104</v>
      </c>
      <c r="AE44" s="178"/>
      <c r="AF44" s="178" t="s">
        <v>111</v>
      </c>
      <c r="AG44" s="178"/>
      <c r="AH44" s="178" t="s">
        <v>112</v>
      </c>
      <c r="AI44" s="178"/>
    </row>
    <row r="45" spans="1:35">
      <c r="A45" s="14"/>
      <c r="B45" s="14">
        <v>1</v>
      </c>
      <c r="C45" s="14">
        <v>4.1414899999999998E-2</v>
      </c>
      <c r="D45" s="14">
        <v>1</v>
      </c>
      <c r="E45" s="14">
        <v>3.3677760000000001E-2</v>
      </c>
      <c r="F45" s="14">
        <v>1</v>
      </c>
      <c r="G45" s="14">
        <v>5.614852E-2</v>
      </c>
      <c r="H45" s="14">
        <v>1</v>
      </c>
      <c r="I45" s="14">
        <v>5.9075509999999998E-2</v>
      </c>
      <c r="J45" s="14">
        <v>1</v>
      </c>
      <c r="K45" s="14">
        <v>4.8750210000000002E-2</v>
      </c>
      <c r="L45" s="14">
        <v>1</v>
      </c>
      <c r="M45" s="14">
        <v>0.17654241000000001</v>
      </c>
      <c r="N45" s="14">
        <v>1</v>
      </c>
      <c r="O45" s="14">
        <v>0.44552195</v>
      </c>
      <c r="P45" s="14">
        <v>1</v>
      </c>
      <c r="Q45" s="14">
        <v>0.86306271000000001</v>
      </c>
      <c r="R45" s="14"/>
      <c r="S45" s="7"/>
      <c r="T45" s="27" t="s">
        <v>2</v>
      </c>
      <c r="U45" s="27" t="s">
        <v>30</v>
      </c>
      <c r="V45" s="27" t="s">
        <v>2</v>
      </c>
      <c r="W45" s="27" t="s">
        <v>30</v>
      </c>
      <c r="X45" s="27" t="s">
        <v>2</v>
      </c>
      <c r="Y45" s="27" t="s">
        <v>30</v>
      </c>
      <c r="Z45" s="27" t="s">
        <v>2</v>
      </c>
      <c r="AA45" s="27" t="s">
        <v>30</v>
      </c>
      <c r="AB45" s="27" t="s">
        <v>2</v>
      </c>
      <c r="AC45" s="27" t="s">
        <v>30</v>
      </c>
      <c r="AD45" s="27" t="s">
        <v>2</v>
      </c>
      <c r="AE45" s="27" t="s">
        <v>30</v>
      </c>
      <c r="AF45" s="27" t="s">
        <v>2</v>
      </c>
      <c r="AG45" s="27" t="s">
        <v>30</v>
      </c>
      <c r="AH45" s="27" t="s">
        <v>2</v>
      </c>
      <c r="AI45" s="27" t="s">
        <v>30</v>
      </c>
    </row>
    <row r="46" spans="1:35">
      <c r="A46" s="14"/>
      <c r="B46" s="1"/>
      <c r="C46" s="1"/>
      <c r="D46" s="1"/>
      <c r="E46" s="1"/>
      <c r="F46" s="1"/>
      <c r="G46" s="1"/>
      <c r="H46" s="1"/>
      <c r="I46" s="1"/>
      <c r="J46" s="14"/>
      <c r="K46" s="14"/>
      <c r="L46" s="14"/>
      <c r="M46" s="14"/>
      <c r="N46" s="1"/>
      <c r="O46" s="14"/>
      <c r="P46" s="14"/>
      <c r="Q46" s="14"/>
      <c r="R46" s="14"/>
      <c r="S46" s="7"/>
      <c r="T46" s="1">
        <v>1098084</v>
      </c>
      <c r="U46" s="1">
        <v>71948</v>
      </c>
      <c r="V46" s="1">
        <v>839405</v>
      </c>
      <c r="W46" s="1">
        <v>217792</v>
      </c>
      <c r="X46" s="1">
        <v>791589</v>
      </c>
      <c r="Y46" s="1">
        <v>282625</v>
      </c>
      <c r="Z46" s="1">
        <v>911031</v>
      </c>
      <c r="AA46" s="1">
        <v>422106</v>
      </c>
      <c r="AB46" s="1">
        <v>828998</v>
      </c>
      <c r="AC46" s="1">
        <v>476811</v>
      </c>
      <c r="AD46" s="1">
        <v>872901</v>
      </c>
      <c r="AE46" s="1">
        <v>381383</v>
      </c>
      <c r="AF46" s="1">
        <v>642427</v>
      </c>
      <c r="AG46" s="1">
        <v>444935</v>
      </c>
      <c r="AH46" s="1">
        <v>1573289</v>
      </c>
      <c r="AI46" s="1">
        <v>1057209</v>
      </c>
    </row>
    <row r="47" spans="1:35">
      <c r="A47" s="28" t="s">
        <v>108</v>
      </c>
      <c r="B47" s="180" t="s">
        <v>106</v>
      </c>
      <c r="C47" s="180"/>
      <c r="D47" s="180"/>
      <c r="E47" s="180"/>
      <c r="F47" s="180"/>
      <c r="G47" s="180"/>
      <c r="H47" s="180"/>
      <c r="I47" s="180"/>
      <c r="J47" s="180"/>
      <c r="K47" s="180"/>
      <c r="L47" s="180"/>
      <c r="M47" s="180"/>
      <c r="N47" s="180"/>
      <c r="O47" s="180"/>
      <c r="P47" s="180"/>
      <c r="Q47" s="180"/>
      <c r="R47" s="14"/>
      <c r="S47" s="7"/>
      <c r="T47" s="1">
        <v>1052923</v>
      </c>
      <c r="U47" s="1">
        <v>141723</v>
      </c>
      <c r="V47" s="1">
        <v>812708</v>
      </c>
      <c r="W47" s="1">
        <v>178205</v>
      </c>
      <c r="X47" s="1">
        <v>797469</v>
      </c>
      <c r="Y47" s="1">
        <v>290032</v>
      </c>
      <c r="Z47" s="1">
        <v>872093</v>
      </c>
      <c r="AA47" s="1">
        <v>398258</v>
      </c>
      <c r="AB47" s="1">
        <v>901555</v>
      </c>
      <c r="AC47" s="1">
        <v>535002</v>
      </c>
      <c r="AD47" s="1">
        <v>906405</v>
      </c>
      <c r="AE47" s="1">
        <v>467786</v>
      </c>
      <c r="AF47" s="1">
        <v>592775</v>
      </c>
      <c r="AG47" s="1">
        <v>413224</v>
      </c>
      <c r="AH47" s="1">
        <v>1470468</v>
      </c>
      <c r="AI47" s="1">
        <v>1080743</v>
      </c>
    </row>
    <row r="48" spans="1:35">
      <c r="A48" s="14" t="s">
        <v>8</v>
      </c>
      <c r="B48" s="178" t="s">
        <v>113</v>
      </c>
      <c r="C48" s="178"/>
      <c r="D48" s="178" t="s">
        <v>109</v>
      </c>
      <c r="E48" s="178"/>
      <c r="F48" s="178" t="s">
        <v>114</v>
      </c>
      <c r="G48" s="178"/>
      <c r="H48" s="178" t="s">
        <v>110</v>
      </c>
      <c r="I48" s="178"/>
      <c r="J48" s="178" t="s">
        <v>103</v>
      </c>
      <c r="K48" s="178"/>
      <c r="L48" s="178" t="s">
        <v>104</v>
      </c>
      <c r="M48" s="178"/>
      <c r="N48" s="178" t="s">
        <v>111</v>
      </c>
      <c r="O48" s="178"/>
      <c r="P48" s="178" t="s">
        <v>112</v>
      </c>
      <c r="Q48" s="178"/>
      <c r="R48" s="14"/>
      <c r="S48" s="7"/>
      <c r="T48" s="1">
        <v>1044690</v>
      </c>
      <c r="U48" s="1">
        <v>150891</v>
      </c>
      <c r="V48" s="1">
        <v>661246</v>
      </c>
      <c r="W48" s="1">
        <v>218703</v>
      </c>
      <c r="X48" s="1">
        <v>1028443</v>
      </c>
      <c r="Y48" s="1">
        <v>271078</v>
      </c>
      <c r="Z48" s="1">
        <v>815781</v>
      </c>
      <c r="AA48" s="1">
        <v>283572</v>
      </c>
      <c r="AB48" s="1">
        <v>902009</v>
      </c>
      <c r="AC48" s="1">
        <v>366645</v>
      </c>
      <c r="AD48" s="1">
        <v>616787</v>
      </c>
      <c r="AE48" s="1">
        <v>245596</v>
      </c>
      <c r="AF48" s="1">
        <v>474337</v>
      </c>
      <c r="AG48" s="1">
        <v>358503</v>
      </c>
      <c r="AH48" s="1">
        <v>1413638</v>
      </c>
      <c r="AI48" s="1">
        <v>736380</v>
      </c>
    </row>
    <row r="49" spans="1:35">
      <c r="A49" s="14"/>
      <c r="B49" s="27" t="s">
        <v>2</v>
      </c>
      <c r="C49" s="27" t="s">
        <v>30</v>
      </c>
      <c r="D49" s="27" t="s">
        <v>2</v>
      </c>
      <c r="E49" s="27" t="s">
        <v>30</v>
      </c>
      <c r="F49" s="27" t="s">
        <v>2</v>
      </c>
      <c r="G49" s="27" t="s">
        <v>30</v>
      </c>
      <c r="H49" s="27" t="s">
        <v>2</v>
      </c>
      <c r="I49" s="27" t="s">
        <v>30</v>
      </c>
      <c r="J49" s="27" t="s">
        <v>2</v>
      </c>
      <c r="K49" s="27" t="s">
        <v>30</v>
      </c>
      <c r="L49" s="27" t="s">
        <v>2</v>
      </c>
      <c r="M49" s="27" t="s">
        <v>30</v>
      </c>
      <c r="N49" s="27" t="s">
        <v>2</v>
      </c>
      <c r="O49" s="27" t="s">
        <v>30</v>
      </c>
      <c r="P49" s="27" t="s">
        <v>2</v>
      </c>
      <c r="Q49" s="27" t="s">
        <v>30</v>
      </c>
      <c r="R49" s="14"/>
      <c r="S49" s="7"/>
      <c r="T49" s="1">
        <v>1016460</v>
      </c>
      <c r="U49" s="1">
        <v>116239</v>
      </c>
      <c r="V49" s="1">
        <v>889758</v>
      </c>
      <c r="W49" s="1">
        <v>118026</v>
      </c>
      <c r="X49" s="1">
        <v>928754</v>
      </c>
      <c r="Y49" s="1">
        <v>125398</v>
      </c>
      <c r="Z49" s="1">
        <v>803606</v>
      </c>
      <c r="AA49" s="1">
        <v>350549</v>
      </c>
      <c r="AB49" s="1">
        <v>946014</v>
      </c>
      <c r="AC49" s="1">
        <v>519286</v>
      </c>
      <c r="AD49" s="1">
        <v>626017</v>
      </c>
      <c r="AE49" s="1">
        <v>262002</v>
      </c>
      <c r="AF49" s="1">
        <v>623295</v>
      </c>
      <c r="AG49" s="1">
        <v>296611</v>
      </c>
      <c r="AH49" s="1">
        <v>1281305</v>
      </c>
      <c r="AI49" s="1">
        <v>821030</v>
      </c>
    </row>
    <row r="50" spans="1:35">
      <c r="A50" s="14"/>
      <c r="B50" s="1">
        <v>1096382</v>
      </c>
      <c r="C50" s="1">
        <v>118401</v>
      </c>
      <c r="D50" s="1">
        <v>1035185</v>
      </c>
      <c r="E50" s="1">
        <v>145329</v>
      </c>
      <c r="F50" s="1">
        <v>1201958</v>
      </c>
      <c r="G50" s="1">
        <v>214017</v>
      </c>
      <c r="H50" s="1">
        <v>1238364</v>
      </c>
      <c r="I50" s="1">
        <v>139100</v>
      </c>
      <c r="J50" s="1">
        <v>1117885</v>
      </c>
      <c r="K50" s="1">
        <v>250810</v>
      </c>
      <c r="L50" s="1">
        <v>1163168</v>
      </c>
      <c r="M50" s="1">
        <v>329052</v>
      </c>
      <c r="N50" s="1">
        <v>1019401</v>
      </c>
      <c r="O50" s="1">
        <v>828436</v>
      </c>
      <c r="P50" s="1">
        <v>1265010</v>
      </c>
      <c r="Q50" s="1">
        <v>1584875</v>
      </c>
      <c r="R50" s="14"/>
      <c r="S50" s="7"/>
      <c r="T50" s="2">
        <v>1053039.25</v>
      </c>
      <c r="U50" s="2">
        <v>120200.25</v>
      </c>
      <c r="V50" s="2">
        <v>800779.25</v>
      </c>
      <c r="W50" s="2">
        <v>183181.5</v>
      </c>
      <c r="X50" s="2">
        <v>886563.75</v>
      </c>
      <c r="Y50" s="2">
        <v>242283.25</v>
      </c>
      <c r="Z50" s="2">
        <v>850627.75</v>
      </c>
      <c r="AA50" s="2">
        <v>363621.25</v>
      </c>
      <c r="AB50" s="2">
        <v>894644</v>
      </c>
      <c r="AC50" s="2">
        <v>474436</v>
      </c>
      <c r="AD50" s="2">
        <v>755527.5</v>
      </c>
      <c r="AE50" s="2">
        <v>339191.75</v>
      </c>
      <c r="AF50" s="2">
        <v>583208.5</v>
      </c>
      <c r="AG50" s="2">
        <v>378318.25</v>
      </c>
      <c r="AH50" s="2">
        <v>1434675</v>
      </c>
      <c r="AI50" s="2">
        <v>923840.5</v>
      </c>
    </row>
    <row r="51" spans="1:35">
      <c r="A51" s="14"/>
      <c r="B51" s="1">
        <v>1074831</v>
      </c>
      <c r="C51" s="1">
        <v>118886</v>
      </c>
      <c r="D51" s="1">
        <v>1159250</v>
      </c>
      <c r="E51" s="1">
        <v>148305</v>
      </c>
      <c r="F51" s="1">
        <v>1468951</v>
      </c>
      <c r="G51" s="1">
        <v>244053</v>
      </c>
      <c r="H51" s="1">
        <v>1283395</v>
      </c>
      <c r="I51" s="1">
        <v>121096</v>
      </c>
      <c r="J51" s="1">
        <v>1170776</v>
      </c>
      <c r="K51" s="1">
        <v>210010</v>
      </c>
      <c r="L51" s="1">
        <v>1167607</v>
      </c>
      <c r="M51" s="1">
        <v>286166</v>
      </c>
      <c r="N51" s="1">
        <v>912884</v>
      </c>
      <c r="O51" s="1">
        <v>778279</v>
      </c>
      <c r="P51" s="1">
        <v>1492113</v>
      </c>
      <c r="Q51" s="1">
        <v>1497079</v>
      </c>
      <c r="R51" s="14"/>
      <c r="S51" s="7"/>
      <c r="T51" s="1">
        <v>1</v>
      </c>
      <c r="U51" s="1">
        <v>0.11414603</v>
      </c>
      <c r="V51" s="1">
        <v>1</v>
      </c>
      <c r="W51" s="1">
        <v>0.22875404999999999</v>
      </c>
      <c r="X51" s="1">
        <v>1</v>
      </c>
      <c r="Y51" s="1">
        <v>0.27328351000000001</v>
      </c>
      <c r="Z51" s="1">
        <v>1</v>
      </c>
      <c r="AA51" s="1">
        <v>0.42747400000000002</v>
      </c>
      <c r="AB51" s="7">
        <v>1</v>
      </c>
      <c r="AC51" s="7">
        <v>0.53030703000000001</v>
      </c>
      <c r="AD51" s="7">
        <v>1</v>
      </c>
      <c r="AE51" s="7">
        <v>0.44894693000000002</v>
      </c>
      <c r="AF51" s="1">
        <v>1</v>
      </c>
      <c r="AG51" s="1">
        <v>0.64868439</v>
      </c>
      <c r="AH51" s="1">
        <v>1</v>
      </c>
      <c r="AI51" s="1">
        <v>0.64393712999999997</v>
      </c>
    </row>
    <row r="52" spans="1:35">
      <c r="A52" s="14"/>
      <c r="B52" s="1">
        <v>1130500</v>
      </c>
      <c r="C52" s="1">
        <v>103255</v>
      </c>
      <c r="D52" s="1">
        <v>1121155</v>
      </c>
      <c r="E52" s="1">
        <v>182846</v>
      </c>
      <c r="F52" s="1">
        <v>1301028</v>
      </c>
      <c r="G52" s="1">
        <v>258081</v>
      </c>
      <c r="H52" s="1">
        <v>1345115</v>
      </c>
      <c r="I52" s="1">
        <v>140666</v>
      </c>
      <c r="J52" s="1">
        <v>1198101</v>
      </c>
      <c r="K52" s="1">
        <v>194258</v>
      </c>
      <c r="L52" s="1">
        <v>1203532</v>
      </c>
      <c r="M52" s="1">
        <v>309876</v>
      </c>
      <c r="N52" s="1">
        <v>1118780</v>
      </c>
      <c r="O52" s="1">
        <v>697186</v>
      </c>
      <c r="P52" s="1">
        <v>1511961</v>
      </c>
      <c r="Q52" s="1">
        <v>1369656</v>
      </c>
      <c r="R52" s="14"/>
      <c r="S52" s="7" t="s">
        <v>9</v>
      </c>
      <c r="T52" s="1"/>
      <c r="U52" s="1"/>
      <c r="V52" s="1"/>
      <c r="W52" s="1"/>
      <c r="X52" s="1"/>
      <c r="Y52" s="1"/>
      <c r="Z52" s="1"/>
      <c r="AA52" s="1"/>
      <c r="AB52" s="7"/>
      <c r="AC52" s="7"/>
      <c r="AD52" s="7"/>
      <c r="AE52" s="7"/>
      <c r="AF52" s="1"/>
      <c r="AG52" s="1"/>
      <c r="AH52" s="1"/>
      <c r="AI52" s="1"/>
    </row>
    <row r="53" spans="1:35">
      <c r="A53" s="14"/>
      <c r="B53" s="1">
        <v>1098941</v>
      </c>
      <c r="C53" s="1">
        <v>104374</v>
      </c>
      <c r="D53" s="1">
        <v>1376920</v>
      </c>
      <c r="E53" s="1">
        <v>151088</v>
      </c>
      <c r="F53" s="1">
        <v>1177458</v>
      </c>
      <c r="G53" s="1">
        <v>270610</v>
      </c>
      <c r="H53" s="1">
        <v>1337566</v>
      </c>
      <c r="I53" s="1">
        <v>157505</v>
      </c>
      <c r="J53" s="1">
        <v>1246645</v>
      </c>
      <c r="K53" s="1">
        <v>234344</v>
      </c>
      <c r="L53" s="1">
        <v>1265021</v>
      </c>
      <c r="M53" s="1">
        <v>406072</v>
      </c>
      <c r="N53" s="1">
        <v>1006730</v>
      </c>
      <c r="O53" s="1">
        <v>876435</v>
      </c>
      <c r="P53" s="1">
        <v>1698179</v>
      </c>
      <c r="Q53" s="1">
        <v>1618069</v>
      </c>
      <c r="R53" s="14"/>
      <c r="T53" s="27" t="s">
        <v>2</v>
      </c>
      <c r="U53" s="27" t="s">
        <v>30</v>
      </c>
      <c r="V53" s="27" t="s">
        <v>2</v>
      </c>
      <c r="W53" s="27" t="s">
        <v>30</v>
      </c>
      <c r="X53" s="27" t="s">
        <v>2</v>
      </c>
      <c r="Y53" s="27" t="s">
        <v>30</v>
      </c>
      <c r="Z53" s="27" t="s">
        <v>2</v>
      </c>
      <c r="AA53" s="27" t="s">
        <v>30</v>
      </c>
      <c r="AB53" s="27" t="s">
        <v>2</v>
      </c>
      <c r="AC53" s="27" t="s">
        <v>30</v>
      </c>
      <c r="AD53" s="27" t="s">
        <v>2</v>
      </c>
      <c r="AE53" s="27" t="s">
        <v>30</v>
      </c>
      <c r="AF53" s="27" t="s">
        <v>2</v>
      </c>
      <c r="AG53" s="27" t="s">
        <v>30</v>
      </c>
      <c r="AH53" s="27" t="s">
        <v>2</v>
      </c>
      <c r="AI53" s="27" t="s">
        <v>30</v>
      </c>
    </row>
    <row r="54" spans="1:35">
      <c r="A54" s="14"/>
      <c r="B54" s="1">
        <v>1103253</v>
      </c>
      <c r="C54" s="1">
        <v>106733</v>
      </c>
      <c r="D54" s="1">
        <v>1196718</v>
      </c>
      <c r="E54" s="1">
        <v>167826</v>
      </c>
      <c r="F54" s="1">
        <v>1018882</v>
      </c>
      <c r="G54" s="1">
        <v>297633</v>
      </c>
      <c r="H54" s="1">
        <v>1219746</v>
      </c>
      <c r="I54" s="1">
        <v>154576</v>
      </c>
      <c r="J54" s="1">
        <v>1072433</v>
      </c>
      <c r="K54" s="1">
        <v>192495</v>
      </c>
      <c r="L54" s="1">
        <v>1147172</v>
      </c>
      <c r="M54" s="1">
        <v>384099</v>
      </c>
      <c r="N54" s="1">
        <v>1085513</v>
      </c>
      <c r="O54" s="1">
        <v>1021507</v>
      </c>
      <c r="P54" s="1">
        <v>1595211</v>
      </c>
      <c r="Q54" s="1">
        <v>1663582</v>
      </c>
      <c r="R54" s="26"/>
      <c r="T54" s="1">
        <v>295031</v>
      </c>
      <c r="U54" s="1">
        <v>150466</v>
      </c>
      <c r="V54" s="1">
        <v>306426</v>
      </c>
      <c r="W54" s="1">
        <v>209384</v>
      </c>
      <c r="X54" s="1">
        <v>299413</v>
      </c>
      <c r="Y54" s="1">
        <v>244134</v>
      </c>
      <c r="Z54" s="1">
        <v>340983</v>
      </c>
      <c r="AA54" s="1">
        <v>300778</v>
      </c>
      <c r="AB54" s="1">
        <v>320789</v>
      </c>
      <c r="AC54" s="1">
        <v>263553</v>
      </c>
      <c r="AD54" s="1">
        <v>328895</v>
      </c>
      <c r="AE54" s="1">
        <v>216164</v>
      </c>
      <c r="AF54" s="1">
        <v>240375</v>
      </c>
      <c r="AG54" s="1">
        <v>222906</v>
      </c>
      <c r="AH54" s="1">
        <v>671645</v>
      </c>
      <c r="AI54" s="1">
        <v>506526</v>
      </c>
    </row>
    <row r="55" spans="1:35">
      <c r="A55" s="26"/>
      <c r="B55" s="1">
        <v>1083959</v>
      </c>
      <c r="C55" s="1">
        <v>114223</v>
      </c>
      <c r="D55" s="1">
        <v>1098283</v>
      </c>
      <c r="E55" s="1">
        <v>158359</v>
      </c>
      <c r="F55" s="1">
        <v>1354306</v>
      </c>
      <c r="G55" s="14"/>
      <c r="H55" s="1">
        <v>930972</v>
      </c>
      <c r="I55" s="1">
        <v>159820</v>
      </c>
      <c r="J55" s="1">
        <v>1164787</v>
      </c>
      <c r="K55" s="1">
        <v>243646</v>
      </c>
      <c r="L55" s="1">
        <v>1232057</v>
      </c>
      <c r="M55" s="1">
        <v>391251</v>
      </c>
      <c r="N55" s="1">
        <v>1195686</v>
      </c>
      <c r="O55" s="1">
        <v>969748</v>
      </c>
      <c r="P55" s="1">
        <v>1671286</v>
      </c>
      <c r="Q55" s="1">
        <v>1636114</v>
      </c>
      <c r="R55" s="14"/>
      <c r="T55" s="1">
        <v>339175</v>
      </c>
      <c r="U55" s="1">
        <v>176320</v>
      </c>
      <c r="V55" s="1">
        <v>292411</v>
      </c>
      <c r="W55" s="1">
        <v>280689</v>
      </c>
      <c r="X55" s="1">
        <v>312381</v>
      </c>
      <c r="Y55" s="1">
        <v>253703</v>
      </c>
      <c r="Z55" s="1">
        <v>332465</v>
      </c>
      <c r="AA55" s="1">
        <v>304006</v>
      </c>
      <c r="AB55" s="1">
        <v>369943</v>
      </c>
      <c r="AC55" s="1">
        <v>321219</v>
      </c>
      <c r="AD55" s="1">
        <v>379561</v>
      </c>
      <c r="AE55" s="1">
        <v>260567</v>
      </c>
      <c r="AF55" s="1">
        <v>243883</v>
      </c>
      <c r="AG55" s="1">
        <v>252788</v>
      </c>
      <c r="AH55" s="1">
        <v>668402</v>
      </c>
      <c r="AI55" s="1">
        <v>546069</v>
      </c>
    </row>
    <row r="56" spans="1:35">
      <c r="A56" s="14"/>
      <c r="B56" s="2">
        <v>1097977.67</v>
      </c>
      <c r="C56" s="2">
        <v>110978.667</v>
      </c>
      <c r="D56" s="2">
        <v>1164585.17</v>
      </c>
      <c r="E56" s="2">
        <v>158958.83300000001</v>
      </c>
      <c r="F56" s="2">
        <v>1253763.83</v>
      </c>
      <c r="G56" s="2">
        <v>256878.8</v>
      </c>
      <c r="H56" s="2">
        <v>1225859.67</v>
      </c>
      <c r="I56" s="2">
        <v>145460.5</v>
      </c>
      <c r="J56" s="2">
        <v>1161771.17</v>
      </c>
      <c r="K56" s="2">
        <v>220927.16699999999</v>
      </c>
      <c r="L56" s="2">
        <v>1196426.17</v>
      </c>
      <c r="M56" s="2">
        <v>351086</v>
      </c>
      <c r="N56" s="2">
        <v>1056499</v>
      </c>
      <c r="O56" s="2">
        <v>861931.83299999998</v>
      </c>
      <c r="P56" s="2">
        <v>1538960</v>
      </c>
      <c r="Q56" s="2">
        <v>1561562.5</v>
      </c>
      <c r="R56" s="14"/>
      <c r="S56" s="8"/>
      <c r="T56" s="1">
        <v>325451</v>
      </c>
      <c r="U56" s="1">
        <v>175686</v>
      </c>
      <c r="V56" s="1">
        <v>264123</v>
      </c>
      <c r="W56" s="1">
        <v>211527</v>
      </c>
      <c r="X56" s="1">
        <v>337360</v>
      </c>
      <c r="Y56" s="1">
        <v>296215</v>
      </c>
      <c r="Z56" s="1">
        <v>282349</v>
      </c>
      <c r="AA56" s="1">
        <v>277534</v>
      </c>
      <c r="AB56" s="1">
        <v>314208</v>
      </c>
      <c r="AC56" s="1">
        <v>243223</v>
      </c>
      <c r="AD56" s="1">
        <v>259011</v>
      </c>
      <c r="AE56" s="1">
        <v>187903</v>
      </c>
      <c r="AF56" s="1">
        <v>191748</v>
      </c>
      <c r="AG56" s="1">
        <v>216724</v>
      </c>
      <c r="AH56" s="1">
        <v>687355</v>
      </c>
      <c r="AI56" s="1">
        <v>480787</v>
      </c>
    </row>
    <row r="57" spans="1:35">
      <c r="B57" s="14">
        <v>1</v>
      </c>
      <c r="C57" s="14">
        <v>0.10107552</v>
      </c>
      <c r="D57" s="14">
        <v>1</v>
      </c>
      <c r="E57" s="14">
        <v>0.13649395</v>
      </c>
      <c r="F57" s="14">
        <v>1</v>
      </c>
      <c r="G57" s="14">
        <v>0.20488611000000001</v>
      </c>
      <c r="H57" s="14">
        <v>1</v>
      </c>
      <c r="I57" s="14">
        <v>0.11865999000000001</v>
      </c>
      <c r="J57" s="14">
        <v>1</v>
      </c>
      <c r="K57" s="14">
        <v>0.1901641</v>
      </c>
      <c r="L57" s="14">
        <v>1</v>
      </c>
      <c r="M57" s="14">
        <v>0.29344559999999997</v>
      </c>
      <c r="N57" s="14">
        <v>1</v>
      </c>
      <c r="O57" s="14">
        <v>0.81583781</v>
      </c>
      <c r="P57" s="14">
        <v>1</v>
      </c>
      <c r="Q57" s="14">
        <v>1.01468687</v>
      </c>
      <c r="R57" s="14"/>
      <c r="S57" s="7"/>
      <c r="T57" s="1">
        <v>320891</v>
      </c>
      <c r="U57" s="1">
        <v>187274</v>
      </c>
      <c r="V57" s="1">
        <v>336082</v>
      </c>
      <c r="W57" s="1">
        <v>219356</v>
      </c>
      <c r="X57" s="1">
        <v>362194</v>
      </c>
      <c r="Y57" s="1">
        <v>202196</v>
      </c>
      <c r="Z57" s="1">
        <v>310151</v>
      </c>
      <c r="AA57" s="1">
        <v>304738</v>
      </c>
      <c r="AB57" s="1">
        <v>350559</v>
      </c>
      <c r="AC57" s="1">
        <v>306863</v>
      </c>
      <c r="AD57" s="1">
        <v>231501</v>
      </c>
      <c r="AE57" s="1">
        <v>202443</v>
      </c>
      <c r="AF57" s="1">
        <v>261555</v>
      </c>
      <c r="AG57" s="1">
        <v>194486</v>
      </c>
      <c r="AH57" s="1">
        <v>699413</v>
      </c>
      <c r="AI57" s="1">
        <v>485899</v>
      </c>
    </row>
    <row r="58" spans="1:35">
      <c r="A58" s="14" t="s">
        <v>9</v>
      </c>
      <c r="B58" s="14"/>
      <c r="C58" s="14"/>
      <c r="D58" s="14"/>
      <c r="E58" s="14"/>
      <c r="F58" s="14"/>
      <c r="G58" s="14"/>
      <c r="H58" s="14"/>
      <c r="I58" s="14"/>
      <c r="J58" s="14"/>
      <c r="K58" s="14"/>
      <c r="L58" s="14"/>
      <c r="M58" s="14"/>
      <c r="N58" s="14"/>
      <c r="O58" s="14"/>
      <c r="P58" s="14"/>
      <c r="Q58" s="14"/>
      <c r="R58" s="14"/>
      <c r="T58" s="8">
        <v>320137</v>
      </c>
      <c r="U58" s="8">
        <v>172436.5</v>
      </c>
      <c r="V58" s="8">
        <v>299760.5</v>
      </c>
      <c r="W58" s="8">
        <v>230239</v>
      </c>
      <c r="X58" s="8">
        <v>327837</v>
      </c>
      <c r="Y58" s="8">
        <v>249062</v>
      </c>
      <c r="Z58" s="8">
        <v>316487</v>
      </c>
      <c r="AA58" s="8">
        <v>296764</v>
      </c>
      <c r="AB58" s="8">
        <v>338874.75</v>
      </c>
      <c r="AC58" s="8">
        <v>283714.5</v>
      </c>
      <c r="AD58" s="8">
        <v>299742</v>
      </c>
      <c r="AE58" s="8">
        <v>216769.25</v>
      </c>
      <c r="AF58" s="8">
        <v>234390.25</v>
      </c>
      <c r="AG58" s="8">
        <v>221726</v>
      </c>
      <c r="AH58" s="8">
        <v>681703.75</v>
      </c>
      <c r="AI58" s="8">
        <v>504820.25</v>
      </c>
    </row>
    <row r="59" spans="1:35">
      <c r="B59" s="27" t="s">
        <v>2</v>
      </c>
      <c r="C59" s="27" t="s">
        <v>30</v>
      </c>
      <c r="D59" s="27" t="s">
        <v>2</v>
      </c>
      <c r="E59" s="27" t="s">
        <v>30</v>
      </c>
      <c r="F59" s="27" t="s">
        <v>2</v>
      </c>
      <c r="G59" s="27" t="s">
        <v>30</v>
      </c>
      <c r="H59" s="27" t="s">
        <v>2</v>
      </c>
      <c r="I59" s="27" t="s">
        <v>30</v>
      </c>
      <c r="J59" s="27" t="s">
        <v>2</v>
      </c>
      <c r="K59" s="27" t="s">
        <v>30</v>
      </c>
      <c r="L59" s="27" t="s">
        <v>2</v>
      </c>
      <c r="M59" s="27" t="s">
        <v>30</v>
      </c>
      <c r="N59" s="27" t="s">
        <v>2</v>
      </c>
      <c r="O59" s="27" t="s">
        <v>30</v>
      </c>
      <c r="P59" s="27" t="s">
        <v>2</v>
      </c>
      <c r="Q59" s="27" t="s">
        <v>30</v>
      </c>
      <c r="R59" s="14"/>
      <c r="S59" s="7"/>
      <c r="T59" s="7">
        <v>1</v>
      </c>
      <c r="U59" s="7">
        <v>0.53863346000000001</v>
      </c>
      <c r="V59" s="7">
        <v>1</v>
      </c>
      <c r="W59" s="7">
        <v>0.76807650999999999</v>
      </c>
      <c r="X59" s="7">
        <v>1</v>
      </c>
      <c r="Y59" s="7">
        <v>0.75971290999999996</v>
      </c>
      <c r="Z59" s="7">
        <v>1</v>
      </c>
      <c r="AA59" s="7">
        <v>0.93768147999999996</v>
      </c>
      <c r="AB59" s="7">
        <v>1</v>
      </c>
      <c r="AC59" s="7">
        <v>0.83722525999999997</v>
      </c>
      <c r="AD59" s="7">
        <v>1</v>
      </c>
      <c r="AE59" s="7">
        <v>0.72318610999999999</v>
      </c>
      <c r="AF59" s="1">
        <v>1</v>
      </c>
      <c r="AG59" s="1">
        <v>0.94596937999999997</v>
      </c>
      <c r="AH59" s="1">
        <v>1</v>
      </c>
      <c r="AI59" s="1">
        <v>0.74052731999999999</v>
      </c>
    </row>
    <row r="60" spans="1:35">
      <c r="A60" s="14"/>
      <c r="B60" s="1">
        <v>643916</v>
      </c>
      <c r="C60" s="1">
        <v>619674</v>
      </c>
      <c r="D60" s="1">
        <v>650540</v>
      </c>
      <c r="E60" s="1">
        <v>712842</v>
      </c>
      <c r="F60" s="1">
        <v>960486</v>
      </c>
      <c r="G60" s="1">
        <v>774126</v>
      </c>
      <c r="H60" s="1">
        <v>905568</v>
      </c>
      <c r="I60" s="1">
        <v>829830</v>
      </c>
      <c r="J60" s="1">
        <v>921418</v>
      </c>
      <c r="K60" s="1">
        <v>719931</v>
      </c>
      <c r="L60" s="1">
        <v>969528</v>
      </c>
      <c r="M60" s="1">
        <v>957162</v>
      </c>
      <c r="N60" s="1">
        <v>169259</v>
      </c>
      <c r="O60" s="1">
        <v>179292</v>
      </c>
      <c r="P60" s="1">
        <v>313446</v>
      </c>
      <c r="Q60" s="1">
        <v>475476</v>
      </c>
      <c r="R60" s="14"/>
      <c r="S60" s="7"/>
    </row>
    <row r="61" spans="1:35">
      <c r="A61" s="14"/>
      <c r="B61" s="1">
        <v>726699</v>
      </c>
      <c r="C61" s="1">
        <v>596681</v>
      </c>
      <c r="D61" s="1">
        <v>741736</v>
      </c>
      <c r="E61" s="1">
        <v>820649</v>
      </c>
      <c r="F61" s="1">
        <v>949795</v>
      </c>
      <c r="G61" s="1">
        <v>709919</v>
      </c>
      <c r="H61" s="1">
        <v>897893</v>
      </c>
      <c r="I61" s="1">
        <v>802913</v>
      </c>
      <c r="J61" s="1">
        <v>797287</v>
      </c>
      <c r="K61" s="1">
        <v>820236</v>
      </c>
      <c r="L61" s="1">
        <v>808303</v>
      </c>
      <c r="M61" s="1">
        <v>785204</v>
      </c>
      <c r="N61" s="1">
        <v>168065</v>
      </c>
      <c r="O61" s="1">
        <v>187435</v>
      </c>
      <c r="P61" s="1">
        <v>453455</v>
      </c>
      <c r="Q61" s="1">
        <v>455624</v>
      </c>
      <c r="R61" s="14"/>
      <c r="S61" s="7"/>
    </row>
    <row r="62" spans="1:35">
      <c r="A62" s="14"/>
      <c r="B62" s="1">
        <v>677365</v>
      </c>
      <c r="C62" s="1">
        <v>612199</v>
      </c>
      <c r="D62" s="1">
        <v>659737</v>
      </c>
      <c r="E62" s="1">
        <v>767291</v>
      </c>
      <c r="F62" s="1">
        <v>900730</v>
      </c>
      <c r="G62" s="1">
        <v>687520</v>
      </c>
      <c r="H62" s="1">
        <v>1043571</v>
      </c>
      <c r="I62" s="1">
        <v>833182</v>
      </c>
      <c r="J62" s="1">
        <v>889247</v>
      </c>
      <c r="K62" s="1">
        <v>702329</v>
      </c>
      <c r="L62" s="1">
        <v>964534</v>
      </c>
      <c r="M62" s="1">
        <v>920862</v>
      </c>
      <c r="N62" s="1">
        <v>225641</v>
      </c>
      <c r="O62" s="1">
        <v>137193</v>
      </c>
      <c r="P62" s="1">
        <v>409770</v>
      </c>
      <c r="Q62" s="1">
        <v>382198</v>
      </c>
      <c r="R62" s="14"/>
      <c r="S62" s="7"/>
    </row>
    <row r="63" spans="1:35">
      <c r="A63" s="14"/>
      <c r="B63" s="1">
        <v>666368</v>
      </c>
      <c r="C63" s="1">
        <v>527005</v>
      </c>
      <c r="D63" s="1">
        <v>967693</v>
      </c>
      <c r="E63" s="1">
        <v>712096</v>
      </c>
      <c r="F63" s="1">
        <v>812066</v>
      </c>
      <c r="G63" s="1">
        <v>794512</v>
      </c>
      <c r="H63" s="1">
        <v>1082876</v>
      </c>
      <c r="I63" s="1">
        <v>803096</v>
      </c>
      <c r="J63" s="1">
        <v>872092</v>
      </c>
      <c r="K63" s="1">
        <v>753023</v>
      </c>
      <c r="L63" s="1">
        <v>876093</v>
      </c>
      <c r="M63" s="1">
        <v>942982</v>
      </c>
      <c r="N63" s="1">
        <v>183287</v>
      </c>
      <c r="O63" s="1">
        <v>170711</v>
      </c>
      <c r="P63" s="1">
        <v>465502</v>
      </c>
      <c r="Q63" s="1">
        <v>520294</v>
      </c>
      <c r="R63" s="26"/>
      <c r="S63" s="7"/>
    </row>
    <row r="64" spans="1:35">
      <c r="A64" s="14"/>
      <c r="B64" s="1">
        <v>617631</v>
      </c>
      <c r="C64" s="1">
        <v>498118</v>
      </c>
      <c r="D64" s="1">
        <v>837852</v>
      </c>
      <c r="E64" s="1">
        <v>823375</v>
      </c>
      <c r="F64" s="1">
        <v>971781</v>
      </c>
      <c r="G64" s="1">
        <v>870285</v>
      </c>
      <c r="H64" s="1">
        <v>943403</v>
      </c>
      <c r="I64" s="1">
        <v>766220</v>
      </c>
      <c r="J64" s="1">
        <v>732190</v>
      </c>
      <c r="K64" s="1">
        <v>822393</v>
      </c>
      <c r="L64" s="1">
        <v>824649</v>
      </c>
      <c r="M64" s="1">
        <v>1008359</v>
      </c>
      <c r="N64" s="1">
        <v>208417</v>
      </c>
      <c r="O64" s="1">
        <v>230769</v>
      </c>
      <c r="P64" s="1">
        <v>433976</v>
      </c>
      <c r="Q64" s="1">
        <v>544062</v>
      </c>
      <c r="R64" s="1"/>
      <c r="S64" s="7"/>
    </row>
    <row r="65" spans="1:35">
      <c r="A65" s="26"/>
      <c r="B65" s="1">
        <v>655997</v>
      </c>
      <c r="C65" s="1">
        <v>665202</v>
      </c>
      <c r="D65" s="1">
        <v>768650</v>
      </c>
      <c r="E65" s="1">
        <v>748367</v>
      </c>
      <c r="F65" s="1">
        <v>984478</v>
      </c>
      <c r="G65" s="1">
        <v>924961</v>
      </c>
      <c r="H65" s="1">
        <v>635445</v>
      </c>
      <c r="I65" s="1">
        <v>778265</v>
      </c>
      <c r="J65" s="1">
        <v>854071</v>
      </c>
      <c r="K65" s="1">
        <v>770648</v>
      </c>
      <c r="L65" s="1">
        <v>939151</v>
      </c>
      <c r="M65" s="1">
        <v>964898</v>
      </c>
      <c r="N65" s="1">
        <v>234820</v>
      </c>
      <c r="O65" s="1">
        <v>233389</v>
      </c>
      <c r="P65" s="1">
        <v>502531</v>
      </c>
      <c r="Q65" s="1">
        <v>556478</v>
      </c>
      <c r="S65" s="7"/>
    </row>
    <row r="66" spans="1:35">
      <c r="A66" s="14"/>
      <c r="B66" s="26">
        <v>664662.66700000002</v>
      </c>
      <c r="C66" s="26">
        <v>586479.83299999998</v>
      </c>
      <c r="D66" s="26">
        <v>771034.66700000002</v>
      </c>
      <c r="E66" s="26">
        <v>764103.33299999998</v>
      </c>
      <c r="F66" s="26">
        <v>929889.33299999998</v>
      </c>
      <c r="G66" s="26">
        <v>793553.83299999998</v>
      </c>
      <c r="H66" s="26">
        <v>918126</v>
      </c>
      <c r="I66" s="26">
        <v>802251</v>
      </c>
      <c r="J66" s="26">
        <v>844384.16700000002</v>
      </c>
      <c r="K66" s="26">
        <v>764760</v>
      </c>
      <c r="L66" s="26">
        <v>897043</v>
      </c>
      <c r="M66" s="26">
        <v>929911.16700000002</v>
      </c>
      <c r="N66" s="26">
        <v>198248.16699999999</v>
      </c>
      <c r="O66" s="26">
        <v>189798.16699999999</v>
      </c>
      <c r="P66" s="26">
        <v>429780</v>
      </c>
      <c r="Q66" s="26">
        <v>489022</v>
      </c>
      <c r="S66" s="7"/>
    </row>
    <row r="67" spans="1:35">
      <c r="B67" s="14">
        <v>1</v>
      </c>
      <c r="C67" s="14">
        <v>0.88237215999999996</v>
      </c>
      <c r="D67" s="14">
        <v>1</v>
      </c>
      <c r="E67" s="14">
        <v>0.99101035000000004</v>
      </c>
      <c r="F67" s="14">
        <v>1</v>
      </c>
      <c r="G67" s="14">
        <v>0.85338524000000004</v>
      </c>
      <c r="H67" s="14">
        <v>1</v>
      </c>
      <c r="I67" s="14">
        <v>0.87379183000000005</v>
      </c>
      <c r="J67" s="14">
        <v>1</v>
      </c>
      <c r="K67" s="14">
        <v>0.90570149</v>
      </c>
      <c r="L67" s="14">
        <v>1</v>
      </c>
      <c r="M67" s="14">
        <v>1.0366405700000001</v>
      </c>
      <c r="N67" s="1">
        <v>1</v>
      </c>
      <c r="O67" s="1">
        <v>0.95737665999999999</v>
      </c>
      <c r="P67" s="1">
        <v>1</v>
      </c>
      <c r="Q67" s="1">
        <v>1.13784262</v>
      </c>
      <c r="S67" s="7"/>
    </row>
    <row r="68" spans="1:35">
      <c r="S68" s="7"/>
    </row>
    <row r="69" spans="1:35">
      <c r="R69" s="14"/>
      <c r="S69" s="7"/>
    </row>
    <row r="70" spans="1:35">
      <c r="A70" s="14" t="s">
        <v>6</v>
      </c>
      <c r="S70" s="7"/>
    </row>
    <row r="71" spans="1:35">
      <c r="A71" s="28" t="s">
        <v>105</v>
      </c>
      <c r="B71" s="180" t="s">
        <v>106</v>
      </c>
      <c r="C71" s="180"/>
      <c r="D71" s="180"/>
      <c r="E71" s="180"/>
      <c r="F71" s="180"/>
      <c r="G71" s="180"/>
      <c r="H71" s="180"/>
      <c r="I71" s="180"/>
      <c r="J71" s="180"/>
      <c r="K71" s="180"/>
      <c r="L71" s="180"/>
      <c r="M71" s="180"/>
      <c r="N71" s="180"/>
      <c r="O71" s="180"/>
      <c r="P71" s="180"/>
      <c r="Q71" s="180"/>
      <c r="S71" s="20" t="s">
        <v>105</v>
      </c>
      <c r="T71" s="179" t="s">
        <v>115</v>
      </c>
      <c r="U71" s="179"/>
      <c r="V71" s="179"/>
      <c r="W71" s="179"/>
      <c r="X71" s="179"/>
      <c r="Y71" s="179"/>
      <c r="Z71" s="179"/>
      <c r="AA71" s="179"/>
      <c r="AB71" s="179"/>
      <c r="AC71" s="179"/>
      <c r="AD71" s="179"/>
      <c r="AE71" s="179"/>
      <c r="AF71" s="179"/>
      <c r="AG71" s="179"/>
      <c r="AH71" s="179"/>
      <c r="AI71" s="179"/>
    </row>
    <row r="72" spans="1:35">
      <c r="A72" s="14" t="s">
        <v>107</v>
      </c>
      <c r="B72" s="178" t="s">
        <v>113</v>
      </c>
      <c r="C72" s="178"/>
      <c r="D72" s="178" t="s">
        <v>109</v>
      </c>
      <c r="E72" s="178"/>
      <c r="F72" s="178" t="s">
        <v>114</v>
      </c>
      <c r="G72" s="178"/>
      <c r="H72" s="178" t="s">
        <v>110</v>
      </c>
      <c r="I72" s="178"/>
      <c r="J72" s="178" t="s">
        <v>103</v>
      </c>
      <c r="K72" s="178"/>
      <c r="L72" s="178" t="s">
        <v>104</v>
      </c>
      <c r="M72" s="178"/>
      <c r="N72" s="178" t="s">
        <v>111</v>
      </c>
      <c r="O72" s="178"/>
      <c r="P72" s="178" t="s">
        <v>112</v>
      </c>
      <c r="Q72" s="178"/>
      <c r="S72" s="7" t="s">
        <v>107</v>
      </c>
      <c r="T72" s="178" t="s">
        <v>113</v>
      </c>
      <c r="U72" s="178"/>
      <c r="V72" s="178" t="s">
        <v>109</v>
      </c>
      <c r="W72" s="178"/>
      <c r="X72" s="178" t="s">
        <v>114</v>
      </c>
      <c r="Y72" s="178"/>
      <c r="Z72" s="178" t="s">
        <v>110</v>
      </c>
      <c r="AA72" s="178"/>
      <c r="AB72" s="178" t="s">
        <v>103</v>
      </c>
      <c r="AC72" s="178"/>
      <c r="AD72" s="178" t="s">
        <v>104</v>
      </c>
      <c r="AE72" s="178"/>
      <c r="AF72" s="178" t="s">
        <v>111</v>
      </c>
      <c r="AG72" s="178"/>
      <c r="AH72" s="178" t="s">
        <v>112</v>
      </c>
      <c r="AI72" s="178"/>
    </row>
    <row r="73" spans="1:35">
      <c r="A73" s="14"/>
      <c r="B73" s="27" t="s">
        <v>2</v>
      </c>
      <c r="C73" s="27" t="s">
        <v>30</v>
      </c>
      <c r="D73" s="27" t="s">
        <v>2</v>
      </c>
      <c r="E73" s="27" t="s">
        <v>30</v>
      </c>
      <c r="F73" s="27" t="s">
        <v>2</v>
      </c>
      <c r="G73" s="27" t="s">
        <v>30</v>
      </c>
      <c r="H73" s="27" t="s">
        <v>2</v>
      </c>
      <c r="I73" s="27" t="s">
        <v>30</v>
      </c>
      <c r="J73" s="27" t="s">
        <v>2</v>
      </c>
      <c r="K73" s="27" t="s">
        <v>30</v>
      </c>
      <c r="L73" s="27" t="s">
        <v>2</v>
      </c>
      <c r="M73" s="27" t="s">
        <v>30</v>
      </c>
      <c r="N73" s="27" t="s">
        <v>2</v>
      </c>
      <c r="O73" s="27" t="s">
        <v>30</v>
      </c>
      <c r="P73" s="27" t="s">
        <v>2</v>
      </c>
      <c r="Q73" s="27" t="s">
        <v>30</v>
      </c>
      <c r="T73" s="27" t="s">
        <v>2</v>
      </c>
      <c r="U73" s="27" t="s">
        <v>30</v>
      </c>
      <c r="V73" s="27" t="s">
        <v>2</v>
      </c>
      <c r="W73" s="27" t="s">
        <v>30</v>
      </c>
      <c r="X73" s="27" t="s">
        <v>2</v>
      </c>
      <c r="Y73" s="27" t="s">
        <v>30</v>
      </c>
      <c r="Z73" s="27" t="s">
        <v>2</v>
      </c>
      <c r="AA73" s="27" t="s">
        <v>30</v>
      </c>
      <c r="AB73" s="27" t="s">
        <v>2</v>
      </c>
      <c r="AC73" s="27" t="s">
        <v>30</v>
      </c>
      <c r="AD73" s="27" t="s">
        <v>2</v>
      </c>
      <c r="AE73" s="27" t="s">
        <v>30</v>
      </c>
      <c r="AF73" s="27" t="s">
        <v>2</v>
      </c>
      <c r="AG73" s="27" t="s">
        <v>30</v>
      </c>
      <c r="AH73" s="27" t="s">
        <v>2</v>
      </c>
      <c r="AI73" s="27" t="s">
        <v>30</v>
      </c>
    </row>
    <row r="74" spans="1:35">
      <c r="A74" s="14"/>
      <c r="B74" s="1">
        <v>551039</v>
      </c>
      <c r="C74" s="1">
        <v>22001</v>
      </c>
      <c r="D74" s="1">
        <v>929740</v>
      </c>
      <c r="E74" s="1">
        <v>19182</v>
      </c>
      <c r="F74" s="1">
        <v>1093285</v>
      </c>
      <c r="G74" s="1">
        <v>41734</v>
      </c>
      <c r="H74" s="1">
        <v>984286</v>
      </c>
      <c r="I74" s="1">
        <v>24613</v>
      </c>
      <c r="J74" s="1">
        <v>1269114</v>
      </c>
      <c r="K74" s="1">
        <v>105645</v>
      </c>
      <c r="L74" s="1">
        <v>1182325</v>
      </c>
      <c r="M74" s="1">
        <v>106683</v>
      </c>
      <c r="N74" s="1">
        <v>1525392</v>
      </c>
      <c r="O74" s="1">
        <v>783336</v>
      </c>
      <c r="P74" s="1">
        <v>1682922</v>
      </c>
      <c r="Q74" s="1">
        <v>922494</v>
      </c>
      <c r="S74" s="7"/>
      <c r="T74" s="1">
        <v>763013</v>
      </c>
      <c r="U74" s="1">
        <v>10628</v>
      </c>
      <c r="V74" s="1">
        <v>856946</v>
      </c>
      <c r="W74" s="1">
        <v>24141</v>
      </c>
      <c r="X74" s="1">
        <v>525879</v>
      </c>
      <c r="Y74" s="1">
        <v>20044</v>
      </c>
      <c r="Z74" s="1">
        <v>326624</v>
      </c>
      <c r="AA74" s="1">
        <v>35716</v>
      </c>
      <c r="AB74" s="1">
        <v>796025</v>
      </c>
      <c r="AC74" s="1">
        <v>17680</v>
      </c>
      <c r="AD74" s="1">
        <v>376214</v>
      </c>
      <c r="AE74" s="1">
        <v>65490</v>
      </c>
      <c r="AF74" s="1">
        <v>615681</v>
      </c>
      <c r="AG74" s="1">
        <v>88026</v>
      </c>
      <c r="AH74" s="1">
        <v>688394</v>
      </c>
      <c r="AI74" s="1">
        <v>652528</v>
      </c>
    </row>
    <row r="75" spans="1:35">
      <c r="A75" s="14"/>
      <c r="B75" s="1">
        <v>526684</v>
      </c>
      <c r="C75" s="1">
        <v>25668</v>
      </c>
      <c r="D75" s="1">
        <v>836845</v>
      </c>
      <c r="E75" s="1">
        <v>20197</v>
      </c>
      <c r="F75" s="1">
        <v>1187083</v>
      </c>
      <c r="G75" s="1">
        <v>54703</v>
      </c>
      <c r="H75" s="1">
        <v>1004563</v>
      </c>
      <c r="I75" s="1">
        <v>57319</v>
      </c>
      <c r="J75" s="1">
        <v>1166791</v>
      </c>
      <c r="K75" s="1">
        <v>120603</v>
      </c>
      <c r="L75" s="1">
        <v>1276813</v>
      </c>
      <c r="M75" s="1">
        <v>122453</v>
      </c>
      <c r="N75" s="1">
        <v>1289066</v>
      </c>
      <c r="O75" s="1">
        <v>583294</v>
      </c>
      <c r="P75" s="1">
        <v>1832561</v>
      </c>
      <c r="Q75" s="1">
        <v>982841</v>
      </c>
      <c r="T75" s="1">
        <v>857593</v>
      </c>
      <c r="U75" s="1">
        <v>6321</v>
      </c>
      <c r="V75" s="1">
        <v>776781</v>
      </c>
      <c r="W75" s="1">
        <v>36584</v>
      </c>
      <c r="X75" s="1">
        <v>512074</v>
      </c>
      <c r="Y75" s="1">
        <v>23883</v>
      </c>
      <c r="Z75" s="1">
        <v>306901</v>
      </c>
      <c r="AA75" s="1">
        <v>40209</v>
      </c>
      <c r="AB75" s="1">
        <v>743219</v>
      </c>
      <c r="AC75" s="1">
        <v>62790</v>
      </c>
      <c r="AD75" s="1">
        <v>445990</v>
      </c>
      <c r="AE75" s="1">
        <v>71929</v>
      </c>
      <c r="AF75" s="1">
        <v>704393</v>
      </c>
      <c r="AG75" s="1">
        <v>83311</v>
      </c>
      <c r="AH75" s="1">
        <v>664709</v>
      </c>
      <c r="AI75" s="1">
        <v>583888</v>
      </c>
    </row>
    <row r="76" spans="1:35">
      <c r="A76" s="14"/>
      <c r="B76" s="1">
        <v>638815</v>
      </c>
      <c r="C76" s="1">
        <v>22223</v>
      </c>
      <c r="D76" s="1">
        <v>892624</v>
      </c>
      <c r="E76" s="1">
        <v>9738</v>
      </c>
      <c r="F76" s="1">
        <v>1197410</v>
      </c>
      <c r="G76" s="1">
        <v>54839</v>
      </c>
      <c r="H76" s="1">
        <v>925403</v>
      </c>
      <c r="I76" s="1">
        <v>46177</v>
      </c>
      <c r="J76" s="1">
        <v>1055874</v>
      </c>
      <c r="K76" s="1">
        <v>99752</v>
      </c>
      <c r="L76" s="1">
        <v>1199488</v>
      </c>
      <c r="M76" s="1">
        <v>140120</v>
      </c>
      <c r="N76" s="1">
        <v>2008165</v>
      </c>
      <c r="O76" s="1">
        <v>647001</v>
      </c>
      <c r="P76" s="1">
        <v>1560718</v>
      </c>
      <c r="Q76" s="1">
        <v>773051</v>
      </c>
      <c r="T76" s="1">
        <v>848654</v>
      </c>
      <c r="U76" s="1">
        <v>4138</v>
      </c>
      <c r="V76" s="1">
        <v>803301</v>
      </c>
      <c r="W76" s="1">
        <v>30127</v>
      </c>
      <c r="X76" s="1">
        <v>469041</v>
      </c>
      <c r="Y76" s="1">
        <v>32387</v>
      </c>
      <c r="Z76" s="1">
        <v>282146</v>
      </c>
      <c r="AA76" s="1">
        <v>28431</v>
      </c>
      <c r="AB76" s="1">
        <v>648807</v>
      </c>
      <c r="AC76" s="1">
        <v>69184</v>
      </c>
      <c r="AD76" s="1">
        <v>500047</v>
      </c>
      <c r="AE76" s="1">
        <v>22894</v>
      </c>
      <c r="AF76" s="1">
        <v>705952</v>
      </c>
      <c r="AG76" s="1">
        <v>119763</v>
      </c>
      <c r="AH76" s="1">
        <v>818055</v>
      </c>
      <c r="AI76" s="1">
        <v>726275</v>
      </c>
    </row>
    <row r="77" spans="1:35">
      <c r="A77" s="14"/>
      <c r="B77" s="1">
        <v>504766</v>
      </c>
      <c r="C77" s="1">
        <v>21848</v>
      </c>
      <c r="D77" s="1">
        <v>970288</v>
      </c>
      <c r="E77" s="1">
        <v>26834</v>
      </c>
      <c r="F77" s="1">
        <v>1318602</v>
      </c>
      <c r="G77" s="1">
        <v>47854</v>
      </c>
      <c r="H77" s="1">
        <v>825395</v>
      </c>
      <c r="I77" s="1">
        <v>80572</v>
      </c>
      <c r="J77" s="1">
        <v>1072282</v>
      </c>
      <c r="K77" s="1">
        <v>152074</v>
      </c>
      <c r="L77" s="1">
        <v>1190544</v>
      </c>
      <c r="M77" s="1">
        <v>164220</v>
      </c>
      <c r="N77" s="1">
        <v>1757456</v>
      </c>
      <c r="O77" s="1">
        <v>684691</v>
      </c>
      <c r="P77" s="1">
        <v>1595048</v>
      </c>
      <c r="Q77" s="1">
        <v>919943</v>
      </c>
      <c r="T77" s="1">
        <v>675649</v>
      </c>
      <c r="U77" s="1">
        <v>841</v>
      </c>
      <c r="V77" s="1">
        <v>778568</v>
      </c>
      <c r="W77" s="1">
        <v>16382</v>
      </c>
      <c r="X77" s="1">
        <v>653565</v>
      </c>
      <c r="Y77" s="1">
        <v>29852</v>
      </c>
      <c r="Z77" s="1">
        <v>326377</v>
      </c>
      <c r="AA77" s="1">
        <v>17881</v>
      </c>
      <c r="AB77" s="1">
        <v>542496</v>
      </c>
      <c r="AC77" s="1">
        <v>22628</v>
      </c>
      <c r="AD77" s="1">
        <v>521565</v>
      </c>
      <c r="AE77" s="1">
        <v>31912</v>
      </c>
      <c r="AF77" s="1">
        <v>762061</v>
      </c>
      <c r="AG77" s="1">
        <v>137146</v>
      </c>
      <c r="AH77" s="1">
        <v>776296</v>
      </c>
      <c r="AI77" s="1">
        <v>685625</v>
      </c>
    </row>
    <row r="78" spans="1:35">
      <c r="A78" s="14"/>
      <c r="B78" s="1">
        <v>666995</v>
      </c>
      <c r="C78" s="1">
        <v>40209</v>
      </c>
      <c r="D78" s="1">
        <v>973334</v>
      </c>
      <c r="E78" s="1">
        <v>17566</v>
      </c>
      <c r="F78" s="1">
        <v>1104412</v>
      </c>
      <c r="G78" s="1">
        <v>58120</v>
      </c>
      <c r="H78" s="1">
        <v>1229306</v>
      </c>
      <c r="I78" s="1">
        <v>43456</v>
      </c>
      <c r="J78" s="1">
        <v>1069520</v>
      </c>
      <c r="K78" s="1">
        <v>91427</v>
      </c>
      <c r="L78" s="1">
        <v>1213493</v>
      </c>
      <c r="M78" s="1">
        <v>155083</v>
      </c>
      <c r="N78" s="1"/>
      <c r="O78" s="14"/>
      <c r="P78" s="14"/>
      <c r="Q78" s="14"/>
      <c r="T78" s="2">
        <v>786227.25</v>
      </c>
      <c r="U78" s="2">
        <v>5482</v>
      </c>
      <c r="V78" s="2">
        <v>803899</v>
      </c>
      <c r="W78" s="2">
        <v>26808.5</v>
      </c>
      <c r="X78" s="2">
        <v>540139.75</v>
      </c>
      <c r="Y78" s="2">
        <v>26541.5</v>
      </c>
      <c r="Z78" s="2">
        <v>310512</v>
      </c>
      <c r="AA78" s="2">
        <v>30559.25</v>
      </c>
      <c r="AB78" s="2">
        <v>682636.75</v>
      </c>
      <c r="AC78" s="2">
        <v>43070.5</v>
      </c>
      <c r="AD78" s="2">
        <v>460954</v>
      </c>
      <c r="AE78" s="2">
        <v>48056.25</v>
      </c>
      <c r="AF78" s="2">
        <v>697021.75</v>
      </c>
      <c r="AG78" s="2">
        <v>107061.5</v>
      </c>
      <c r="AH78" s="2">
        <v>736863.5</v>
      </c>
      <c r="AI78" s="2">
        <v>662079</v>
      </c>
    </row>
    <row r="79" spans="1:35">
      <c r="A79" s="26"/>
      <c r="B79" s="1">
        <v>596025</v>
      </c>
      <c r="C79" s="1">
        <v>31525</v>
      </c>
      <c r="D79" s="1">
        <v>921943</v>
      </c>
      <c r="E79" s="1">
        <v>13031</v>
      </c>
      <c r="F79" s="1">
        <v>1033454</v>
      </c>
      <c r="G79" s="1">
        <v>62699</v>
      </c>
      <c r="H79" s="1">
        <v>1109135</v>
      </c>
      <c r="I79" s="1">
        <v>55205</v>
      </c>
      <c r="J79" s="1">
        <v>1406728</v>
      </c>
      <c r="K79" s="1">
        <v>130924</v>
      </c>
      <c r="L79" s="1">
        <v>1225690</v>
      </c>
      <c r="M79" s="1">
        <v>190228</v>
      </c>
      <c r="N79" s="1"/>
      <c r="O79" s="14"/>
      <c r="P79" s="14"/>
      <c r="Q79" s="14"/>
      <c r="S79" s="14"/>
      <c r="T79" s="1">
        <v>1</v>
      </c>
      <c r="U79" s="1">
        <v>6.9725400000000002E-3</v>
      </c>
      <c r="V79" s="1">
        <v>1</v>
      </c>
      <c r="W79" s="1">
        <v>3.3348089999999997E-2</v>
      </c>
      <c r="X79" s="1">
        <v>1</v>
      </c>
      <c r="Y79" s="1">
        <v>4.9138210000000002E-2</v>
      </c>
      <c r="Z79" s="1">
        <v>1</v>
      </c>
      <c r="AA79" s="1">
        <v>9.8415680000000005E-2</v>
      </c>
      <c r="AB79" s="7">
        <v>1</v>
      </c>
      <c r="AC79" s="7">
        <v>6.3094319999999995E-2</v>
      </c>
      <c r="AD79" s="7">
        <v>1</v>
      </c>
      <c r="AE79" s="7">
        <v>0.1042539</v>
      </c>
      <c r="AF79" s="1">
        <v>1</v>
      </c>
      <c r="AG79" s="1">
        <v>0.15359850999999999</v>
      </c>
      <c r="AH79" s="7">
        <v>1</v>
      </c>
      <c r="AI79" s="7">
        <v>0.89850969999999997</v>
      </c>
    </row>
    <row r="80" spans="1:35">
      <c r="A80" s="14"/>
      <c r="B80" s="2">
        <v>580720.66700000002</v>
      </c>
      <c r="C80" s="2">
        <v>27245.666700000002</v>
      </c>
      <c r="D80" s="2">
        <v>920795.66700000002</v>
      </c>
      <c r="E80" s="2">
        <v>17758</v>
      </c>
      <c r="F80" s="2">
        <v>1155707.67</v>
      </c>
      <c r="G80" s="2">
        <v>53324.833299999998</v>
      </c>
      <c r="H80" s="2">
        <v>1013014.67</v>
      </c>
      <c r="I80" s="2">
        <v>51223.666700000002</v>
      </c>
      <c r="J80" s="2">
        <v>1173384.83</v>
      </c>
      <c r="K80" s="2">
        <v>116737.5</v>
      </c>
      <c r="L80" s="2">
        <v>1214725.5</v>
      </c>
      <c r="M80" s="2">
        <v>146464.5</v>
      </c>
      <c r="N80" s="2">
        <v>1645019.75</v>
      </c>
      <c r="O80" s="2">
        <v>674580.5</v>
      </c>
      <c r="P80" s="2">
        <v>1667812.25</v>
      </c>
      <c r="Q80" s="2">
        <v>899582.25</v>
      </c>
      <c r="S80" s="14" t="s">
        <v>9</v>
      </c>
      <c r="T80" s="1"/>
      <c r="U80" s="1"/>
      <c r="V80" s="1"/>
      <c r="W80" s="1"/>
      <c r="X80" s="1"/>
      <c r="Y80" s="1"/>
      <c r="Z80" s="1"/>
      <c r="AA80" s="1"/>
      <c r="AB80" s="7"/>
      <c r="AC80" s="7"/>
      <c r="AD80" s="7"/>
      <c r="AE80" s="7"/>
      <c r="AF80" s="1"/>
      <c r="AG80" s="1"/>
      <c r="AH80" s="7"/>
      <c r="AI80" s="7"/>
    </row>
    <row r="81" spans="1:35">
      <c r="B81" s="14">
        <v>1</v>
      </c>
      <c r="C81" s="14">
        <v>4.6916989999999999E-2</v>
      </c>
      <c r="D81" s="14">
        <v>1</v>
      </c>
      <c r="E81" s="14">
        <v>1.9285489999999999E-2</v>
      </c>
      <c r="F81" s="14">
        <v>1</v>
      </c>
      <c r="G81" s="14">
        <v>4.6140420000000001E-2</v>
      </c>
      <c r="H81" s="14">
        <v>1</v>
      </c>
      <c r="I81" s="14">
        <v>5.0565569999999997E-2</v>
      </c>
      <c r="J81" s="14">
        <v>1</v>
      </c>
      <c r="K81" s="14">
        <v>9.9487820000000005E-2</v>
      </c>
      <c r="L81" s="14">
        <v>1</v>
      </c>
      <c r="M81" s="14">
        <v>0.12057415</v>
      </c>
      <c r="N81" s="14">
        <v>1</v>
      </c>
      <c r="O81" s="14">
        <v>0.41007441</v>
      </c>
      <c r="P81" s="14">
        <v>1</v>
      </c>
      <c r="Q81" s="14">
        <v>0.53937860999999998</v>
      </c>
      <c r="T81" s="27" t="s">
        <v>2</v>
      </c>
      <c r="U81" s="27" t="s">
        <v>30</v>
      </c>
      <c r="V81" s="27" t="s">
        <v>2</v>
      </c>
      <c r="W81" s="27" t="s">
        <v>30</v>
      </c>
      <c r="X81" s="27" t="s">
        <v>2</v>
      </c>
      <c r="Y81" s="27" t="s">
        <v>30</v>
      </c>
      <c r="Z81" s="27" t="s">
        <v>2</v>
      </c>
      <c r="AA81" s="27" t="s">
        <v>30</v>
      </c>
      <c r="AB81" s="27" t="s">
        <v>2</v>
      </c>
      <c r="AC81" s="27" t="s">
        <v>30</v>
      </c>
      <c r="AD81" s="27" t="s">
        <v>2</v>
      </c>
      <c r="AE81" s="27" t="s">
        <v>30</v>
      </c>
      <c r="AF81" s="27" t="s">
        <v>2</v>
      </c>
      <c r="AG81" s="27" t="s">
        <v>30</v>
      </c>
      <c r="AH81" s="27" t="s">
        <v>2</v>
      </c>
      <c r="AI81" s="27" t="s">
        <v>30</v>
      </c>
    </row>
    <row r="82" spans="1:35">
      <c r="A82" s="14" t="s">
        <v>9</v>
      </c>
      <c r="B82" s="14"/>
      <c r="C82" s="14"/>
      <c r="D82" s="14"/>
      <c r="E82" s="14"/>
      <c r="F82" s="14"/>
      <c r="G82" s="14"/>
      <c r="H82" s="14"/>
      <c r="I82" s="14"/>
      <c r="J82" s="14"/>
      <c r="K82" s="14"/>
      <c r="L82" s="14"/>
      <c r="M82" s="14"/>
      <c r="N82" s="14"/>
      <c r="O82" s="14"/>
      <c r="P82" s="14"/>
      <c r="Q82" s="14"/>
      <c r="S82" s="7"/>
      <c r="T82" s="1">
        <v>241313</v>
      </c>
      <c r="U82" s="1">
        <v>4290</v>
      </c>
      <c r="V82" s="1">
        <v>471045</v>
      </c>
      <c r="W82" s="1">
        <v>13479</v>
      </c>
      <c r="X82" s="1">
        <v>287755</v>
      </c>
      <c r="Y82" s="1">
        <v>10009</v>
      </c>
      <c r="Z82" s="1">
        <v>285488</v>
      </c>
      <c r="AA82" s="1">
        <v>16062</v>
      </c>
      <c r="AB82" s="1">
        <v>598534</v>
      </c>
      <c r="AC82" s="1">
        <v>25706</v>
      </c>
      <c r="AD82" s="1">
        <v>249482</v>
      </c>
      <c r="AE82" s="1">
        <v>36088</v>
      </c>
      <c r="AF82" s="1">
        <v>395304</v>
      </c>
      <c r="AG82" s="1">
        <v>38588</v>
      </c>
      <c r="AH82" s="1">
        <v>339585</v>
      </c>
      <c r="AI82" s="1">
        <v>313909</v>
      </c>
    </row>
    <row r="83" spans="1:35">
      <c r="A83" s="14"/>
      <c r="B83" s="27" t="s">
        <v>2</v>
      </c>
      <c r="C83" s="27" t="s">
        <v>30</v>
      </c>
      <c r="D83" s="27" t="s">
        <v>2</v>
      </c>
      <c r="E83" s="27" t="s">
        <v>30</v>
      </c>
      <c r="F83" s="27" t="s">
        <v>2</v>
      </c>
      <c r="G83" s="27" t="s">
        <v>30</v>
      </c>
      <c r="H83" s="27" t="s">
        <v>2</v>
      </c>
      <c r="I83" s="27" t="s">
        <v>30</v>
      </c>
      <c r="J83" s="27" t="s">
        <v>2</v>
      </c>
      <c r="K83" s="27" t="s">
        <v>30</v>
      </c>
      <c r="L83" s="27" t="s">
        <v>2</v>
      </c>
      <c r="M83" s="27" t="s">
        <v>30</v>
      </c>
      <c r="N83" s="27" t="s">
        <v>2</v>
      </c>
      <c r="O83" s="27" t="s">
        <v>30</v>
      </c>
      <c r="P83" s="27" t="s">
        <v>2</v>
      </c>
      <c r="Q83" s="27" t="s">
        <v>30</v>
      </c>
      <c r="T83" s="1">
        <v>482539</v>
      </c>
      <c r="U83" s="1">
        <v>2051</v>
      </c>
      <c r="V83" s="1">
        <v>436763</v>
      </c>
      <c r="W83" s="1">
        <v>15922</v>
      </c>
      <c r="X83" s="1">
        <v>305533</v>
      </c>
      <c r="Y83" s="1">
        <v>13441</v>
      </c>
      <c r="Z83" s="1">
        <v>157757</v>
      </c>
      <c r="AA83" s="1">
        <v>15337</v>
      </c>
      <c r="AB83" s="1">
        <v>536236</v>
      </c>
      <c r="AC83" s="1">
        <v>24569</v>
      </c>
      <c r="AD83" s="1">
        <v>282063</v>
      </c>
      <c r="AE83" s="1">
        <v>44233</v>
      </c>
      <c r="AF83" s="1">
        <v>489405</v>
      </c>
      <c r="AG83" s="1">
        <v>71202</v>
      </c>
      <c r="AH83" s="1">
        <v>384793</v>
      </c>
      <c r="AI83" s="1">
        <v>370303</v>
      </c>
    </row>
    <row r="84" spans="1:35">
      <c r="A84" s="14"/>
      <c r="B84" s="1">
        <v>127108</v>
      </c>
      <c r="C84" s="1">
        <v>4299</v>
      </c>
      <c r="D84" s="1">
        <v>355427</v>
      </c>
      <c r="E84" s="1">
        <v>4671</v>
      </c>
      <c r="F84" s="1">
        <v>465992</v>
      </c>
      <c r="G84" s="1">
        <v>11386</v>
      </c>
      <c r="H84" s="1">
        <v>378925</v>
      </c>
      <c r="I84" s="1">
        <v>1859</v>
      </c>
      <c r="J84" s="1">
        <v>499928</v>
      </c>
      <c r="K84" s="1">
        <v>14363</v>
      </c>
      <c r="L84" s="1">
        <v>428628</v>
      </c>
      <c r="M84" s="1">
        <v>17440</v>
      </c>
      <c r="N84" s="1">
        <v>510921</v>
      </c>
      <c r="O84" s="1">
        <v>234759</v>
      </c>
      <c r="P84" s="1">
        <v>766164</v>
      </c>
      <c r="Q84" s="1">
        <v>363863</v>
      </c>
      <c r="T84" s="1">
        <v>540672</v>
      </c>
      <c r="U84" s="1">
        <v>3998</v>
      </c>
      <c r="V84" s="1">
        <v>557552</v>
      </c>
      <c r="W84" s="1">
        <v>17360</v>
      </c>
      <c r="X84" s="1">
        <v>271343</v>
      </c>
      <c r="Y84" s="1">
        <v>12344</v>
      </c>
      <c r="Z84" s="1">
        <v>142410</v>
      </c>
      <c r="AA84" s="1">
        <v>18803</v>
      </c>
      <c r="AB84" s="1">
        <v>454786</v>
      </c>
      <c r="AC84" s="1">
        <v>38068</v>
      </c>
      <c r="AD84" s="1">
        <v>283981</v>
      </c>
      <c r="AE84" s="1">
        <v>29035</v>
      </c>
      <c r="AF84" s="1">
        <v>448030</v>
      </c>
      <c r="AG84" s="1">
        <v>60076</v>
      </c>
      <c r="AH84" s="1">
        <v>464399</v>
      </c>
      <c r="AI84" s="1">
        <v>383513</v>
      </c>
    </row>
    <row r="85" spans="1:35">
      <c r="A85" s="14"/>
      <c r="B85" s="1">
        <v>121656</v>
      </c>
      <c r="C85" s="1">
        <v>3306</v>
      </c>
      <c r="D85" s="1">
        <v>225502</v>
      </c>
      <c r="E85" s="1">
        <v>2362</v>
      </c>
      <c r="F85" s="1">
        <v>443404</v>
      </c>
      <c r="G85" s="1">
        <v>16703</v>
      </c>
      <c r="H85" s="1">
        <v>322598</v>
      </c>
      <c r="I85" s="1">
        <v>7330</v>
      </c>
      <c r="J85" s="1">
        <v>400689</v>
      </c>
      <c r="K85" s="1">
        <v>19619</v>
      </c>
      <c r="L85" s="1">
        <v>406356</v>
      </c>
      <c r="M85" s="1">
        <v>16743</v>
      </c>
      <c r="N85" s="1">
        <v>530019</v>
      </c>
      <c r="O85" s="1">
        <v>168081</v>
      </c>
      <c r="P85" s="1">
        <v>795184</v>
      </c>
      <c r="Q85" s="1">
        <v>308867</v>
      </c>
      <c r="T85" s="1">
        <v>431246</v>
      </c>
      <c r="U85" s="1">
        <v>935</v>
      </c>
      <c r="V85" s="1">
        <v>537429</v>
      </c>
      <c r="W85" s="1">
        <v>11360</v>
      </c>
      <c r="X85" s="1">
        <v>461596</v>
      </c>
      <c r="Y85" s="1">
        <v>19868</v>
      </c>
      <c r="Z85" s="1">
        <v>172081</v>
      </c>
      <c r="AA85" s="1">
        <v>8297</v>
      </c>
      <c r="AB85" s="1">
        <v>350208</v>
      </c>
      <c r="AC85" s="1">
        <v>21948</v>
      </c>
      <c r="AD85" s="1">
        <v>420806</v>
      </c>
      <c r="AE85" s="1">
        <v>43487</v>
      </c>
      <c r="AF85" s="1">
        <v>597046</v>
      </c>
      <c r="AG85" s="1">
        <v>89047</v>
      </c>
      <c r="AH85" s="1">
        <v>577918</v>
      </c>
      <c r="AI85" s="1">
        <v>388729</v>
      </c>
    </row>
    <row r="86" spans="1:35">
      <c r="A86" s="14"/>
      <c r="B86" s="1">
        <v>134104</v>
      </c>
      <c r="C86" s="1">
        <v>4296</v>
      </c>
      <c r="D86" s="1">
        <v>298889</v>
      </c>
      <c r="E86" s="1">
        <v>4323</v>
      </c>
      <c r="F86" s="1">
        <v>498552</v>
      </c>
      <c r="G86" s="1">
        <v>16430</v>
      </c>
      <c r="H86" s="1">
        <v>309436</v>
      </c>
      <c r="I86" s="1">
        <v>3953</v>
      </c>
      <c r="J86" s="1">
        <v>318187</v>
      </c>
      <c r="K86" s="1">
        <v>19410</v>
      </c>
      <c r="L86" s="1">
        <v>459086</v>
      </c>
      <c r="M86" s="1">
        <v>24986</v>
      </c>
      <c r="N86" s="1">
        <v>834177</v>
      </c>
      <c r="O86" s="1">
        <v>177779</v>
      </c>
      <c r="P86" s="1">
        <v>694855</v>
      </c>
      <c r="Q86" s="1">
        <v>262509</v>
      </c>
      <c r="S86" s="7"/>
      <c r="T86" s="2">
        <v>423942.5</v>
      </c>
      <c r="U86" s="2">
        <v>2818.5</v>
      </c>
      <c r="V86" s="2">
        <v>500697.25</v>
      </c>
      <c r="W86" s="2">
        <v>14530.25</v>
      </c>
      <c r="X86" s="2">
        <v>331556.75</v>
      </c>
      <c r="Y86" s="2">
        <v>13915.5</v>
      </c>
      <c r="Z86" s="2">
        <v>189434</v>
      </c>
      <c r="AA86" s="2">
        <v>14624.75</v>
      </c>
      <c r="AB86" s="2">
        <v>484941</v>
      </c>
      <c r="AC86" s="2">
        <v>27572.75</v>
      </c>
      <c r="AD86" s="2">
        <v>309083</v>
      </c>
      <c r="AE86" s="2">
        <v>38210.75</v>
      </c>
      <c r="AF86" s="2">
        <v>482446.25</v>
      </c>
      <c r="AG86" s="2">
        <v>64728.25</v>
      </c>
      <c r="AH86" s="2">
        <v>441673.75</v>
      </c>
      <c r="AI86" s="2">
        <v>364113.5</v>
      </c>
    </row>
    <row r="87" spans="1:35">
      <c r="A87" s="14"/>
      <c r="B87" s="1">
        <v>138235</v>
      </c>
      <c r="C87" s="1">
        <v>1898</v>
      </c>
      <c r="D87" s="1">
        <v>310591</v>
      </c>
      <c r="E87" s="1">
        <v>6089</v>
      </c>
      <c r="F87" s="1">
        <v>465567</v>
      </c>
      <c r="G87" s="1">
        <v>3125</v>
      </c>
      <c r="H87" s="1">
        <v>240496</v>
      </c>
      <c r="I87" s="1">
        <v>10311</v>
      </c>
      <c r="J87" s="1">
        <v>346912</v>
      </c>
      <c r="K87" s="1">
        <v>30563</v>
      </c>
      <c r="L87" s="1">
        <v>373819</v>
      </c>
      <c r="M87" s="1">
        <v>17968</v>
      </c>
      <c r="N87" s="1">
        <v>745578</v>
      </c>
      <c r="O87" s="1">
        <v>223847</v>
      </c>
      <c r="P87" s="1">
        <v>616361</v>
      </c>
      <c r="Q87" s="1">
        <v>303635</v>
      </c>
      <c r="S87" s="7"/>
      <c r="T87" s="1">
        <v>1</v>
      </c>
      <c r="U87" s="1">
        <v>6.6483100000000002E-3</v>
      </c>
      <c r="V87" s="1">
        <v>1</v>
      </c>
      <c r="W87" s="1">
        <v>2.9020029999999999E-2</v>
      </c>
      <c r="X87" s="1">
        <v>1</v>
      </c>
      <c r="Y87" s="1">
        <v>4.1970189999999997E-2</v>
      </c>
      <c r="Z87" s="1">
        <v>1</v>
      </c>
      <c r="AA87" s="1">
        <v>7.7202350000000003E-2</v>
      </c>
      <c r="AB87" s="7">
        <v>1</v>
      </c>
      <c r="AC87" s="7">
        <v>5.6857949999999997E-2</v>
      </c>
      <c r="AD87" s="7">
        <v>1</v>
      </c>
      <c r="AE87" s="7">
        <v>0.12362618</v>
      </c>
      <c r="AF87" s="1">
        <v>1</v>
      </c>
      <c r="AG87" s="1">
        <v>0.13416676</v>
      </c>
      <c r="AH87" s="7">
        <v>1</v>
      </c>
      <c r="AI87" s="7">
        <v>0.82439470000000004</v>
      </c>
    </row>
    <row r="88" spans="1:35">
      <c r="A88" s="26"/>
      <c r="B88" s="1">
        <v>133114</v>
      </c>
      <c r="C88" s="1">
        <v>8185</v>
      </c>
      <c r="D88" s="1">
        <v>315659</v>
      </c>
      <c r="E88" s="1">
        <v>2619</v>
      </c>
      <c r="F88" s="1">
        <v>394205</v>
      </c>
      <c r="G88" s="1">
        <v>16144</v>
      </c>
      <c r="H88" s="1">
        <v>438972</v>
      </c>
      <c r="I88" s="1">
        <v>6743</v>
      </c>
      <c r="J88" s="1">
        <v>300942</v>
      </c>
      <c r="K88" s="1">
        <v>11911</v>
      </c>
      <c r="L88" s="1">
        <v>458418</v>
      </c>
      <c r="M88" s="1">
        <v>33851</v>
      </c>
      <c r="N88" s="1"/>
      <c r="O88" s="1"/>
      <c r="P88" s="1"/>
      <c r="Q88" s="1"/>
      <c r="S88" s="7"/>
      <c r="T88" s="7"/>
      <c r="U88" s="1"/>
      <c r="V88" s="1"/>
      <c r="W88" s="1"/>
      <c r="X88" s="1"/>
      <c r="Y88" s="1"/>
      <c r="Z88" s="1"/>
      <c r="AA88" s="1"/>
      <c r="AB88" s="7"/>
      <c r="AC88" s="7"/>
      <c r="AD88" s="7"/>
      <c r="AE88" s="7"/>
      <c r="AF88" s="1"/>
      <c r="AG88" s="7"/>
      <c r="AH88" s="7"/>
      <c r="AI88" s="7"/>
    </row>
    <row r="89" spans="1:35">
      <c r="A89" s="14"/>
      <c r="B89" s="1">
        <v>128866</v>
      </c>
      <c r="C89" s="1">
        <v>6168</v>
      </c>
      <c r="D89" s="1">
        <v>322951</v>
      </c>
      <c r="E89" s="1">
        <v>1986</v>
      </c>
      <c r="F89" s="1">
        <v>454169</v>
      </c>
      <c r="G89" s="1">
        <v>13523</v>
      </c>
      <c r="H89" s="1">
        <v>386472</v>
      </c>
      <c r="I89" s="1">
        <v>3759</v>
      </c>
      <c r="J89" s="1">
        <v>536836</v>
      </c>
      <c r="K89" s="1">
        <v>21617</v>
      </c>
      <c r="L89" s="1">
        <v>466322</v>
      </c>
      <c r="M89" s="1">
        <v>38459</v>
      </c>
      <c r="N89" s="1"/>
      <c r="O89" s="14"/>
      <c r="P89" s="1"/>
      <c r="Q89" s="1"/>
      <c r="S89" s="20" t="s">
        <v>108</v>
      </c>
      <c r="T89" s="179" t="s">
        <v>115</v>
      </c>
      <c r="U89" s="179"/>
      <c r="V89" s="179"/>
      <c r="W89" s="179"/>
      <c r="X89" s="179"/>
      <c r="Y89" s="179"/>
      <c r="Z89" s="179"/>
      <c r="AA89" s="179"/>
      <c r="AB89" s="179"/>
      <c r="AC89" s="179"/>
      <c r="AD89" s="179"/>
      <c r="AE89" s="179"/>
      <c r="AF89" s="179"/>
      <c r="AG89" s="179"/>
      <c r="AH89" s="179"/>
      <c r="AI89" s="179"/>
    </row>
    <row r="90" spans="1:35">
      <c r="A90" s="14"/>
      <c r="B90" s="2">
        <v>130513.833</v>
      </c>
      <c r="C90" s="2">
        <v>4692</v>
      </c>
      <c r="D90" s="2">
        <v>304836.5</v>
      </c>
      <c r="E90" s="2">
        <v>3675</v>
      </c>
      <c r="F90" s="2">
        <v>453648.16700000002</v>
      </c>
      <c r="G90" s="2">
        <v>12885.1667</v>
      </c>
      <c r="H90" s="2">
        <v>346149.83299999998</v>
      </c>
      <c r="I90" s="2">
        <v>5659.1666699999996</v>
      </c>
      <c r="J90" s="2">
        <v>400582.33299999998</v>
      </c>
      <c r="K90" s="2">
        <v>19580.5</v>
      </c>
      <c r="L90" s="2">
        <v>432104.83299999998</v>
      </c>
      <c r="M90" s="2">
        <v>24907.833299999998</v>
      </c>
      <c r="N90" s="2">
        <v>655173.75</v>
      </c>
      <c r="O90" s="2">
        <v>201116.5</v>
      </c>
      <c r="P90" s="2">
        <v>718141</v>
      </c>
      <c r="Q90" s="2">
        <v>309718.5</v>
      </c>
      <c r="S90" s="7" t="s">
        <v>8</v>
      </c>
      <c r="T90" s="178" t="s">
        <v>113</v>
      </c>
      <c r="U90" s="178"/>
      <c r="V90" s="178" t="s">
        <v>109</v>
      </c>
      <c r="W90" s="178"/>
      <c r="X90" s="178" t="s">
        <v>114</v>
      </c>
      <c r="Y90" s="178"/>
      <c r="Z90" s="178" t="s">
        <v>110</v>
      </c>
      <c r="AA90" s="178"/>
      <c r="AB90" s="178" t="s">
        <v>103</v>
      </c>
      <c r="AC90" s="178"/>
      <c r="AD90" s="178" t="s">
        <v>104</v>
      </c>
      <c r="AE90" s="178"/>
      <c r="AF90" s="178" t="s">
        <v>111</v>
      </c>
      <c r="AG90" s="178"/>
      <c r="AH90" s="178" t="s">
        <v>112</v>
      </c>
      <c r="AI90" s="178"/>
    </row>
    <row r="91" spans="1:35">
      <c r="B91" s="14">
        <v>1</v>
      </c>
      <c r="C91" s="14">
        <v>3.5950210000000003E-2</v>
      </c>
      <c r="D91" s="14">
        <v>1</v>
      </c>
      <c r="E91" s="14">
        <v>1.2055639999999999E-2</v>
      </c>
      <c r="F91" s="14">
        <v>1</v>
      </c>
      <c r="G91" s="14">
        <v>2.8403439999999999E-2</v>
      </c>
      <c r="H91" s="14">
        <v>1</v>
      </c>
      <c r="I91" s="14">
        <v>1.6348890000000001E-2</v>
      </c>
      <c r="J91" s="14">
        <v>1</v>
      </c>
      <c r="K91" s="14">
        <v>4.8880090000000001E-2</v>
      </c>
      <c r="L91" s="14">
        <v>1</v>
      </c>
      <c r="M91" s="14">
        <v>5.7643029999999998E-2</v>
      </c>
      <c r="N91" s="14">
        <v>1</v>
      </c>
      <c r="O91" s="14">
        <v>0.30696666</v>
      </c>
      <c r="P91" s="14">
        <v>1</v>
      </c>
      <c r="Q91" s="14">
        <v>0.43127811999999999</v>
      </c>
      <c r="T91" s="27" t="s">
        <v>2</v>
      </c>
      <c r="U91" s="27" t="s">
        <v>30</v>
      </c>
      <c r="V91" s="27" t="s">
        <v>2</v>
      </c>
      <c r="W91" s="27" t="s">
        <v>30</v>
      </c>
      <c r="X91" s="27" t="s">
        <v>2</v>
      </c>
      <c r="Y91" s="27" t="s">
        <v>30</v>
      </c>
      <c r="Z91" s="27" t="s">
        <v>2</v>
      </c>
      <c r="AA91" s="27" t="s">
        <v>30</v>
      </c>
      <c r="AB91" s="27" t="s">
        <v>2</v>
      </c>
      <c r="AC91" s="27" t="s">
        <v>30</v>
      </c>
      <c r="AD91" s="27" t="s">
        <v>2</v>
      </c>
      <c r="AE91" s="27" t="s">
        <v>30</v>
      </c>
      <c r="AF91" s="27" t="s">
        <v>2</v>
      </c>
      <c r="AG91" s="27" t="s">
        <v>30</v>
      </c>
      <c r="AH91" s="27" t="s">
        <v>2</v>
      </c>
      <c r="AI91" s="27" t="s">
        <v>30</v>
      </c>
    </row>
    <row r="92" spans="1:35">
      <c r="A92" s="28" t="s">
        <v>108</v>
      </c>
      <c r="B92" s="1"/>
      <c r="C92" s="1"/>
      <c r="D92" s="1"/>
      <c r="E92" s="1"/>
      <c r="F92" s="1"/>
      <c r="G92" s="1"/>
      <c r="H92" s="1"/>
      <c r="I92" s="1"/>
      <c r="J92" s="14"/>
      <c r="K92" s="14"/>
      <c r="L92" s="14"/>
      <c r="M92" s="14"/>
      <c r="N92" s="14"/>
      <c r="O92" s="14"/>
      <c r="P92" s="1"/>
      <c r="Q92" s="1"/>
      <c r="T92" s="1">
        <v>950898</v>
      </c>
      <c r="U92" s="1">
        <v>70511</v>
      </c>
      <c r="V92" s="1">
        <v>847676</v>
      </c>
      <c r="W92" s="1">
        <v>123931</v>
      </c>
      <c r="X92" s="1">
        <v>874563</v>
      </c>
      <c r="Y92" s="1">
        <v>156485</v>
      </c>
      <c r="Z92" s="1">
        <v>835270</v>
      </c>
      <c r="AA92" s="1">
        <v>170011</v>
      </c>
      <c r="AB92" s="1">
        <v>991904</v>
      </c>
      <c r="AC92" s="1">
        <v>407248</v>
      </c>
      <c r="AD92" s="1">
        <v>812578</v>
      </c>
      <c r="AE92" s="1">
        <v>323035</v>
      </c>
      <c r="AF92" s="1">
        <v>946655</v>
      </c>
      <c r="AG92" s="1">
        <v>224593</v>
      </c>
      <c r="AH92" s="1">
        <v>636018</v>
      </c>
      <c r="AI92" s="1">
        <v>405125</v>
      </c>
    </row>
    <row r="93" spans="1:35">
      <c r="A93" s="14" t="s">
        <v>8</v>
      </c>
      <c r="B93" s="180" t="s">
        <v>106</v>
      </c>
      <c r="C93" s="180"/>
      <c r="D93" s="180"/>
      <c r="E93" s="180"/>
      <c r="F93" s="180"/>
      <c r="G93" s="180"/>
      <c r="H93" s="180"/>
      <c r="I93" s="180"/>
      <c r="J93" s="180"/>
      <c r="K93" s="180"/>
      <c r="L93" s="180"/>
      <c r="M93" s="180"/>
      <c r="N93" s="180"/>
      <c r="O93" s="180"/>
      <c r="P93" s="180"/>
      <c r="Q93" s="180"/>
      <c r="T93" s="1">
        <v>814030</v>
      </c>
      <c r="U93" s="1">
        <v>71479</v>
      </c>
      <c r="V93" s="1">
        <v>996414</v>
      </c>
      <c r="W93" s="1">
        <v>133745</v>
      </c>
      <c r="X93" s="1">
        <v>846493</v>
      </c>
      <c r="Y93" s="1">
        <v>141967</v>
      </c>
      <c r="Z93" s="1">
        <v>1196009</v>
      </c>
      <c r="AA93" s="1">
        <v>169797</v>
      </c>
      <c r="AB93" s="1">
        <v>980517</v>
      </c>
      <c r="AC93" s="1">
        <v>292724</v>
      </c>
      <c r="AD93" s="1">
        <v>738398</v>
      </c>
      <c r="AE93" s="1">
        <v>381429</v>
      </c>
      <c r="AF93" s="1">
        <v>731139</v>
      </c>
      <c r="AG93" s="1">
        <v>207161</v>
      </c>
      <c r="AH93" s="1">
        <v>732861</v>
      </c>
      <c r="AI93" s="1">
        <v>423974</v>
      </c>
    </row>
    <row r="94" spans="1:35">
      <c r="A94" s="14"/>
      <c r="B94" s="178" t="s">
        <v>113</v>
      </c>
      <c r="C94" s="178"/>
      <c r="D94" s="178" t="s">
        <v>109</v>
      </c>
      <c r="E94" s="178"/>
      <c r="F94" s="178" t="s">
        <v>114</v>
      </c>
      <c r="G94" s="178"/>
      <c r="H94" s="178" t="s">
        <v>110</v>
      </c>
      <c r="I94" s="178"/>
      <c r="J94" s="178" t="s">
        <v>103</v>
      </c>
      <c r="K94" s="178"/>
      <c r="L94" s="178" t="s">
        <v>104</v>
      </c>
      <c r="M94" s="178"/>
      <c r="N94" s="178" t="s">
        <v>111</v>
      </c>
      <c r="O94" s="178"/>
      <c r="P94" s="178" t="s">
        <v>112</v>
      </c>
      <c r="Q94" s="178"/>
      <c r="S94" s="7"/>
      <c r="T94" s="1">
        <v>897972</v>
      </c>
      <c r="U94" s="1">
        <v>40643</v>
      </c>
      <c r="V94" s="1">
        <v>961397</v>
      </c>
      <c r="W94" s="1">
        <v>51354</v>
      </c>
      <c r="X94" s="1">
        <v>733020</v>
      </c>
      <c r="Y94" s="1">
        <v>73147</v>
      </c>
      <c r="Z94" s="1">
        <v>1097221</v>
      </c>
      <c r="AA94" s="1">
        <v>72238</v>
      </c>
      <c r="AB94" s="1">
        <v>1047040</v>
      </c>
      <c r="AC94" s="1">
        <v>401770</v>
      </c>
      <c r="AD94" s="1">
        <v>889944</v>
      </c>
      <c r="AE94" s="1">
        <v>320243</v>
      </c>
      <c r="AF94" s="1">
        <v>1046677</v>
      </c>
      <c r="AG94" s="1">
        <v>178866</v>
      </c>
      <c r="AH94" s="1">
        <v>883438</v>
      </c>
      <c r="AI94" s="1">
        <v>445315</v>
      </c>
    </row>
    <row r="95" spans="1:35">
      <c r="A95" s="14"/>
      <c r="B95" s="27" t="s">
        <v>2</v>
      </c>
      <c r="C95" s="27" t="s">
        <v>30</v>
      </c>
      <c r="D95" s="27" t="s">
        <v>2</v>
      </c>
      <c r="E95" s="27" t="s">
        <v>30</v>
      </c>
      <c r="F95" s="27" t="s">
        <v>2</v>
      </c>
      <c r="G95" s="27" t="s">
        <v>30</v>
      </c>
      <c r="H95" s="27" t="s">
        <v>2</v>
      </c>
      <c r="I95" s="27" t="s">
        <v>30</v>
      </c>
      <c r="J95" s="27" t="s">
        <v>2</v>
      </c>
      <c r="K95" s="27" t="s">
        <v>30</v>
      </c>
      <c r="L95" s="27" t="s">
        <v>2</v>
      </c>
      <c r="M95" s="27" t="s">
        <v>30</v>
      </c>
      <c r="N95" s="27" t="s">
        <v>2</v>
      </c>
      <c r="O95" s="27" t="s">
        <v>30</v>
      </c>
      <c r="P95" s="27" t="s">
        <v>2</v>
      </c>
      <c r="Q95" s="27" t="s">
        <v>30</v>
      </c>
      <c r="S95" s="7"/>
      <c r="T95" s="1">
        <v>1006598</v>
      </c>
      <c r="U95" s="1">
        <v>76234</v>
      </c>
      <c r="V95" s="1">
        <v>827342</v>
      </c>
      <c r="W95" s="1">
        <v>32600</v>
      </c>
      <c r="X95" s="1">
        <v>815678</v>
      </c>
      <c r="Y95" s="1">
        <v>49753</v>
      </c>
      <c r="Z95" s="1">
        <v>1118569</v>
      </c>
      <c r="AA95" s="1">
        <v>108819</v>
      </c>
      <c r="AB95" s="1">
        <v>903224</v>
      </c>
      <c r="AC95" s="1">
        <v>242805</v>
      </c>
      <c r="AD95" s="1">
        <v>841205</v>
      </c>
      <c r="AE95" s="1">
        <v>375811</v>
      </c>
      <c r="AF95" s="1">
        <v>828153</v>
      </c>
      <c r="AG95" s="1">
        <v>157586</v>
      </c>
      <c r="AH95" s="1">
        <v>785827</v>
      </c>
      <c r="AI95" s="1">
        <v>487370</v>
      </c>
    </row>
    <row r="96" spans="1:35">
      <c r="A96" s="14"/>
      <c r="B96" s="1">
        <v>784701</v>
      </c>
      <c r="C96" s="1">
        <v>136521</v>
      </c>
      <c r="D96" s="1">
        <v>1088899</v>
      </c>
      <c r="E96" s="1">
        <v>187793</v>
      </c>
      <c r="F96" s="1">
        <v>995413</v>
      </c>
      <c r="G96" s="1">
        <v>144328</v>
      </c>
      <c r="H96" s="1">
        <v>459142</v>
      </c>
      <c r="I96" s="1">
        <v>131107</v>
      </c>
      <c r="J96" s="1">
        <v>759851</v>
      </c>
      <c r="K96" s="1">
        <v>255600</v>
      </c>
      <c r="L96" s="1">
        <v>769925</v>
      </c>
      <c r="M96" s="1">
        <v>350779</v>
      </c>
      <c r="N96" s="1">
        <v>1496035</v>
      </c>
      <c r="O96" s="1">
        <v>1087661</v>
      </c>
      <c r="P96" s="1">
        <v>1594886</v>
      </c>
      <c r="Q96" s="1">
        <v>1354056</v>
      </c>
      <c r="S96" s="7"/>
      <c r="T96" s="2">
        <v>917374.5</v>
      </c>
      <c r="U96" s="2">
        <v>64716.75</v>
      </c>
      <c r="V96" s="2">
        <v>908207.25</v>
      </c>
      <c r="W96" s="2">
        <v>85407.5</v>
      </c>
      <c r="X96" s="2">
        <v>817438.5</v>
      </c>
      <c r="Y96" s="2">
        <v>105338</v>
      </c>
      <c r="Z96" s="2">
        <v>1061767.25</v>
      </c>
      <c r="AA96" s="2">
        <v>130216.25</v>
      </c>
      <c r="AB96" s="2">
        <v>980671.25</v>
      </c>
      <c r="AC96" s="2">
        <v>336136.75</v>
      </c>
      <c r="AD96" s="2">
        <v>820531.25</v>
      </c>
      <c r="AE96" s="2">
        <v>350129.5</v>
      </c>
      <c r="AF96" s="2">
        <v>888156</v>
      </c>
      <c r="AG96" s="2">
        <v>192051.5</v>
      </c>
      <c r="AH96" s="2">
        <v>759536</v>
      </c>
      <c r="AI96" s="2">
        <v>440446</v>
      </c>
    </row>
    <row r="97" spans="1:35">
      <c r="A97" s="14"/>
      <c r="B97" s="1">
        <v>695506</v>
      </c>
      <c r="C97" s="1">
        <v>117923</v>
      </c>
      <c r="D97" s="1">
        <v>1042501</v>
      </c>
      <c r="E97" s="1">
        <v>186452</v>
      </c>
      <c r="F97" s="1">
        <v>1037252</v>
      </c>
      <c r="G97" s="1">
        <v>199008</v>
      </c>
      <c r="H97" s="1">
        <v>572107</v>
      </c>
      <c r="I97" s="1">
        <v>163041</v>
      </c>
      <c r="J97" s="1">
        <v>849027</v>
      </c>
      <c r="K97" s="1">
        <v>262553</v>
      </c>
      <c r="L97" s="1">
        <v>742521</v>
      </c>
      <c r="M97" s="1">
        <v>396926</v>
      </c>
      <c r="N97" s="1">
        <v>1712371</v>
      </c>
      <c r="O97" s="1">
        <v>1037176</v>
      </c>
      <c r="P97" s="1">
        <v>1447808</v>
      </c>
      <c r="Q97" s="1">
        <v>1297783</v>
      </c>
      <c r="S97" s="8"/>
      <c r="T97" s="1">
        <v>1</v>
      </c>
      <c r="U97" s="1">
        <v>7.0545620000000003E-2</v>
      </c>
      <c r="V97" s="1">
        <v>1</v>
      </c>
      <c r="W97" s="1">
        <v>9.4039659999999997E-2</v>
      </c>
      <c r="X97" s="1">
        <v>1</v>
      </c>
      <c r="Y97" s="1">
        <v>0.12886352000000001</v>
      </c>
      <c r="Z97" s="1">
        <v>1</v>
      </c>
      <c r="AA97" s="1">
        <v>0.12264105</v>
      </c>
      <c r="AB97" s="7">
        <v>1</v>
      </c>
      <c r="AC97" s="7">
        <v>0.34276191</v>
      </c>
      <c r="AD97" s="7">
        <v>1</v>
      </c>
      <c r="AE97" s="7">
        <v>0.42671073999999998</v>
      </c>
      <c r="AF97" s="1">
        <v>1</v>
      </c>
      <c r="AG97" s="1">
        <v>0.21623622000000001</v>
      </c>
      <c r="AH97" s="1">
        <v>1</v>
      </c>
      <c r="AI97" s="1">
        <v>0.57988824999999999</v>
      </c>
    </row>
    <row r="98" spans="1:35">
      <c r="A98" s="14"/>
      <c r="B98" s="1">
        <v>755102</v>
      </c>
      <c r="C98" s="1">
        <v>112124</v>
      </c>
      <c r="D98" s="1">
        <v>926948</v>
      </c>
      <c r="E98" s="1">
        <v>156896</v>
      </c>
      <c r="F98" s="1">
        <v>830078</v>
      </c>
      <c r="G98" s="1">
        <v>108380</v>
      </c>
      <c r="H98" s="1">
        <v>482545</v>
      </c>
      <c r="I98" s="1">
        <v>87006</v>
      </c>
      <c r="J98" s="1">
        <v>891140</v>
      </c>
      <c r="K98" s="1">
        <v>289811</v>
      </c>
      <c r="L98" s="1">
        <v>808962</v>
      </c>
      <c r="M98" s="1">
        <v>396105</v>
      </c>
      <c r="N98" s="1">
        <v>1923395</v>
      </c>
      <c r="O98" s="1">
        <v>1193025</v>
      </c>
      <c r="P98" s="1">
        <v>1461952</v>
      </c>
      <c r="Q98" s="1">
        <v>1162125</v>
      </c>
      <c r="S98" s="7" t="s">
        <v>9</v>
      </c>
      <c r="T98" s="1"/>
      <c r="U98" s="1"/>
      <c r="V98" s="1"/>
      <c r="W98" s="1"/>
      <c r="X98" s="1"/>
      <c r="Y98" s="1"/>
      <c r="Z98" s="1"/>
      <c r="AA98" s="1"/>
      <c r="AB98" s="7"/>
      <c r="AC98" s="7"/>
      <c r="AD98" s="7"/>
      <c r="AE98" s="7"/>
      <c r="AF98" s="1"/>
      <c r="AG98" s="1"/>
      <c r="AH98" s="1"/>
      <c r="AI98" s="1"/>
    </row>
    <row r="99" spans="1:35">
      <c r="A99" s="14"/>
      <c r="B99" s="1">
        <v>940589</v>
      </c>
      <c r="C99" s="1">
        <v>112326</v>
      </c>
      <c r="D99" s="1">
        <v>948350</v>
      </c>
      <c r="E99" s="1">
        <v>188557</v>
      </c>
      <c r="F99" s="1">
        <v>1019272</v>
      </c>
      <c r="G99" s="1">
        <v>142293</v>
      </c>
      <c r="H99" s="1">
        <v>433871</v>
      </c>
      <c r="I99" s="1">
        <v>128199</v>
      </c>
      <c r="J99" s="1">
        <v>857553</v>
      </c>
      <c r="K99" s="1">
        <v>234051</v>
      </c>
      <c r="L99" s="1">
        <v>923633</v>
      </c>
      <c r="M99" s="1">
        <v>307166</v>
      </c>
      <c r="N99" s="1">
        <v>2006549</v>
      </c>
      <c r="O99" s="1">
        <v>1425249</v>
      </c>
      <c r="P99" s="1">
        <v>1846439</v>
      </c>
      <c r="Q99" s="1">
        <v>1286943</v>
      </c>
      <c r="T99" s="27" t="s">
        <v>2</v>
      </c>
      <c r="U99" s="27" t="s">
        <v>30</v>
      </c>
      <c r="V99" s="27" t="s">
        <v>2</v>
      </c>
      <c r="W99" s="27" t="s">
        <v>30</v>
      </c>
      <c r="X99" s="27" t="s">
        <v>2</v>
      </c>
      <c r="Y99" s="27" t="s">
        <v>30</v>
      </c>
      <c r="Z99" s="27" t="s">
        <v>2</v>
      </c>
      <c r="AA99" s="27" t="s">
        <v>30</v>
      </c>
      <c r="AB99" s="27" t="s">
        <v>2</v>
      </c>
      <c r="AC99" s="27" t="s">
        <v>30</v>
      </c>
      <c r="AD99" s="27" t="s">
        <v>2</v>
      </c>
      <c r="AE99" s="27" t="s">
        <v>30</v>
      </c>
      <c r="AF99" s="27" t="s">
        <v>2</v>
      </c>
      <c r="AG99" s="27" t="s">
        <v>30</v>
      </c>
      <c r="AH99" s="27" t="s">
        <v>2</v>
      </c>
      <c r="AI99" s="27" t="s">
        <v>30</v>
      </c>
    </row>
    <row r="100" spans="1:35">
      <c r="A100" s="26"/>
      <c r="B100" s="1">
        <v>916145</v>
      </c>
      <c r="C100" s="1">
        <v>65668</v>
      </c>
      <c r="D100" s="1">
        <v>1060262</v>
      </c>
      <c r="E100" s="1">
        <v>145596</v>
      </c>
      <c r="F100" s="1">
        <v>901364</v>
      </c>
      <c r="G100" s="1">
        <v>206463</v>
      </c>
      <c r="H100" s="1">
        <v>465232</v>
      </c>
      <c r="I100" s="1">
        <v>109476</v>
      </c>
      <c r="J100" s="1">
        <v>992938</v>
      </c>
      <c r="K100" s="1">
        <v>278059</v>
      </c>
      <c r="L100" s="1">
        <v>868975</v>
      </c>
      <c r="M100" s="1">
        <v>369075</v>
      </c>
      <c r="N100" s="14"/>
      <c r="O100" s="14"/>
      <c r="P100" s="1"/>
      <c r="Q100" s="14"/>
      <c r="S100" s="7"/>
      <c r="T100" s="1">
        <v>212523</v>
      </c>
      <c r="U100" s="1">
        <v>278899</v>
      </c>
      <c r="V100" s="1">
        <v>366204</v>
      </c>
      <c r="W100" s="1">
        <v>220114</v>
      </c>
      <c r="X100" s="1">
        <v>428048</v>
      </c>
      <c r="Y100" s="1">
        <v>272289</v>
      </c>
      <c r="Z100" s="1">
        <v>444430</v>
      </c>
      <c r="AA100" s="1">
        <v>237691</v>
      </c>
      <c r="AB100" s="1">
        <v>538273</v>
      </c>
      <c r="AC100" s="1">
        <v>419258</v>
      </c>
      <c r="AD100" s="1">
        <v>359451</v>
      </c>
      <c r="AE100" s="1">
        <v>271309</v>
      </c>
      <c r="AF100" s="1">
        <v>626012</v>
      </c>
      <c r="AG100" s="1">
        <v>161705</v>
      </c>
      <c r="AH100" s="1">
        <v>330961</v>
      </c>
      <c r="AI100" s="1">
        <v>321725</v>
      </c>
    </row>
    <row r="101" spans="1:35">
      <c r="A101" s="14"/>
      <c r="B101" s="1">
        <v>951369</v>
      </c>
      <c r="C101" s="1">
        <v>114873</v>
      </c>
      <c r="D101" s="1">
        <v>967145</v>
      </c>
      <c r="E101" s="1">
        <v>146067</v>
      </c>
      <c r="F101" s="1">
        <v>892587</v>
      </c>
      <c r="G101" s="1">
        <v>192317</v>
      </c>
      <c r="H101" s="1">
        <v>658902</v>
      </c>
      <c r="I101" s="1">
        <v>73159</v>
      </c>
      <c r="J101" s="1">
        <v>905613</v>
      </c>
      <c r="K101" s="1">
        <v>253818</v>
      </c>
      <c r="L101" s="1">
        <v>870101</v>
      </c>
      <c r="M101" s="1">
        <v>365315</v>
      </c>
      <c r="N101" s="14"/>
      <c r="O101" s="14"/>
      <c r="P101" s="14"/>
      <c r="Q101" s="14"/>
      <c r="T101" s="1">
        <v>385292</v>
      </c>
      <c r="U101" s="1">
        <v>354270</v>
      </c>
      <c r="V101" s="1">
        <v>538223</v>
      </c>
      <c r="W101" s="1">
        <v>315978</v>
      </c>
      <c r="X101" s="1">
        <v>471211</v>
      </c>
      <c r="Y101" s="1">
        <v>337871</v>
      </c>
      <c r="Z101" s="1">
        <v>635937</v>
      </c>
      <c r="AA101" s="1">
        <v>296189</v>
      </c>
      <c r="AB101" s="1">
        <v>548416</v>
      </c>
      <c r="AC101" s="1">
        <v>521284</v>
      </c>
      <c r="AD101" s="1">
        <v>396799</v>
      </c>
      <c r="AE101" s="1">
        <v>337548</v>
      </c>
      <c r="AF101" s="1">
        <v>453308</v>
      </c>
      <c r="AG101" s="1">
        <v>223485</v>
      </c>
      <c r="AH101" s="1">
        <v>436536</v>
      </c>
      <c r="AI101" s="1">
        <v>354387</v>
      </c>
    </row>
    <row r="102" spans="1:35">
      <c r="B102" s="2">
        <v>840568.66700000002</v>
      </c>
      <c r="C102" s="2">
        <v>109905.833</v>
      </c>
      <c r="D102" s="2">
        <v>1005684.17</v>
      </c>
      <c r="E102" s="2">
        <v>168560.16699999999</v>
      </c>
      <c r="F102" s="2">
        <v>945994.33299999998</v>
      </c>
      <c r="G102" s="2">
        <v>165464.83300000001</v>
      </c>
      <c r="H102" s="2">
        <v>511966.5</v>
      </c>
      <c r="I102" s="2">
        <v>115331.333</v>
      </c>
      <c r="J102" s="2">
        <v>876020.33299999998</v>
      </c>
      <c r="K102" s="2">
        <v>262315.33299999998</v>
      </c>
      <c r="L102" s="2">
        <v>830686.16700000002</v>
      </c>
      <c r="M102" s="2">
        <v>364227.66700000002</v>
      </c>
      <c r="N102" s="2">
        <v>1784587.5</v>
      </c>
      <c r="O102" s="2">
        <v>1185777.75</v>
      </c>
      <c r="P102" s="2">
        <v>1587771.25</v>
      </c>
      <c r="Q102" s="2">
        <v>1275226.75</v>
      </c>
      <c r="T102" s="1">
        <v>452099</v>
      </c>
      <c r="U102" s="1">
        <v>297794</v>
      </c>
      <c r="V102" s="1">
        <v>544590</v>
      </c>
      <c r="W102" s="1">
        <v>228429</v>
      </c>
      <c r="X102" s="1">
        <v>371278</v>
      </c>
      <c r="Y102" s="1">
        <v>282496</v>
      </c>
      <c r="Z102" s="1">
        <v>470960</v>
      </c>
      <c r="AA102" s="1">
        <v>245955</v>
      </c>
      <c r="AB102" s="1">
        <v>587413</v>
      </c>
      <c r="AC102" s="1">
        <v>466375</v>
      </c>
      <c r="AD102" s="1">
        <v>443632</v>
      </c>
      <c r="AE102" s="1">
        <v>379311</v>
      </c>
      <c r="AF102" s="1">
        <v>625296</v>
      </c>
      <c r="AG102" s="1">
        <v>155970</v>
      </c>
      <c r="AH102" s="1">
        <v>453384</v>
      </c>
      <c r="AI102" s="1">
        <v>296598</v>
      </c>
    </row>
    <row r="103" spans="1:35">
      <c r="B103" s="14">
        <v>1</v>
      </c>
      <c r="C103" s="14">
        <v>0.13075175999999999</v>
      </c>
      <c r="D103" s="14">
        <v>1</v>
      </c>
      <c r="E103" s="14">
        <v>0.16760746000000001</v>
      </c>
      <c r="F103" s="14">
        <v>1</v>
      </c>
      <c r="G103" s="14">
        <v>0.17491102</v>
      </c>
      <c r="H103" s="14">
        <v>1</v>
      </c>
      <c r="I103" s="14">
        <v>0.22527125000000001</v>
      </c>
      <c r="J103" s="14">
        <v>1</v>
      </c>
      <c r="K103" s="14">
        <v>0.29943977999999999</v>
      </c>
      <c r="L103" s="14">
        <v>1</v>
      </c>
      <c r="M103" s="14">
        <v>0.43846603000000001</v>
      </c>
      <c r="N103" s="14">
        <v>1</v>
      </c>
      <c r="O103" s="14">
        <v>0.66445480999999995</v>
      </c>
      <c r="P103" s="14">
        <v>1</v>
      </c>
      <c r="Q103" s="14">
        <v>0.80315521000000001</v>
      </c>
      <c r="S103" s="7"/>
      <c r="T103" s="1">
        <v>578755</v>
      </c>
      <c r="U103" s="1">
        <v>419437</v>
      </c>
      <c r="V103" s="1">
        <v>514233</v>
      </c>
      <c r="W103" s="1">
        <v>202693</v>
      </c>
      <c r="X103" s="1">
        <v>548665</v>
      </c>
      <c r="Y103" s="1">
        <v>280047</v>
      </c>
      <c r="Z103" s="1">
        <v>663711</v>
      </c>
      <c r="AA103" s="1">
        <v>311739</v>
      </c>
      <c r="AB103" s="1">
        <v>599297</v>
      </c>
      <c r="AC103" s="1">
        <v>416523</v>
      </c>
      <c r="AD103" s="1">
        <v>471834</v>
      </c>
      <c r="AE103" s="1">
        <v>300546</v>
      </c>
      <c r="AF103" s="1">
        <v>514485</v>
      </c>
      <c r="AG103" s="1">
        <v>150310</v>
      </c>
      <c r="AH103" s="1">
        <v>489085</v>
      </c>
      <c r="AI103" s="1">
        <v>386889</v>
      </c>
    </row>
    <row r="104" spans="1:35">
      <c r="A104" t="s">
        <v>9</v>
      </c>
      <c r="B104" s="14"/>
      <c r="C104" s="14"/>
      <c r="D104" s="14"/>
      <c r="E104" s="14"/>
      <c r="F104" s="14"/>
      <c r="G104" s="14"/>
      <c r="H104" s="14"/>
      <c r="I104" s="14"/>
      <c r="J104" s="14"/>
      <c r="K104" s="14"/>
      <c r="L104" s="14"/>
      <c r="M104" s="14"/>
      <c r="N104" s="14"/>
      <c r="O104" s="14"/>
      <c r="P104" s="14"/>
      <c r="Q104" s="14"/>
      <c r="S104" s="7"/>
      <c r="T104" s="8">
        <v>407167.25</v>
      </c>
      <c r="U104" s="8">
        <v>337600</v>
      </c>
      <c r="V104" s="8">
        <v>490812.5</v>
      </c>
      <c r="W104" s="8">
        <v>241803.5</v>
      </c>
      <c r="X104" s="8">
        <v>454800.5</v>
      </c>
      <c r="Y104" s="8">
        <v>293175.75</v>
      </c>
      <c r="Z104" s="8">
        <v>553759.5</v>
      </c>
      <c r="AA104" s="8">
        <v>272893.5</v>
      </c>
      <c r="AB104" s="8">
        <v>568349.75</v>
      </c>
      <c r="AC104" s="8">
        <v>455860</v>
      </c>
      <c r="AD104" s="8">
        <v>417929</v>
      </c>
      <c r="AE104" s="8">
        <v>322178.5</v>
      </c>
      <c r="AF104" s="8">
        <v>554775.25</v>
      </c>
      <c r="AG104" s="8">
        <v>172867.5</v>
      </c>
      <c r="AH104" s="8">
        <v>427491.5</v>
      </c>
      <c r="AI104" s="8">
        <v>339899.75</v>
      </c>
    </row>
    <row r="105" spans="1:35">
      <c r="A105" s="14"/>
      <c r="B105" s="27" t="s">
        <v>2</v>
      </c>
      <c r="C105" s="27" t="s">
        <v>30</v>
      </c>
      <c r="D105" s="27" t="s">
        <v>2</v>
      </c>
      <c r="E105" s="27" t="s">
        <v>30</v>
      </c>
      <c r="F105" s="27" t="s">
        <v>2</v>
      </c>
      <c r="G105" s="27" t="s">
        <v>30</v>
      </c>
      <c r="H105" s="27" t="s">
        <v>2</v>
      </c>
      <c r="I105" s="27" t="s">
        <v>30</v>
      </c>
      <c r="J105" s="27" t="s">
        <v>2</v>
      </c>
      <c r="K105" s="27" t="s">
        <v>30</v>
      </c>
      <c r="L105" s="27" t="s">
        <v>2</v>
      </c>
      <c r="M105" s="27" t="s">
        <v>30</v>
      </c>
      <c r="N105" s="27" t="s">
        <v>2</v>
      </c>
      <c r="O105" s="27" t="s">
        <v>30</v>
      </c>
      <c r="P105" s="27" t="s">
        <v>2</v>
      </c>
      <c r="Q105" s="27" t="s">
        <v>30</v>
      </c>
      <c r="S105" s="7"/>
      <c r="T105" s="7">
        <v>1</v>
      </c>
      <c r="U105" s="7">
        <v>0.82914330999999997</v>
      </c>
      <c r="V105" s="7">
        <v>1</v>
      </c>
      <c r="W105" s="7">
        <v>0.49265962000000002</v>
      </c>
      <c r="X105" s="7">
        <v>1</v>
      </c>
      <c r="Y105" s="7">
        <v>0.64462494999999997</v>
      </c>
      <c r="Z105" s="7">
        <v>1</v>
      </c>
      <c r="AA105" s="7">
        <v>0.49280148000000001</v>
      </c>
      <c r="AB105" s="7">
        <v>1</v>
      </c>
      <c r="AC105" s="7">
        <v>0.80207653999999995</v>
      </c>
      <c r="AD105" s="7">
        <v>1</v>
      </c>
      <c r="AE105" s="7">
        <v>0.77089289999999999</v>
      </c>
      <c r="AF105" s="1">
        <v>1</v>
      </c>
      <c r="AG105" s="1">
        <v>0.31159915999999999</v>
      </c>
      <c r="AH105" s="1">
        <v>1</v>
      </c>
      <c r="AI105" s="1">
        <v>0.79510294000000004</v>
      </c>
    </row>
    <row r="106" spans="1:35">
      <c r="A106" s="14"/>
      <c r="B106" s="1">
        <v>216639</v>
      </c>
      <c r="C106" s="1">
        <v>230751</v>
      </c>
      <c r="D106" s="1">
        <v>320854</v>
      </c>
      <c r="E106" s="1">
        <v>241678</v>
      </c>
      <c r="F106" s="1">
        <v>545572</v>
      </c>
      <c r="G106" s="1">
        <v>178021</v>
      </c>
      <c r="H106" s="1">
        <v>172780</v>
      </c>
      <c r="I106" s="1">
        <v>144794</v>
      </c>
      <c r="J106" s="1">
        <v>335146</v>
      </c>
      <c r="K106" s="1">
        <v>209607</v>
      </c>
      <c r="L106" s="1">
        <v>283503</v>
      </c>
      <c r="M106" s="1">
        <v>297958</v>
      </c>
      <c r="N106" s="1">
        <v>618710</v>
      </c>
      <c r="O106" s="1">
        <v>688498</v>
      </c>
      <c r="P106" s="1">
        <v>643982</v>
      </c>
      <c r="Q106" s="1">
        <v>758479</v>
      </c>
      <c r="S106" s="7"/>
      <c r="T106" s="7"/>
      <c r="U106" s="7"/>
      <c r="V106" s="7"/>
      <c r="W106" s="7"/>
      <c r="X106" s="7"/>
      <c r="Y106" s="7"/>
      <c r="Z106" s="7"/>
      <c r="AA106" s="7"/>
      <c r="AB106" s="7"/>
      <c r="AC106" s="7"/>
      <c r="AD106" s="7"/>
      <c r="AE106" s="7"/>
      <c r="AF106" s="1"/>
      <c r="AG106" s="1"/>
      <c r="AH106" s="1"/>
      <c r="AI106" s="1"/>
    </row>
    <row r="107" spans="1:35">
      <c r="A107" s="14"/>
      <c r="B107" s="1">
        <v>178118</v>
      </c>
      <c r="C107" s="1">
        <v>176927</v>
      </c>
      <c r="D107" s="1">
        <v>354921</v>
      </c>
      <c r="E107" s="1">
        <v>259230</v>
      </c>
      <c r="F107" s="1">
        <v>536623</v>
      </c>
      <c r="G107" s="1">
        <v>305197</v>
      </c>
      <c r="H107" s="1">
        <v>211484</v>
      </c>
      <c r="I107" s="1">
        <v>200446</v>
      </c>
      <c r="J107" s="1">
        <v>385867</v>
      </c>
      <c r="K107" s="1">
        <v>261238</v>
      </c>
      <c r="L107" s="1">
        <v>264496</v>
      </c>
      <c r="M107" s="1">
        <v>279523</v>
      </c>
      <c r="N107" s="1">
        <v>665862</v>
      </c>
      <c r="O107" s="1">
        <v>567928</v>
      </c>
      <c r="P107" s="1">
        <v>531715</v>
      </c>
      <c r="Q107" s="1">
        <v>630028</v>
      </c>
      <c r="S107" s="7"/>
      <c r="T107" s="7"/>
      <c r="U107" s="7"/>
      <c r="V107" s="7"/>
      <c r="W107" s="7"/>
      <c r="X107" s="7"/>
      <c r="Y107" s="7"/>
      <c r="Z107" s="7"/>
      <c r="AA107" s="7"/>
      <c r="AB107" s="7"/>
      <c r="AC107" s="7"/>
      <c r="AD107" s="7"/>
      <c r="AE107" s="7"/>
      <c r="AF107" s="1"/>
      <c r="AG107" s="1"/>
      <c r="AH107" s="1"/>
      <c r="AI107" s="1"/>
    </row>
    <row r="108" spans="1:35">
      <c r="A108" s="14"/>
      <c r="B108" s="1">
        <v>179439</v>
      </c>
      <c r="C108" s="1">
        <v>201611</v>
      </c>
      <c r="D108" s="1">
        <v>326665</v>
      </c>
      <c r="E108" s="1">
        <v>229565</v>
      </c>
      <c r="F108" s="1">
        <v>344622</v>
      </c>
      <c r="G108" s="1">
        <v>133590</v>
      </c>
      <c r="H108" s="1">
        <v>155041</v>
      </c>
      <c r="I108" s="1">
        <v>156565</v>
      </c>
      <c r="J108" s="1">
        <v>315718</v>
      </c>
      <c r="K108" s="1">
        <v>279921</v>
      </c>
      <c r="L108" s="1">
        <v>279463</v>
      </c>
      <c r="M108" s="1">
        <v>303899</v>
      </c>
      <c r="N108" s="1">
        <v>863402</v>
      </c>
      <c r="O108" s="1">
        <v>764034</v>
      </c>
      <c r="P108" s="1">
        <v>603440</v>
      </c>
      <c r="Q108" s="1">
        <v>586179</v>
      </c>
      <c r="S108" s="7"/>
      <c r="T108" s="7"/>
      <c r="U108" s="7"/>
      <c r="V108" s="7"/>
      <c r="W108" s="7"/>
      <c r="X108" s="7"/>
      <c r="Y108" s="7"/>
      <c r="Z108" s="7"/>
      <c r="AA108" s="7"/>
      <c r="AB108" s="7"/>
      <c r="AC108" s="7"/>
      <c r="AD108" s="7"/>
      <c r="AE108" s="7"/>
      <c r="AF108" s="1"/>
      <c r="AG108" s="1"/>
      <c r="AH108" s="1"/>
      <c r="AI108" s="1"/>
    </row>
    <row r="109" spans="1:35">
      <c r="A109" s="14"/>
      <c r="B109" s="1">
        <v>269340</v>
      </c>
      <c r="C109" s="1">
        <v>161227</v>
      </c>
      <c r="D109" s="1">
        <v>337298</v>
      </c>
      <c r="E109" s="1">
        <v>250099</v>
      </c>
      <c r="F109" s="1">
        <v>372706</v>
      </c>
      <c r="G109" s="1">
        <v>162854</v>
      </c>
      <c r="H109" s="1">
        <v>174341</v>
      </c>
      <c r="I109" s="1">
        <v>213505</v>
      </c>
      <c r="J109" s="1">
        <v>318747</v>
      </c>
      <c r="K109" s="1">
        <v>235906</v>
      </c>
      <c r="L109" s="1">
        <v>378904</v>
      </c>
      <c r="M109" s="1">
        <v>239035</v>
      </c>
      <c r="N109" s="1">
        <v>814592</v>
      </c>
      <c r="O109" s="1">
        <v>877963</v>
      </c>
      <c r="P109" s="1">
        <v>706357</v>
      </c>
      <c r="Q109" s="1">
        <v>690815</v>
      </c>
      <c r="S109" s="7"/>
      <c r="T109" s="7"/>
      <c r="U109" s="7"/>
      <c r="V109" s="7"/>
      <c r="W109" s="7"/>
      <c r="X109" s="7"/>
      <c r="Y109" s="7"/>
      <c r="Z109" s="7"/>
      <c r="AA109" s="7"/>
      <c r="AB109" s="7"/>
      <c r="AC109" s="7"/>
      <c r="AD109" s="7"/>
      <c r="AE109" s="7"/>
      <c r="AF109" s="1"/>
      <c r="AG109" s="1"/>
      <c r="AH109" s="1"/>
      <c r="AI109" s="1"/>
    </row>
    <row r="110" spans="1:35">
      <c r="A110" s="26"/>
      <c r="B110" s="1">
        <v>265016</v>
      </c>
      <c r="C110" s="1">
        <v>129550</v>
      </c>
      <c r="D110" s="1">
        <v>350602</v>
      </c>
      <c r="E110" s="1">
        <v>218313</v>
      </c>
      <c r="F110" s="1">
        <v>309523</v>
      </c>
      <c r="G110" s="1">
        <v>303461</v>
      </c>
      <c r="H110" s="1">
        <v>121107</v>
      </c>
      <c r="I110" s="1">
        <v>133033</v>
      </c>
      <c r="J110" s="1">
        <v>369717</v>
      </c>
      <c r="K110" s="1">
        <v>218963</v>
      </c>
      <c r="L110" s="1">
        <v>318142</v>
      </c>
      <c r="M110" s="1">
        <v>284244</v>
      </c>
      <c r="N110" s="14"/>
      <c r="O110" s="14"/>
      <c r="P110" s="14"/>
      <c r="Q110" s="14"/>
      <c r="S110" s="7"/>
      <c r="T110" s="7"/>
      <c r="U110" s="7"/>
      <c r="V110" s="7"/>
      <c r="W110" s="7"/>
      <c r="X110" s="7"/>
      <c r="Y110" s="7"/>
      <c r="Z110" s="7"/>
      <c r="AA110" s="7"/>
      <c r="AB110" s="7"/>
      <c r="AC110" s="7"/>
      <c r="AD110" s="7"/>
      <c r="AE110" s="7"/>
      <c r="AF110" s="1"/>
      <c r="AG110" s="1"/>
      <c r="AH110" s="1"/>
      <c r="AI110" s="1"/>
    </row>
    <row r="111" spans="1:35">
      <c r="A111" s="14"/>
      <c r="B111" s="1">
        <v>309245</v>
      </c>
      <c r="C111" s="1">
        <v>201494</v>
      </c>
      <c r="D111" s="1">
        <v>327125</v>
      </c>
      <c r="E111" s="1">
        <v>176534</v>
      </c>
      <c r="F111" s="1">
        <v>357284</v>
      </c>
      <c r="G111" s="1">
        <v>260109</v>
      </c>
      <c r="H111" s="1">
        <v>233527</v>
      </c>
      <c r="I111" s="1">
        <v>91244</v>
      </c>
      <c r="J111" s="1">
        <v>396654</v>
      </c>
      <c r="K111" s="1">
        <v>273291</v>
      </c>
      <c r="L111" s="1">
        <v>342137</v>
      </c>
      <c r="M111" s="1">
        <v>259539</v>
      </c>
      <c r="N111" s="14"/>
      <c r="O111" s="14"/>
      <c r="P111" s="14"/>
      <c r="Q111" s="14"/>
      <c r="S111" s="7"/>
      <c r="T111" s="7"/>
      <c r="U111" s="7"/>
      <c r="V111" s="7"/>
      <c r="W111" s="7"/>
      <c r="X111" s="7"/>
      <c r="Y111" s="7"/>
      <c r="Z111" s="7"/>
      <c r="AA111" s="7"/>
      <c r="AB111" s="7"/>
      <c r="AC111" s="7"/>
      <c r="AD111" s="7"/>
      <c r="AE111" s="7"/>
      <c r="AF111" s="1"/>
      <c r="AG111" s="1"/>
      <c r="AH111" s="1"/>
      <c r="AI111" s="1"/>
    </row>
    <row r="112" spans="1:35">
      <c r="B112" s="26">
        <v>236299.5</v>
      </c>
      <c r="C112" s="26">
        <v>183593.33300000001</v>
      </c>
      <c r="D112" s="26">
        <v>336244.16700000002</v>
      </c>
      <c r="E112" s="26">
        <v>229236.5</v>
      </c>
      <c r="F112" s="26">
        <v>411055</v>
      </c>
      <c r="G112" s="26">
        <v>223872</v>
      </c>
      <c r="H112" s="26">
        <v>178046.66699999999</v>
      </c>
      <c r="I112" s="26">
        <v>156597.83300000001</v>
      </c>
      <c r="J112" s="26">
        <v>353641.5</v>
      </c>
      <c r="K112" s="26">
        <v>246487.66699999999</v>
      </c>
      <c r="L112" s="26">
        <v>311107.5</v>
      </c>
      <c r="M112" s="26">
        <v>277366.33299999998</v>
      </c>
      <c r="N112" s="26">
        <v>740641.5</v>
      </c>
      <c r="O112" s="26">
        <v>724605.75</v>
      </c>
      <c r="P112" s="26">
        <v>621373.5</v>
      </c>
      <c r="Q112" s="26">
        <v>666375.25</v>
      </c>
      <c r="S112" s="7"/>
      <c r="T112" s="7"/>
      <c r="U112" s="7"/>
      <c r="V112" s="7"/>
      <c r="W112" s="7"/>
      <c r="X112" s="7"/>
      <c r="Y112" s="7"/>
      <c r="Z112" s="7"/>
      <c r="AA112" s="7"/>
      <c r="AB112" s="7"/>
      <c r="AC112" s="7"/>
      <c r="AD112" s="7"/>
      <c r="AE112" s="7"/>
      <c r="AF112" s="1"/>
      <c r="AG112" s="1"/>
      <c r="AH112" s="1"/>
      <c r="AI112" s="1"/>
    </row>
    <row r="113" spans="1:35">
      <c r="B113" s="14">
        <v>1</v>
      </c>
      <c r="C113" s="14">
        <v>0.77695185</v>
      </c>
      <c r="D113" s="14">
        <v>1</v>
      </c>
      <c r="E113" s="14">
        <v>0.68175607000000005</v>
      </c>
      <c r="F113" s="14">
        <v>1</v>
      </c>
      <c r="G113" s="14">
        <v>0.54462785000000002</v>
      </c>
      <c r="H113" s="14">
        <v>1</v>
      </c>
      <c r="I113" s="14">
        <v>0.87953252000000004</v>
      </c>
      <c r="J113" s="14">
        <v>1</v>
      </c>
      <c r="K113" s="14">
        <v>0.69699869999999997</v>
      </c>
      <c r="L113" s="14">
        <v>1</v>
      </c>
      <c r="M113" s="14">
        <v>0.89154498999999998</v>
      </c>
      <c r="N113" s="14">
        <v>1</v>
      </c>
      <c r="O113" s="14">
        <v>0.97834884</v>
      </c>
      <c r="P113" s="14">
        <v>1</v>
      </c>
      <c r="Q113" s="14">
        <v>1.0724230299999999</v>
      </c>
      <c r="R113" s="14"/>
      <c r="S113" s="7"/>
      <c r="T113" s="7"/>
      <c r="U113" s="7"/>
      <c r="V113" s="7"/>
      <c r="W113" s="7"/>
      <c r="X113" s="7"/>
      <c r="Y113" s="7"/>
      <c r="Z113" s="7"/>
      <c r="AA113" s="7"/>
      <c r="AB113" s="7"/>
      <c r="AC113" s="7"/>
      <c r="AD113" s="7"/>
      <c r="AE113" s="7"/>
      <c r="AF113" s="1"/>
      <c r="AG113" s="1"/>
      <c r="AH113" s="1"/>
      <c r="AI113" s="1"/>
    </row>
    <row r="114" spans="1:35">
      <c r="S114" s="7"/>
    </row>
    <row r="115" spans="1:35">
      <c r="A115" t="s">
        <v>7</v>
      </c>
      <c r="S115" s="7"/>
    </row>
    <row r="116" spans="1:35">
      <c r="A116" s="28" t="s">
        <v>105</v>
      </c>
      <c r="S116" s="7"/>
    </row>
    <row r="117" spans="1:35">
      <c r="A117" s="14" t="s">
        <v>107</v>
      </c>
      <c r="B117" s="180" t="s">
        <v>106</v>
      </c>
      <c r="C117" s="180"/>
      <c r="D117" s="180"/>
      <c r="E117" s="180"/>
      <c r="F117" s="180"/>
      <c r="G117" s="180"/>
      <c r="H117" s="180"/>
      <c r="I117" s="180"/>
      <c r="J117" s="180"/>
      <c r="K117" s="180"/>
      <c r="L117" s="180"/>
      <c r="M117" s="180"/>
      <c r="N117" s="180"/>
      <c r="O117" s="180"/>
      <c r="P117" s="180"/>
      <c r="Q117" s="180"/>
      <c r="S117" s="7"/>
      <c r="T117" s="179" t="s">
        <v>115</v>
      </c>
      <c r="U117" s="179"/>
      <c r="V117" s="179"/>
      <c r="W117" s="179"/>
      <c r="X117" s="179"/>
      <c r="Y117" s="179"/>
      <c r="Z117" s="179"/>
      <c r="AA117" s="179"/>
      <c r="AB117" s="179"/>
      <c r="AC117" s="179"/>
      <c r="AD117" s="179"/>
      <c r="AE117" s="179"/>
      <c r="AF117" s="179"/>
      <c r="AG117" s="179"/>
      <c r="AH117" s="179"/>
      <c r="AI117" s="179"/>
    </row>
    <row r="118" spans="1:35">
      <c r="A118" s="14"/>
      <c r="B118" s="178" t="s">
        <v>113</v>
      </c>
      <c r="C118" s="178"/>
      <c r="D118" s="178" t="s">
        <v>109</v>
      </c>
      <c r="E118" s="178"/>
      <c r="F118" s="178" t="s">
        <v>114</v>
      </c>
      <c r="G118" s="178"/>
      <c r="H118" s="178" t="s">
        <v>110</v>
      </c>
      <c r="I118" s="178"/>
      <c r="J118" s="178" t="s">
        <v>103</v>
      </c>
      <c r="K118" s="178"/>
      <c r="L118" s="178" t="s">
        <v>104</v>
      </c>
      <c r="M118" s="178"/>
      <c r="N118" s="178" t="s">
        <v>111</v>
      </c>
      <c r="O118" s="178"/>
      <c r="P118" s="178" t="s">
        <v>112</v>
      </c>
      <c r="Q118" s="178"/>
      <c r="S118" s="20" t="s">
        <v>105</v>
      </c>
      <c r="T118" s="178" t="s">
        <v>113</v>
      </c>
      <c r="U118" s="178"/>
      <c r="V118" s="178" t="s">
        <v>109</v>
      </c>
      <c r="W118" s="178"/>
      <c r="X118" s="178" t="s">
        <v>114</v>
      </c>
      <c r="Y118" s="178"/>
      <c r="Z118" s="178" t="s">
        <v>110</v>
      </c>
      <c r="AA118" s="178"/>
      <c r="AB118" s="178" t="s">
        <v>103</v>
      </c>
      <c r="AC118" s="178"/>
      <c r="AD118" s="178" t="s">
        <v>104</v>
      </c>
      <c r="AE118" s="178"/>
      <c r="AF118" s="178" t="s">
        <v>111</v>
      </c>
      <c r="AG118" s="178"/>
      <c r="AH118" s="178" t="s">
        <v>112</v>
      </c>
      <c r="AI118" s="178"/>
    </row>
    <row r="119" spans="1:35">
      <c r="A119" s="14"/>
      <c r="B119" s="27" t="s">
        <v>2</v>
      </c>
      <c r="C119" s="27" t="s">
        <v>30</v>
      </c>
      <c r="D119" s="27" t="s">
        <v>2</v>
      </c>
      <c r="E119" s="27" t="s">
        <v>30</v>
      </c>
      <c r="F119" s="27" t="s">
        <v>2</v>
      </c>
      <c r="G119" s="27" t="s">
        <v>30</v>
      </c>
      <c r="H119" s="27" t="s">
        <v>2</v>
      </c>
      <c r="I119" s="27" t="s">
        <v>30</v>
      </c>
      <c r="J119" s="27" t="s">
        <v>2</v>
      </c>
      <c r="K119" s="27" t="s">
        <v>30</v>
      </c>
      <c r="L119" s="27" t="s">
        <v>2</v>
      </c>
      <c r="M119" s="27" t="s">
        <v>30</v>
      </c>
      <c r="N119" s="27" t="s">
        <v>2</v>
      </c>
      <c r="O119" s="27" t="s">
        <v>30</v>
      </c>
      <c r="P119" s="27" t="s">
        <v>2</v>
      </c>
      <c r="Q119" s="27" t="s">
        <v>30</v>
      </c>
      <c r="S119" s="7" t="s">
        <v>107</v>
      </c>
      <c r="T119" s="27" t="s">
        <v>2</v>
      </c>
      <c r="U119" s="27" t="s">
        <v>30</v>
      </c>
      <c r="V119" s="27" t="s">
        <v>2</v>
      </c>
      <c r="W119" s="27" t="s">
        <v>30</v>
      </c>
      <c r="X119" s="27" t="s">
        <v>2</v>
      </c>
      <c r="Y119" s="27" t="s">
        <v>30</v>
      </c>
      <c r="Z119" s="27" t="s">
        <v>2</v>
      </c>
      <c r="AA119" s="27" t="s">
        <v>30</v>
      </c>
      <c r="AB119" s="27" t="s">
        <v>2</v>
      </c>
      <c r="AC119" s="27" t="s">
        <v>30</v>
      </c>
      <c r="AD119" s="27" t="s">
        <v>2</v>
      </c>
      <c r="AE119" s="27" t="s">
        <v>30</v>
      </c>
      <c r="AF119" s="27" t="s">
        <v>2</v>
      </c>
      <c r="AG119" s="27" t="s">
        <v>30</v>
      </c>
      <c r="AH119" s="27" t="s">
        <v>2</v>
      </c>
      <c r="AI119" s="27" t="s">
        <v>30</v>
      </c>
    </row>
    <row r="120" spans="1:35">
      <c r="A120" s="14"/>
      <c r="B120" s="1">
        <v>908388</v>
      </c>
      <c r="C120" s="1">
        <v>33224</v>
      </c>
      <c r="D120" s="1">
        <v>924952</v>
      </c>
      <c r="E120" s="1">
        <v>66806</v>
      </c>
      <c r="F120" s="1">
        <v>1205086</v>
      </c>
      <c r="G120" s="1">
        <v>43155</v>
      </c>
      <c r="H120" s="1">
        <v>1266008</v>
      </c>
      <c r="I120" s="1">
        <v>98710</v>
      </c>
      <c r="J120" s="1">
        <v>1281901</v>
      </c>
      <c r="K120" s="1">
        <v>140978</v>
      </c>
      <c r="L120" s="1">
        <v>1232338</v>
      </c>
      <c r="M120" s="1">
        <v>190111</v>
      </c>
      <c r="N120" s="1">
        <v>778843</v>
      </c>
      <c r="O120" s="1">
        <v>156604</v>
      </c>
      <c r="P120" s="1">
        <v>1018767</v>
      </c>
      <c r="Q120" s="1">
        <v>373396</v>
      </c>
      <c r="S120" s="7"/>
      <c r="T120" s="1">
        <v>680959</v>
      </c>
      <c r="U120" s="1">
        <v>33066</v>
      </c>
      <c r="V120" s="1">
        <v>654226</v>
      </c>
      <c r="W120" s="1">
        <v>51557</v>
      </c>
      <c r="X120" s="1">
        <v>947857</v>
      </c>
      <c r="Y120" s="1">
        <v>53756</v>
      </c>
      <c r="Z120" s="1">
        <v>716592</v>
      </c>
      <c r="AA120" s="1">
        <v>49604</v>
      </c>
      <c r="AB120" s="1">
        <v>857101</v>
      </c>
      <c r="AC120" s="1">
        <v>172877</v>
      </c>
      <c r="AD120" s="1">
        <v>589823</v>
      </c>
      <c r="AE120" s="1">
        <v>191043</v>
      </c>
      <c r="AF120" s="1">
        <v>701023</v>
      </c>
      <c r="AG120" s="1">
        <v>318896</v>
      </c>
      <c r="AH120" s="1">
        <v>497766</v>
      </c>
      <c r="AI120" s="1">
        <v>415124</v>
      </c>
    </row>
    <row r="121" spans="1:35">
      <c r="A121" s="14"/>
      <c r="B121" s="1">
        <v>919506</v>
      </c>
      <c r="C121" s="1">
        <v>26196</v>
      </c>
      <c r="D121" s="1">
        <v>1004038</v>
      </c>
      <c r="E121" s="1">
        <v>81710</v>
      </c>
      <c r="F121" s="1">
        <v>1130541</v>
      </c>
      <c r="G121" s="1">
        <v>41984</v>
      </c>
      <c r="H121" s="1">
        <v>1211165</v>
      </c>
      <c r="I121" s="1">
        <v>143239</v>
      </c>
      <c r="J121" s="1">
        <v>1377037</v>
      </c>
      <c r="K121" s="1">
        <v>128693</v>
      </c>
      <c r="L121" s="1">
        <v>1110449</v>
      </c>
      <c r="M121" s="1">
        <v>214464</v>
      </c>
      <c r="N121" s="1">
        <v>698643</v>
      </c>
      <c r="O121" s="1">
        <v>162122</v>
      </c>
      <c r="P121" s="1">
        <v>1058496</v>
      </c>
      <c r="Q121" s="1">
        <v>438090</v>
      </c>
      <c r="S121" s="7"/>
      <c r="T121" s="1">
        <v>687782</v>
      </c>
      <c r="U121" s="1">
        <v>28462</v>
      </c>
      <c r="V121" s="1">
        <v>781387</v>
      </c>
      <c r="W121" s="1">
        <v>47819</v>
      </c>
      <c r="X121" s="1">
        <v>704408</v>
      </c>
      <c r="Y121" s="1">
        <v>84355</v>
      </c>
      <c r="Z121" s="1">
        <v>776063</v>
      </c>
      <c r="AA121" s="1">
        <v>61305</v>
      </c>
      <c r="AB121" s="1">
        <v>769918</v>
      </c>
      <c r="AC121" s="1">
        <v>145185</v>
      </c>
      <c r="AD121" s="1">
        <v>561609</v>
      </c>
      <c r="AE121" s="1">
        <v>212061</v>
      </c>
      <c r="AF121" s="1">
        <v>565034</v>
      </c>
      <c r="AG121" s="1">
        <v>355014</v>
      </c>
      <c r="AH121" s="1">
        <v>404884</v>
      </c>
      <c r="AI121" s="1">
        <v>254750</v>
      </c>
    </row>
    <row r="122" spans="1:35">
      <c r="A122" s="14"/>
      <c r="B122" s="1">
        <v>976031</v>
      </c>
      <c r="C122" s="1">
        <v>40791</v>
      </c>
      <c r="D122" s="1">
        <v>1068705</v>
      </c>
      <c r="E122" s="1">
        <v>76523</v>
      </c>
      <c r="F122" s="1">
        <v>1171679</v>
      </c>
      <c r="G122" s="1">
        <v>43101</v>
      </c>
      <c r="H122" s="1">
        <v>1060324</v>
      </c>
      <c r="I122" s="1">
        <v>100983</v>
      </c>
      <c r="J122" s="1">
        <v>1188593</v>
      </c>
      <c r="K122" s="1">
        <v>107763</v>
      </c>
      <c r="L122" s="1">
        <v>1208391</v>
      </c>
      <c r="M122" s="1">
        <v>190598</v>
      </c>
      <c r="N122" s="1">
        <v>690875</v>
      </c>
      <c r="O122" s="1">
        <v>120091</v>
      </c>
      <c r="P122" s="1">
        <v>920163</v>
      </c>
      <c r="Q122" s="1">
        <v>367848</v>
      </c>
      <c r="S122" s="7"/>
      <c r="T122" s="1">
        <v>732752</v>
      </c>
      <c r="U122" s="1">
        <v>28302</v>
      </c>
      <c r="V122" s="1">
        <v>895653</v>
      </c>
      <c r="W122" s="1">
        <v>45672</v>
      </c>
      <c r="X122" s="1">
        <v>841885</v>
      </c>
      <c r="Y122" s="1">
        <v>74105</v>
      </c>
      <c r="Z122" s="1">
        <v>771253</v>
      </c>
      <c r="AA122" s="1">
        <v>97571</v>
      </c>
      <c r="AB122" s="1">
        <v>783560</v>
      </c>
      <c r="AC122" s="1">
        <v>126367</v>
      </c>
      <c r="AD122" s="1">
        <v>657844</v>
      </c>
      <c r="AE122" s="1">
        <v>225892</v>
      </c>
      <c r="AF122" s="1">
        <v>645482</v>
      </c>
      <c r="AG122" s="1">
        <v>308573</v>
      </c>
      <c r="AH122" s="1">
        <v>462936</v>
      </c>
      <c r="AI122" s="1">
        <v>390670</v>
      </c>
    </row>
    <row r="123" spans="1:35">
      <c r="A123" s="14"/>
      <c r="B123" s="1">
        <v>1014779</v>
      </c>
      <c r="C123" s="1">
        <v>37574</v>
      </c>
      <c r="D123" s="1">
        <v>1202227</v>
      </c>
      <c r="E123" s="1">
        <v>75444</v>
      </c>
      <c r="F123" s="1">
        <v>1160246</v>
      </c>
      <c r="G123" s="1">
        <v>44274</v>
      </c>
      <c r="H123" s="1">
        <v>1048872</v>
      </c>
      <c r="I123" s="1">
        <v>106207</v>
      </c>
      <c r="J123" s="1">
        <v>1269459</v>
      </c>
      <c r="K123" s="1">
        <v>117936</v>
      </c>
      <c r="L123" s="1">
        <v>1093230</v>
      </c>
      <c r="M123" s="1">
        <v>166390</v>
      </c>
      <c r="N123" s="1">
        <v>688308</v>
      </c>
      <c r="O123" s="1">
        <v>153744</v>
      </c>
      <c r="P123" s="1">
        <v>981745</v>
      </c>
      <c r="Q123" s="1">
        <v>377862</v>
      </c>
      <c r="S123" s="7"/>
      <c r="T123" s="1">
        <v>837007</v>
      </c>
      <c r="U123" s="1">
        <v>24967</v>
      </c>
      <c r="V123" s="1">
        <v>845462</v>
      </c>
      <c r="W123" s="1">
        <v>50952</v>
      </c>
      <c r="X123" s="1">
        <v>1017802</v>
      </c>
      <c r="Y123" s="1">
        <v>78942</v>
      </c>
      <c r="Z123" s="1">
        <v>833093</v>
      </c>
      <c r="AA123" s="1">
        <v>93739</v>
      </c>
      <c r="AB123" s="1">
        <v>841350</v>
      </c>
      <c r="AC123" s="1">
        <v>171785</v>
      </c>
      <c r="AD123" s="1">
        <v>797498</v>
      </c>
      <c r="AE123" s="1">
        <v>166517</v>
      </c>
      <c r="AF123" s="1">
        <v>786122</v>
      </c>
      <c r="AG123" s="1">
        <v>367450</v>
      </c>
      <c r="AH123" s="1">
        <v>448925</v>
      </c>
      <c r="AI123" s="1">
        <v>416447</v>
      </c>
    </row>
    <row r="124" spans="1:35">
      <c r="B124" s="2">
        <v>954676</v>
      </c>
      <c r="C124" s="2">
        <v>34446.25</v>
      </c>
      <c r="D124" s="2">
        <v>1049980.5</v>
      </c>
      <c r="E124" s="2">
        <v>75120.75</v>
      </c>
      <c r="F124" s="2">
        <v>1166888</v>
      </c>
      <c r="G124" s="2">
        <v>43128.5</v>
      </c>
      <c r="H124" s="2">
        <v>1146592.25</v>
      </c>
      <c r="I124" s="2">
        <v>112284.75</v>
      </c>
      <c r="J124" s="2">
        <v>1279247.5</v>
      </c>
      <c r="K124" s="2">
        <v>123842.5</v>
      </c>
      <c r="L124" s="2">
        <v>1161102</v>
      </c>
      <c r="M124" s="2">
        <v>190390.75</v>
      </c>
      <c r="N124" s="2">
        <v>714167.25</v>
      </c>
      <c r="O124" s="2">
        <v>148140.25</v>
      </c>
      <c r="P124" s="2">
        <v>994792.75</v>
      </c>
      <c r="Q124" s="2">
        <v>389299</v>
      </c>
      <c r="S124" s="8"/>
      <c r="T124" s="2">
        <v>734625</v>
      </c>
      <c r="U124" s="2">
        <v>28699.25</v>
      </c>
      <c r="V124" s="2">
        <v>794182</v>
      </c>
      <c r="W124" s="2">
        <v>49000</v>
      </c>
      <c r="X124" s="2">
        <v>877988</v>
      </c>
      <c r="Y124" s="2">
        <v>72789.5</v>
      </c>
      <c r="Z124" s="2">
        <v>774250.25</v>
      </c>
      <c r="AA124" s="2">
        <v>75554.75</v>
      </c>
      <c r="AB124" s="2">
        <v>812982.25</v>
      </c>
      <c r="AC124" s="2">
        <v>154053.5</v>
      </c>
      <c r="AD124" s="2">
        <v>651693.5</v>
      </c>
      <c r="AE124" s="2">
        <v>198878.25</v>
      </c>
      <c r="AF124" s="2">
        <v>674415.25</v>
      </c>
      <c r="AG124" s="2">
        <v>337483.25</v>
      </c>
      <c r="AH124" s="2">
        <v>453627.75</v>
      </c>
      <c r="AI124" s="2">
        <v>369247.75</v>
      </c>
    </row>
    <row r="125" spans="1:35">
      <c r="B125" s="14">
        <v>1</v>
      </c>
      <c r="C125" s="14">
        <v>3.608161E-2</v>
      </c>
      <c r="D125" s="14">
        <v>1</v>
      </c>
      <c r="E125" s="14">
        <v>7.1544899999999995E-2</v>
      </c>
      <c r="F125" s="14">
        <v>1</v>
      </c>
      <c r="G125" s="14">
        <v>3.6960270000000003E-2</v>
      </c>
      <c r="H125" s="14">
        <v>1</v>
      </c>
      <c r="I125" s="14">
        <v>9.7929100000000005E-2</v>
      </c>
      <c r="J125" s="14">
        <v>1</v>
      </c>
      <c r="K125" s="14">
        <v>9.6808870000000005E-2</v>
      </c>
      <c r="L125" s="14">
        <v>1</v>
      </c>
      <c r="M125" s="14">
        <v>0.16397418</v>
      </c>
      <c r="N125" s="14">
        <v>1</v>
      </c>
      <c r="O125" s="14">
        <v>0.20743075</v>
      </c>
      <c r="P125" s="14">
        <v>1</v>
      </c>
      <c r="Q125" s="14">
        <v>0.39133678999999999</v>
      </c>
      <c r="S125" s="7"/>
      <c r="T125" s="1">
        <v>1</v>
      </c>
      <c r="U125" s="1">
        <v>3.9066530000000002E-2</v>
      </c>
      <c r="V125" s="1">
        <v>1</v>
      </c>
      <c r="W125" s="1">
        <v>6.1698700000000002E-2</v>
      </c>
      <c r="X125" s="1">
        <v>1</v>
      </c>
      <c r="Y125" s="1">
        <v>8.2904889999999995E-2</v>
      </c>
      <c r="Z125" s="1">
        <v>1</v>
      </c>
      <c r="AA125" s="1">
        <v>9.7584409999999996E-2</v>
      </c>
      <c r="AB125" s="7">
        <v>1</v>
      </c>
      <c r="AC125" s="7">
        <v>0.18949183999999999</v>
      </c>
      <c r="AD125" s="7">
        <v>1</v>
      </c>
      <c r="AE125" s="7">
        <v>0.30517145000000001</v>
      </c>
      <c r="AF125" s="1">
        <v>1</v>
      </c>
      <c r="AG125" s="1">
        <v>0.50040868999999999</v>
      </c>
      <c r="AH125" s="7">
        <v>1</v>
      </c>
      <c r="AI125" s="7">
        <v>0.81398844999999997</v>
      </c>
    </row>
    <row r="126" spans="1:35">
      <c r="A126" s="14" t="s">
        <v>9</v>
      </c>
      <c r="B126" s="14"/>
      <c r="C126" s="14"/>
      <c r="D126" s="14"/>
      <c r="E126" s="14"/>
      <c r="F126" s="14"/>
      <c r="G126" s="14"/>
      <c r="H126" s="14"/>
      <c r="I126" s="14"/>
      <c r="J126" s="14"/>
      <c r="K126" s="14"/>
      <c r="L126" s="14"/>
      <c r="M126" s="14"/>
      <c r="N126" s="14"/>
      <c r="O126" s="14"/>
      <c r="P126" s="14"/>
      <c r="Q126" s="14"/>
      <c r="S126" s="7" t="s">
        <v>9</v>
      </c>
      <c r="T126" s="1"/>
      <c r="U126" s="1"/>
      <c r="V126" s="1"/>
      <c r="W126" s="1"/>
      <c r="X126" s="1"/>
      <c r="Y126" s="1"/>
      <c r="Z126" s="1"/>
      <c r="AA126" s="1"/>
      <c r="AB126" s="7"/>
      <c r="AC126" s="7"/>
      <c r="AD126" s="7"/>
      <c r="AE126" s="7"/>
      <c r="AF126" s="1"/>
      <c r="AG126" s="1"/>
      <c r="AH126" s="7"/>
      <c r="AI126" s="7"/>
    </row>
    <row r="127" spans="1:35">
      <c r="A127" s="14"/>
      <c r="B127" s="27" t="s">
        <v>2</v>
      </c>
      <c r="C127" s="27" t="s">
        <v>30</v>
      </c>
      <c r="D127" s="27" t="s">
        <v>2</v>
      </c>
      <c r="E127" s="27" t="s">
        <v>30</v>
      </c>
      <c r="F127" s="27" t="s">
        <v>2</v>
      </c>
      <c r="G127" s="27" t="s">
        <v>30</v>
      </c>
      <c r="H127" s="27" t="s">
        <v>2</v>
      </c>
      <c r="I127" s="27" t="s">
        <v>30</v>
      </c>
      <c r="J127" s="27" t="s">
        <v>2</v>
      </c>
      <c r="K127" s="27" t="s">
        <v>30</v>
      </c>
      <c r="L127" s="27" t="s">
        <v>2</v>
      </c>
      <c r="M127" s="27" t="s">
        <v>30</v>
      </c>
      <c r="N127" s="27" t="s">
        <v>2</v>
      </c>
      <c r="O127" s="27" t="s">
        <v>30</v>
      </c>
      <c r="P127" s="27" t="s">
        <v>2</v>
      </c>
      <c r="Q127" s="27" t="s">
        <v>30</v>
      </c>
      <c r="T127" s="27" t="s">
        <v>2</v>
      </c>
      <c r="U127" s="27" t="s">
        <v>30</v>
      </c>
      <c r="V127" s="27" t="s">
        <v>2</v>
      </c>
      <c r="W127" s="27" t="s">
        <v>30</v>
      </c>
      <c r="X127" s="27" t="s">
        <v>2</v>
      </c>
      <c r="Y127" s="27" t="s">
        <v>30</v>
      </c>
      <c r="Z127" s="27" t="s">
        <v>2</v>
      </c>
      <c r="AA127" s="27" t="s">
        <v>30</v>
      </c>
      <c r="AB127" s="27" t="s">
        <v>2</v>
      </c>
      <c r="AC127" s="27" t="s">
        <v>30</v>
      </c>
      <c r="AD127" s="27" t="s">
        <v>2</v>
      </c>
      <c r="AE127" s="27" t="s">
        <v>30</v>
      </c>
      <c r="AF127" s="27" t="s">
        <v>2</v>
      </c>
      <c r="AG127" s="27" t="s">
        <v>30</v>
      </c>
      <c r="AH127" s="27" t="s">
        <v>2</v>
      </c>
      <c r="AI127" s="27" t="s">
        <v>30</v>
      </c>
    </row>
    <row r="128" spans="1:35">
      <c r="A128" s="14"/>
      <c r="B128" s="1">
        <v>183294</v>
      </c>
      <c r="C128" s="1">
        <v>6598</v>
      </c>
      <c r="D128" s="1">
        <v>164994</v>
      </c>
      <c r="E128" s="1">
        <v>8154</v>
      </c>
      <c r="F128" s="1">
        <v>431599</v>
      </c>
      <c r="G128" s="1">
        <v>3957</v>
      </c>
      <c r="H128" s="1">
        <v>532291</v>
      </c>
      <c r="I128" s="1">
        <v>18876</v>
      </c>
      <c r="J128" s="1">
        <v>451714</v>
      </c>
      <c r="K128" s="1">
        <v>24714</v>
      </c>
      <c r="L128" s="1">
        <v>515922</v>
      </c>
      <c r="M128" s="1">
        <v>60755</v>
      </c>
      <c r="N128" s="1">
        <v>280864</v>
      </c>
      <c r="O128" s="1">
        <v>53369</v>
      </c>
      <c r="P128" s="1">
        <v>359005</v>
      </c>
      <c r="Q128" s="1">
        <v>134517</v>
      </c>
      <c r="T128" s="1">
        <v>373289</v>
      </c>
      <c r="U128" s="1">
        <v>19292</v>
      </c>
      <c r="V128" s="1">
        <v>429358</v>
      </c>
      <c r="W128" s="1">
        <v>37116</v>
      </c>
      <c r="X128" s="1">
        <v>714544</v>
      </c>
      <c r="Y128" s="1">
        <v>58226</v>
      </c>
      <c r="Z128" s="1">
        <v>472070</v>
      </c>
      <c r="AA128" s="1">
        <v>64988</v>
      </c>
      <c r="AB128" s="1">
        <v>635611</v>
      </c>
      <c r="AC128" s="1">
        <v>132399</v>
      </c>
      <c r="AD128" s="1">
        <v>421850</v>
      </c>
      <c r="AE128" s="1">
        <v>161270</v>
      </c>
      <c r="AF128" s="1">
        <v>491479</v>
      </c>
      <c r="AG128" s="1">
        <v>211790</v>
      </c>
      <c r="AH128" s="1">
        <v>375075</v>
      </c>
      <c r="AI128" s="1">
        <v>248281</v>
      </c>
    </row>
    <row r="129" spans="1:35">
      <c r="A129" s="14"/>
      <c r="B129" s="1">
        <v>193077</v>
      </c>
      <c r="C129" s="1">
        <v>4645</v>
      </c>
      <c r="D129" s="1">
        <v>170392</v>
      </c>
      <c r="E129" s="1">
        <v>17116</v>
      </c>
      <c r="F129" s="1">
        <v>413429</v>
      </c>
      <c r="G129" s="1">
        <v>4800</v>
      </c>
      <c r="H129" s="1">
        <v>493437</v>
      </c>
      <c r="I129" s="1">
        <v>36984</v>
      </c>
      <c r="J129" s="1">
        <v>538593</v>
      </c>
      <c r="K129" s="1">
        <v>19240</v>
      </c>
      <c r="L129" s="1">
        <v>409923</v>
      </c>
      <c r="M129" s="1">
        <v>54123</v>
      </c>
      <c r="N129" s="1">
        <v>249065</v>
      </c>
      <c r="O129" s="1">
        <v>57114</v>
      </c>
      <c r="P129" s="1">
        <v>456894</v>
      </c>
      <c r="Q129" s="1">
        <v>157794</v>
      </c>
      <c r="T129" s="1">
        <v>395212</v>
      </c>
      <c r="U129" s="1">
        <v>17881</v>
      </c>
      <c r="V129" s="1">
        <v>476305</v>
      </c>
      <c r="W129" s="1">
        <v>22869</v>
      </c>
      <c r="X129" s="1">
        <v>402538</v>
      </c>
      <c r="Y129" s="1">
        <v>67219</v>
      </c>
      <c r="Z129" s="1">
        <v>457784</v>
      </c>
      <c r="AA129" s="1">
        <v>53213</v>
      </c>
      <c r="AB129" s="1">
        <v>486361</v>
      </c>
      <c r="AC129" s="1">
        <v>82058</v>
      </c>
      <c r="AD129" s="1">
        <v>321258</v>
      </c>
      <c r="AE129" s="1">
        <v>129471</v>
      </c>
      <c r="AF129" s="1">
        <v>358814</v>
      </c>
      <c r="AG129" s="1">
        <v>223746</v>
      </c>
      <c r="AH129" s="1">
        <v>279319</v>
      </c>
      <c r="AI129" s="1">
        <v>232432</v>
      </c>
    </row>
    <row r="130" spans="1:35">
      <c r="A130" s="14"/>
      <c r="B130" s="1">
        <v>253337</v>
      </c>
      <c r="C130" s="1">
        <v>3381</v>
      </c>
      <c r="D130" s="1">
        <v>184011</v>
      </c>
      <c r="E130" s="1">
        <v>12518</v>
      </c>
      <c r="F130" s="1">
        <v>359266</v>
      </c>
      <c r="G130" s="1">
        <v>4230</v>
      </c>
      <c r="H130" s="1">
        <v>406016</v>
      </c>
      <c r="I130" s="1">
        <v>25547</v>
      </c>
      <c r="J130" s="1">
        <v>391786</v>
      </c>
      <c r="K130" s="1">
        <v>12746</v>
      </c>
      <c r="L130" s="1">
        <v>489977</v>
      </c>
      <c r="M130" s="1">
        <v>48063</v>
      </c>
      <c r="N130" s="1">
        <v>260484</v>
      </c>
      <c r="O130" s="1">
        <v>43362</v>
      </c>
      <c r="P130" s="1">
        <v>330164</v>
      </c>
      <c r="Q130" s="1">
        <v>111682</v>
      </c>
      <c r="T130" s="1">
        <v>448899</v>
      </c>
      <c r="U130" s="1">
        <v>16448</v>
      </c>
      <c r="V130" s="1">
        <v>594164</v>
      </c>
      <c r="W130" s="1">
        <v>25915</v>
      </c>
      <c r="X130" s="1">
        <v>556788</v>
      </c>
      <c r="Y130" s="1">
        <v>50520</v>
      </c>
      <c r="Z130" s="1">
        <v>496832</v>
      </c>
      <c r="AA130" s="1">
        <v>66837</v>
      </c>
      <c r="AB130" s="1">
        <v>461076</v>
      </c>
      <c r="AC130" s="1">
        <v>82927</v>
      </c>
      <c r="AD130" s="1">
        <v>431838</v>
      </c>
      <c r="AE130" s="1">
        <v>155839</v>
      </c>
      <c r="AF130" s="1">
        <v>469178</v>
      </c>
      <c r="AG130" s="1">
        <v>225018</v>
      </c>
      <c r="AH130" s="1">
        <v>310647</v>
      </c>
      <c r="AI130" s="1">
        <v>359478</v>
      </c>
    </row>
    <row r="131" spans="1:35">
      <c r="A131" s="14"/>
      <c r="B131" s="1">
        <v>153644</v>
      </c>
      <c r="C131" s="1">
        <v>8763</v>
      </c>
      <c r="D131" s="1">
        <v>252464</v>
      </c>
      <c r="E131" s="1">
        <v>10943</v>
      </c>
      <c r="F131" s="1">
        <v>403056</v>
      </c>
      <c r="G131" s="1">
        <v>8797</v>
      </c>
      <c r="H131" s="1">
        <v>347541</v>
      </c>
      <c r="I131" s="1">
        <v>23473</v>
      </c>
      <c r="J131" s="1">
        <v>544457</v>
      </c>
      <c r="K131" s="1">
        <v>21661</v>
      </c>
      <c r="L131" s="1">
        <v>384143</v>
      </c>
      <c r="M131" s="1">
        <v>36808</v>
      </c>
      <c r="N131" s="1">
        <v>230915</v>
      </c>
      <c r="O131" s="1">
        <v>40910</v>
      </c>
      <c r="P131" s="1">
        <v>385127</v>
      </c>
      <c r="Q131" s="1">
        <v>138223</v>
      </c>
      <c r="S131" s="7"/>
      <c r="T131" s="1">
        <v>478250</v>
      </c>
      <c r="U131" s="1">
        <v>12860</v>
      </c>
      <c r="V131" s="1">
        <v>493337</v>
      </c>
      <c r="W131" s="1">
        <v>42461</v>
      </c>
      <c r="X131" s="1">
        <v>679516</v>
      </c>
      <c r="Y131" s="1">
        <v>39363</v>
      </c>
      <c r="Z131" s="1">
        <v>480331</v>
      </c>
      <c r="AA131" s="1">
        <v>54600</v>
      </c>
      <c r="AB131" s="1">
        <v>498955</v>
      </c>
      <c r="AC131" s="1">
        <v>118652</v>
      </c>
      <c r="AD131" s="1">
        <v>600438</v>
      </c>
      <c r="AE131" s="1">
        <v>117925</v>
      </c>
      <c r="AF131" s="1">
        <v>505936</v>
      </c>
      <c r="AG131" s="1">
        <v>238095</v>
      </c>
      <c r="AH131" s="1">
        <v>283965</v>
      </c>
      <c r="AI131" s="1">
        <v>258846</v>
      </c>
    </row>
    <row r="132" spans="1:35">
      <c r="A132" s="14"/>
      <c r="B132" s="2">
        <v>195838</v>
      </c>
      <c r="C132" s="2">
        <v>5846.75</v>
      </c>
      <c r="D132" s="2">
        <v>192965.25</v>
      </c>
      <c r="E132" s="2">
        <v>12182.75</v>
      </c>
      <c r="F132" s="2">
        <v>401837.5</v>
      </c>
      <c r="G132" s="2">
        <v>5446</v>
      </c>
      <c r="H132" s="2">
        <v>444821.25</v>
      </c>
      <c r="I132" s="2">
        <v>26220</v>
      </c>
      <c r="J132" s="2">
        <v>481637.5</v>
      </c>
      <c r="K132" s="2">
        <v>19590.25</v>
      </c>
      <c r="L132" s="2">
        <v>449991.25</v>
      </c>
      <c r="M132" s="2">
        <v>49937.25</v>
      </c>
      <c r="N132" s="2">
        <v>255332</v>
      </c>
      <c r="O132" s="2">
        <v>48688.75</v>
      </c>
      <c r="P132" s="2">
        <v>382797.5</v>
      </c>
      <c r="Q132" s="2">
        <v>135554</v>
      </c>
      <c r="S132" s="7"/>
      <c r="T132" s="2">
        <v>423912.5</v>
      </c>
      <c r="U132" s="2">
        <v>16620.25</v>
      </c>
      <c r="V132" s="2">
        <v>498291</v>
      </c>
      <c r="W132" s="2">
        <v>32090.25</v>
      </c>
      <c r="X132" s="2">
        <v>588346.5</v>
      </c>
      <c r="Y132" s="2">
        <v>53832</v>
      </c>
      <c r="Z132" s="2">
        <v>476754.25</v>
      </c>
      <c r="AA132" s="2">
        <v>59909.5</v>
      </c>
      <c r="AB132" s="2">
        <v>520500.75</v>
      </c>
      <c r="AC132" s="2">
        <v>104009</v>
      </c>
      <c r="AD132" s="2">
        <v>443846</v>
      </c>
      <c r="AE132" s="2">
        <v>141126.25</v>
      </c>
      <c r="AF132" s="2">
        <v>456351.75</v>
      </c>
      <c r="AG132" s="2">
        <v>224662.25</v>
      </c>
      <c r="AH132" s="2">
        <v>312251.5</v>
      </c>
      <c r="AI132" s="2">
        <v>274759.25</v>
      </c>
    </row>
    <row r="133" spans="1:35">
      <c r="A133" s="14"/>
      <c r="B133" s="14">
        <v>1</v>
      </c>
      <c r="C133" s="14">
        <v>2.9855030000000001E-2</v>
      </c>
      <c r="D133" s="14">
        <v>1</v>
      </c>
      <c r="E133" s="14">
        <v>6.3134419999999997E-2</v>
      </c>
      <c r="F133" s="14">
        <v>1</v>
      </c>
      <c r="G133" s="14">
        <v>1.3552740000000001E-2</v>
      </c>
      <c r="H133" s="14">
        <v>1</v>
      </c>
      <c r="I133" s="14">
        <v>5.8945030000000002E-2</v>
      </c>
      <c r="J133" s="14">
        <v>1</v>
      </c>
      <c r="K133" s="14">
        <v>4.0674259999999997E-2</v>
      </c>
      <c r="L133" s="14">
        <v>1</v>
      </c>
      <c r="M133" s="14">
        <v>0.11097382</v>
      </c>
      <c r="N133" s="14">
        <v>1</v>
      </c>
      <c r="O133" s="14">
        <v>0.19068800999999999</v>
      </c>
      <c r="P133" s="14">
        <v>1</v>
      </c>
      <c r="Q133" s="14">
        <v>0.35411411999999998</v>
      </c>
      <c r="S133" s="7"/>
      <c r="T133" s="1">
        <v>1</v>
      </c>
      <c r="U133" s="1">
        <v>3.9206789999999998E-2</v>
      </c>
      <c r="V133" s="1">
        <v>1</v>
      </c>
      <c r="W133" s="1">
        <v>6.4400620000000006E-2</v>
      </c>
      <c r="X133" s="1">
        <v>1</v>
      </c>
      <c r="Y133" s="1">
        <v>9.1497099999999998E-2</v>
      </c>
      <c r="Z133" s="1">
        <v>1</v>
      </c>
      <c r="AA133" s="1">
        <v>0.12566118000000001</v>
      </c>
      <c r="AB133" s="7">
        <v>1</v>
      </c>
      <c r="AC133" s="7">
        <v>0.19982488000000001</v>
      </c>
      <c r="AD133" s="7">
        <v>1</v>
      </c>
      <c r="AE133" s="7">
        <v>0.31796219999999997</v>
      </c>
      <c r="AF133" s="1">
        <v>1</v>
      </c>
      <c r="AG133" s="1">
        <v>0.49230062000000002</v>
      </c>
      <c r="AH133" s="7">
        <v>1</v>
      </c>
      <c r="AI133" s="7">
        <v>0.87992932000000001</v>
      </c>
    </row>
    <row r="134" spans="1:35">
      <c r="A134" s="28" t="s">
        <v>108</v>
      </c>
      <c r="B134" s="14"/>
      <c r="C134" s="14"/>
      <c r="D134" s="14"/>
      <c r="E134" s="14"/>
      <c r="F134" s="14"/>
      <c r="G134" s="14"/>
      <c r="H134" s="14"/>
      <c r="I134" s="14"/>
      <c r="J134" s="14"/>
      <c r="K134" s="14"/>
      <c r="L134" s="14"/>
      <c r="M134" s="14"/>
      <c r="N134" s="14"/>
      <c r="O134" s="14"/>
      <c r="P134" s="14"/>
      <c r="Q134" s="14"/>
      <c r="S134" s="7"/>
      <c r="T134" s="1"/>
      <c r="U134" s="1"/>
      <c r="V134" s="1"/>
      <c r="W134" s="1"/>
      <c r="X134" s="1"/>
      <c r="Y134" s="1"/>
      <c r="Z134" s="1"/>
      <c r="AA134" s="1"/>
      <c r="AB134" s="7"/>
      <c r="AC134" s="7"/>
      <c r="AD134" s="7"/>
      <c r="AE134" s="7"/>
      <c r="AF134" s="1"/>
      <c r="AG134" s="1"/>
      <c r="AH134" s="7"/>
      <c r="AI134" s="7"/>
    </row>
    <row r="135" spans="1:35">
      <c r="A135" s="14" t="s">
        <v>8</v>
      </c>
      <c r="B135" s="180" t="s">
        <v>106</v>
      </c>
      <c r="C135" s="180"/>
      <c r="D135" s="180"/>
      <c r="E135" s="180"/>
      <c r="F135" s="180"/>
      <c r="G135" s="180"/>
      <c r="H135" s="180"/>
      <c r="I135" s="180"/>
      <c r="J135" s="180"/>
      <c r="K135" s="180"/>
      <c r="L135" s="180"/>
      <c r="M135" s="180"/>
      <c r="N135" s="180"/>
      <c r="O135" s="180"/>
      <c r="P135" s="180"/>
      <c r="Q135" s="180"/>
      <c r="S135" s="20" t="s">
        <v>108</v>
      </c>
      <c r="T135" s="179" t="s">
        <v>115</v>
      </c>
      <c r="U135" s="179"/>
      <c r="V135" s="179"/>
      <c r="W135" s="179"/>
      <c r="X135" s="179"/>
      <c r="Y135" s="179"/>
      <c r="Z135" s="179"/>
      <c r="AA135" s="179"/>
      <c r="AB135" s="179"/>
      <c r="AC135" s="179"/>
      <c r="AD135" s="179"/>
      <c r="AE135" s="179"/>
      <c r="AF135" s="179"/>
      <c r="AG135" s="179"/>
      <c r="AH135" s="179"/>
      <c r="AI135" s="179"/>
    </row>
    <row r="136" spans="1:35">
      <c r="A136" s="14"/>
      <c r="B136" s="178" t="s">
        <v>113</v>
      </c>
      <c r="C136" s="178"/>
      <c r="D136" s="178" t="s">
        <v>109</v>
      </c>
      <c r="E136" s="178"/>
      <c r="F136" s="178" t="s">
        <v>114</v>
      </c>
      <c r="G136" s="178"/>
      <c r="H136" s="178" t="s">
        <v>110</v>
      </c>
      <c r="I136" s="178"/>
      <c r="J136" s="178" t="s">
        <v>103</v>
      </c>
      <c r="K136" s="178"/>
      <c r="L136" s="178" t="s">
        <v>104</v>
      </c>
      <c r="M136" s="178"/>
      <c r="N136" s="178" t="s">
        <v>111</v>
      </c>
      <c r="O136" s="178"/>
      <c r="P136" s="178" t="s">
        <v>112</v>
      </c>
      <c r="Q136" s="178"/>
      <c r="S136" s="7" t="s">
        <v>8</v>
      </c>
      <c r="T136" s="178" t="s">
        <v>113</v>
      </c>
      <c r="U136" s="178"/>
      <c r="V136" s="178" t="s">
        <v>109</v>
      </c>
      <c r="W136" s="178"/>
      <c r="X136" s="178" t="s">
        <v>114</v>
      </c>
      <c r="Y136" s="178"/>
      <c r="Z136" s="178" t="s">
        <v>110</v>
      </c>
      <c r="AA136" s="178"/>
      <c r="AB136" s="178" t="s">
        <v>103</v>
      </c>
      <c r="AC136" s="178"/>
      <c r="AD136" s="178" t="s">
        <v>104</v>
      </c>
      <c r="AE136" s="178"/>
      <c r="AF136" s="178" t="s">
        <v>111</v>
      </c>
      <c r="AG136" s="178"/>
      <c r="AH136" s="178" t="s">
        <v>112</v>
      </c>
      <c r="AI136" s="178"/>
    </row>
    <row r="137" spans="1:35">
      <c r="A137" s="14"/>
      <c r="B137" s="27" t="s">
        <v>2</v>
      </c>
      <c r="C137" s="27" t="s">
        <v>30</v>
      </c>
      <c r="D137" s="27" t="s">
        <v>2</v>
      </c>
      <c r="E137" s="27" t="s">
        <v>30</v>
      </c>
      <c r="F137" s="27" t="s">
        <v>2</v>
      </c>
      <c r="G137" s="27" t="s">
        <v>30</v>
      </c>
      <c r="H137" s="27" t="s">
        <v>2</v>
      </c>
      <c r="I137" s="27" t="s">
        <v>30</v>
      </c>
      <c r="J137" s="27" t="s">
        <v>2</v>
      </c>
      <c r="K137" s="27" t="s">
        <v>30</v>
      </c>
      <c r="L137" s="27" t="s">
        <v>2</v>
      </c>
      <c r="M137" s="27" t="s">
        <v>30</v>
      </c>
      <c r="N137" s="27" t="s">
        <v>2</v>
      </c>
      <c r="O137" s="27" t="s">
        <v>30</v>
      </c>
      <c r="P137" s="27" t="s">
        <v>2</v>
      </c>
      <c r="Q137" s="27" t="s">
        <v>30</v>
      </c>
      <c r="T137" s="27" t="s">
        <v>2</v>
      </c>
      <c r="U137" s="27" t="s">
        <v>30</v>
      </c>
      <c r="V137" s="27" t="s">
        <v>2</v>
      </c>
      <c r="W137" s="27" t="s">
        <v>30</v>
      </c>
      <c r="X137" s="27" t="s">
        <v>2</v>
      </c>
      <c r="Y137" s="27" t="s">
        <v>30</v>
      </c>
      <c r="Z137" s="27" t="s">
        <v>2</v>
      </c>
      <c r="AA137" s="27" t="s">
        <v>30</v>
      </c>
      <c r="AB137" s="27" t="s">
        <v>2</v>
      </c>
      <c r="AC137" s="27" t="s">
        <v>30</v>
      </c>
      <c r="AD137" s="27" t="s">
        <v>2</v>
      </c>
      <c r="AE137" s="27" t="s">
        <v>30</v>
      </c>
      <c r="AF137" s="27" t="s">
        <v>2</v>
      </c>
      <c r="AG137" s="27" t="s">
        <v>30</v>
      </c>
      <c r="AH137" s="27" t="s">
        <v>2</v>
      </c>
      <c r="AI137" s="27" t="s">
        <v>30</v>
      </c>
    </row>
    <row r="138" spans="1:35">
      <c r="A138" s="14"/>
      <c r="B138" s="1">
        <v>754769</v>
      </c>
      <c r="C138" s="1">
        <v>134739</v>
      </c>
      <c r="D138" s="1">
        <v>794353</v>
      </c>
      <c r="E138" s="1">
        <v>146314</v>
      </c>
      <c r="F138" s="1">
        <v>881338</v>
      </c>
      <c r="G138" s="1">
        <v>195547</v>
      </c>
      <c r="H138" s="1">
        <v>796572</v>
      </c>
      <c r="I138" s="1">
        <v>294888</v>
      </c>
      <c r="J138" s="1">
        <v>791681</v>
      </c>
      <c r="K138" s="1">
        <v>241779</v>
      </c>
      <c r="L138" s="1">
        <v>672253</v>
      </c>
      <c r="M138" s="1">
        <v>374582</v>
      </c>
      <c r="N138" s="1">
        <v>686926</v>
      </c>
      <c r="O138" s="1">
        <v>373278</v>
      </c>
      <c r="P138" s="1">
        <v>627693</v>
      </c>
      <c r="Q138" s="1">
        <v>343725</v>
      </c>
      <c r="T138" s="1">
        <v>1260313</v>
      </c>
      <c r="U138" s="1">
        <v>74262</v>
      </c>
      <c r="V138" s="1">
        <v>904049</v>
      </c>
      <c r="W138" s="1">
        <v>159600</v>
      </c>
      <c r="X138" s="1">
        <v>1001089</v>
      </c>
      <c r="Y138" s="1">
        <v>124223</v>
      </c>
      <c r="Z138" s="1">
        <v>948412</v>
      </c>
      <c r="AA138" s="1">
        <v>261810</v>
      </c>
      <c r="AB138" s="1">
        <v>847141</v>
      </c>
      <c r="AC138" s="1">
        <v>404632</v>
      </c>
      <c r="AD138" s="1">
        <v>889801</v>
      </c>
      <c r="AE138" s="1">
        <v>321619</v>
      </c>
      <c r="AF138" s="1">
        <v>967271</v>
      </c>
      <c r="AG138" s="1">
        <v>487742</v>
      </c>
      <c r="AH138" s="1">
        <v>915919</v>
      </c>
      <c r="AI138" s="1">
        <v>491578</v>
      </c>
    </row>
    <row r="139" spans="1:35">
      <c r="A139" s="14"/>
      <c r="B139" s="1">
        <v>751969</v>
      </c>
      <c r="C139" s="1">
        <v>117061</v>
      </c>
      <c r="D139" s="1">
        <v>704377</v>
      </c>
      <c r="E139" s="1">
        <v>129644</v>
      </c>
      <c r="F139" s="1">
        <v>829958</v>
      </c>
      <c r="G139" s="1">
        <v>183578</v>
      </c>
      <c r="H139" s="1">
        <v>880701</v>
      </c>
      <c r="I139" s="1">
        <v>288286</v>
      </c>
      <c r="J139" s="1">
        <v>895024</v>
      </c>
      <c r="K139" s="1">
        <v>302259</v>
      </c>
      <c r="L139" s="1">
        <v>781476</v>
      </c>
      <c r="M139" s="1">
        <v>393478</v>
      </c>
      <c r="N139" s="1">
        <v>714237</v>
      </c>
      <c r="O139" s="1">
        <v>350352</v>
      </c>
      <c r="P139" s="1">
        <v>706154</v>
      </c>
      <c r="Q139" s="1">
        <v>395835</v>
      </c>
      <c r="S139" s="7"/>
      <c r="T139" s="1">
        <v>1205399</v>
      </c>
      <c r="U139" s="1">
        <v>122323</v>
      </c>
      <c r="V139" s="1">
        <v>1185532</v>
      </c>
      <c r="W139" s="1">
        <v>123935</v>
      </c>
      <c r="X139" s="1">
        <v>956371</v>
      </c>
      <c r="Y139" s="1">
        <v>88850</v>
      </c>
      <c r="Z139" s="1">
        <v>943800</v>
      </c>
      <c r="AA139" s="1">
        <v>275883</v>
      </c>
      <c r="AB139" s="1">
        <v>797833</v>
      </c>
      <c r="AC139" s="1">
        <v>386676</v>
      </c>
      <c r="AD139" s="1">
        <v>852819</v>
      </c>
      <c r="AE139" s="1">
        <v>355105</v>
      </c>
      <c r="AF139" s="1">
        <v>1155756</v>
      </c>
      <c r="AG139" s="1">
        <v>478671</v>
      </c>
      <c r="AH139" s="1">
        <v>958768</v>
      </c>
      <c r="AI139" s="1">
        <v>480207</v>
      </c>
    </row>
    <row r="140" spans="1:35">
      <c r="A140" s="14"/>
      <c r="B140" s="1">
        <v>875807</v>
      </c>
      <c r="C140" s="1">
        <v>159492</v>
      </c>
      <c r="D140" s="1">
        <v>751938</v>
      </c>
      <c r="E140" s="1">
        <v>159692</v>
      </c>
      <c r="F140" s="1">
        <v>770957</v>
      </c>
      <c r="G140" s="1">
        <v>127123</v>
      </c>
      <c r="H140" s="1">
        <v>811661</v>
      </c>
      <c r="I140" s="1">
        <v>233244</v>
      </c>
      <c r="J140" s="1">
        <v>743087</v>
      </c>
      <c r="K140" s="1">
        <v>191380</v>
      </c>
      <c r="L140" s="1">
        <v>796620</v>
      </c>
      <c r="M140" s="1">
        <v>240330</v>
      </c>
      <c r="N140" s="1">
        <v>660570</v>
      </c>
      <c r="O140" s="1">
        <v>274068</v>
      </c>
      <c r="P140" s="1">
        <v>595341</v>
      </c>
      <c r="Q140" s="1">
        <v>344772</v>
      </c>
      <c r="S140" s="8"/>
      <c r="T140" s="1">
        <v>973738</v>
      </c>
      <c r="U140" s="1">
        <v>139628</v>
      </c>
      <c r="V140" s="1">
        <v>1246164</v>
      </c>
      <c r="W140" s="1">
        <v>178095</v>
      </c>
      <c r="X140" s="1">
        <v>992696</v>
      </c>
      <c r="Y140" s="1">
        <v>126725</v>
      </c>
      <c r="Z140" s="1">
        <v>1058335</v>
      </c>
      <c r="AA140" s="1">
        <v>303986</v>
      </c>
      <c r="AB140" s="1">
        <v>1025121</v>
      </c>
      <c r="AC140" s="1">
        <v>441576</v>
      </c>
      <c r="AD140" s="1">
        <v>958182</v>
      </c>
      <c r="AE140" s="1">
        <v>434308</v>
      </c>
      <c r="AF140" s="1">
        <v>1146163</v>
      </c>
      <c r="AG140" s="1">
        <v>521370</v>
      </c>
      <c r="AH140" s="1">
        <v>1254758</v>
      </c>
      <c r="AI140" s="1">
        <v>436215</v>
      </c>
    </row>
    <row r="141" spans="1:35">
      <c r="A141" s="14"/>
      <c r="B141" s="1">
        <v>802142</v>
      </c>
      <c r="C141" s="1">
        <v>144295</v>
      </c>
      <c r="D141" s="1">
        <v>740071</v>
      </c>
      <c r="E141" s="1">
        <v>155391</v>
      </c>
      <c r="F141" s="1">
        <v>780654</v>
      </c>
      <c r="G141" s="1">
        <v>163606</v>
      </c>
      <c r="H141" s="1">
        <v>1064065</v>
      </c>
      <c r="I141" s="1">
        <v>223494</v>
      </c>
      <c r="J141" s="1">
        <v>872083</v>
      </c>
      <c r="K141" s="1">
        <v>248493</v>
      </c>
      <c r="L141" s="1">
        <v>587603</v>
      </c>
      <c r="M141" s="1">
        <v>344811</v>
      </c>
      <c r="N141" s="1">
        <v>679557</v>
      </c>
      <c r="O141" s="1">
        <v>331589</v>
      </c>
      <c r="P141" s="1">
        <v>596231</v>
      </c>
      <c r="Q141" s="1">
        <v>367528</v>
      </c>
      <c r="S141" s="7"/>
      <c r="T141" s="1">
        <v>967776</v>
      </c>
      <c r="U141" s="1">
        <v>104633</v>
      </c>
      <c r="V141" s="1">
        <v>1235167</v>
      </c>
      <c r="W141" s="1">
        <v>152059</v>
      </c>
      <c r="X141" s="1">
        <v>1048142</v>
      </c>
      <c r="Y141" s="1">
        <v>133086</v>
      </c>
      <c r="Z141" s="1">
        <v>946674</v>
      </c>
      <c r="AA141" s="1">
        <v>344292</v>
      </c>
      <c r="AB141" s="1">
        <v>1105419</v>
      </c>
      <c r="AC141" s="1">
        <v>480219</v>
      </c>
      <c r="AD141" s="1">
        <v>1043385</v>
      </c>
      <c r="AE141" s="1">
        <v>581003</v>
      </c>
      <c r="AF141" s="1">
        <v>1146976</v>
      </c>
      <c r="AG141" s="1">
        <v>548341</v>
      </c>
      <c r="AH141" s="1">
        <v>1124704</v>
      </c>
      <c r="AI141" s="1">
        <v>479849</v>
      </c>
    </row>
    <row r="142" spans="1:35">
      <c r="B142" s="2">
        <v>796171.75</v>
      </c>
      <c r="C142" s="2">
        <v>138896.75</v>
      </c>
      <c r="D142" s="2">
        <v>747684.75</v>
      </c>
      <c r="E142" s="2">
        <v>147760.25</v>
      </c>
      <c r="F142" s="2">
        <v>815726.75</v>
      </c>
      <c r="G142" s="2">
        <v>167463.5</v>
      </c>
      <c r="H142" s="2">
        <v>888249.75</v>
      </c>
      <c r="I142" s="2">
        <v>259978</v>
      </c>
      <c r="J142" s="2">
        <v>825468.75</v>
      </c>
      <c r="K142" s="2">
        <v>245977.75</v>
      </c>
      <c r="L142" s="2">
        <v>709488</v>
      </c>
      <c r="M142" s="2">
        <v>338300.25</v>
      </c>
      <c r="N142" s="2">
        <v>685322.5</v>
      </c>
      <c r="O142" s="2">
        <v>332321.75</v>
      </c>
      <c r="P142" s="2">
        <v>631354.75</v>
      </c>
      <c r="Q142" s="2">
        <v>362965</v>
      </c>
      <c r="S142" s="7"/>
      <c r="T142" s="2">
        <v>1101806.5</v>
      </c>
      <c r="U142" s="2">
        <v>110211.5</v>
      </c>
      <c r="V142" s="2">
        <v>1142728</v>
      </c>
      <c r="W142" s="2">
        <v>153422.25</v>
      </c>
      <c r="X142" s="2">
        <v>999574.5</v>
      </c>
      <c r="Y142" s="2">
        <v>118221</v>
      </c>
      <c r="Z142" s="2">
        <v>974305.25</v>
      </c>
      <c r="AA142" s="2">
        <v>296492.75</v>
      </c>
      <c r="AB142" s="2">
        <v>943878.5</v>
      </c>
      <c r="AC142" s="2">
        <v>428275.75</v>
      </c>
      <c r="AD142" s="2">
        <v>936046.75</v>
      </c>
      <c r="AE142" s="2">
        <v>423008.75</v>
      </c>
      <c r="AF142" s="2">
        <v>1104041.5</v>
      </c>
      <c r="AG142" s="2">
        <v>509031</v>
      </c>
      <c r="AH142" s="2">
        <v>1063537.25</v>
      </c>
      <c r="AI142" s="2">
        <v>471962.25</v>
      </c>
    </row>
    <row r="143" spans="1:35">
      <c r="B143" s="14">
        <v>1</v>
      </c>
      <c r="C143" s="14">
        <v>0.17445575999999999</v>
      </c>
      <c r="D143" s="14">
        <v>1</v>
      </c>
      <c r="E143" s="14">
        <v>0.19762373</v>
      </c>
      <c r="F143" s="14">
        <v>1</v>
      </c>
      <c r="G143" s="14">
        <v>0.20529362000000001</v>
      </c>
      <c r="H143" s="14">
        <v>1</v>
      </c>
      <c r="I143" s="14">
        <v>0.29268569999999999</v>
      </c>
      <c r="J143" s="14">
        <v>1</v>
      </c>
      <c r="K143" s="14">
        <v>0.29798553999999999</v>
      </c>
      <c r="L143" s="14">
        <v>1</v>
      </c>
      <c r="M143" s="14">
        <v>0.47682308000000001</v>
      </c>
      <c r="N143" s="14">
        <v>1</v>
      </c>
      <c r="O143" s="14">
        <v>0.48491294000000001</v>
      </c>
      <c r="P143" s="14">
        <v>1</v>
      </c>
      <c r="Q143" s="14">
        <v>0.57489866000000001</v>
      </c>
      <c r="S143" s="7"/>
      <c r="T143" s="1">
        <v>1</v>
      </c>
      <c r="U143" s="1">
        <v>0.10002800000000001</v>
      </c>
      <c r="V143" s="1">
        <v>1</v>
      </c>
      <c r="W143" s="1">
        <v>0.13425964000000001</v>
      </c>
      <c r="X143" s="1">
        <v>1</v>
      </c>
      <c r="Y143" s="1">
        <v>0.11827132</v>
      </c>
      <c r="Z143" s="1">
        <v>1</v>
      </c>
      <c r="AA143" s="1">
        <v>0.30431196999999999</v>
      </c>
      <c r="AB143" s="7">
        <v>1</v>
      </c>
      <c r="AC143" s="7">
        <v>0.45374034000000002</v>
      </c>
      <c r="AD143" s="7">
        <v>1</v>
      </c>
      <c r="AE143" s="7">
        <v>0.45190985</v>
      </c>
      <c r="AF143" s="1">
        <v>1</v>
      </c>
      <c r="AG143" s="1">
        <v>0.46106146999999997</v>
      </c>
      <c r="AH143" s="1">
        <v>1</v>
      </c>
      <c r="AI143" s="1">
        <v>0.44376653999999999</v>
      </c>
    </row>
    <row r="144" spans="1:35">
      <c r="A144" s="14" t="s">
        <v>9</v>
      </c>
      <c r="B144" s="14"/>
      <c r="C144" s="14"/>
      <c r="D144" s="14"/>
      <c r="E144" s="14"/>
      <c r="F144" s="14"/>
      <c r="G144" s="14"/>
      <c r="H144" s="14"/>
      <c r="I144" s="14"/>
      <c r="J144" s="14"/>
      <c r="K144" s="14"/>
      <c r="L144" s="14"/>
      <c r="M144" s="14"/>
      <c r="N144" s="14"/>
      <c r="O144" s="14"/>
      <c r="P144" s="14"/>
      <c r="Q144" s="14"/>
      <c r="S144" s="7" t="s">
        <v>9</v>
      </c>
      <c r="T144" s="1"/>
      <c r="U144" s="1"/>
      <c r="V144" s="1"/>
      <c r="W144" s="1"/>
      <c r="X144" s="1"/>
      <c r="Y144" s="1"/>
      <c r="Z144" s="1"/>
      <c r="AA144" s="1"/>
      <c r="AB144" s="7"/>
      <c r="AC144" s="7"/>
      <c r="AD144" s="7"/>
      <c r="AE144" s="7"/>
      <c r="AF144" s="1"/>
      <c r="AG144" s="1"/>
      <c r="AH144" s="1"/>
      <c r="AI144" s="1"/>
    </row>
    <row r="145" spans="1:35">
      <c r="A145" s="14"/>
      <c r="B145" s="27" t="s">
        <v>2</v>
      </c>
      <c r="C145" s="27" t="s">
        <v>30</v>
      </c>
      <c r="D145" s="27" t="s">
        <v>2</v>
      </c>
      <c r="E145" s="27" t="s">
        <v>30</v>
      </c>
      <c r="F145" s="27" t="s">
        <v>2</v>
      </c>
      <c r="G145" s="27" t="s">
        <v>30</v>
      </c>
      <c r="H145" s="27" t="s">
        <v>2</v>
      </c>
      <c r="I145" s="27" t="s">
        <v>30</v>
      </c>
      <c r="J145" s="27" t="s">
        <v>2</v>
      </c>
      <c r="K145" s="27" t="s">
        <v>30</v>
      </c>
      <c r="L145" s="27" t="s">
        <v>2</v>
      </c>
      <c r="M145" s="27" t="s">
        <v>30</v>
      </c>
      <c r="N145" s="27" t="s">
        <v>2</v>
      </c>
      <c r="O145" s="27" t="s">
        <v>30</v>
      </c>
      <c r="P145" s="27" t="s">
        <v>2</v>
      </c>
      <c r="Q145" s="27" t="s">
        <v>30</v>
      </c>
      <c r="T145" s="27" t="s">
        <v>2</v>
      </c>
      <c r="U145" s="27" t="s">
        <v>30</v>
      </c>
      <c r="V145" s="27" t="s">
        <v>2</v>
      </c>
      <c r="W145" s="27" t="s">
        <v>30</v>
      </c>
      <c r="X145" s="27" t="s">
        <v>2</v>
      </c>
      <c r="Y145" s="27" t="s">
        <v>30</v>
      </c>
      <c r="Z145" s="27" t="s">
        <v>2</v>
      </c>
      <c r="AA145" s="27" t="s">
        <v>30</v>
      </c>
      <c r="AB145" s="27" t="s">
        <v>2</v>
      </c>
      <c r="AC145" s="27" t="s">
        <v>30</v>
      </c>
      <c r="AD145" s="27" t="s">
        <v>2</v>
      </c>
      <c r="AE145" s="27" t="s">
        <v>30</v>
      </c>
      <c r="AF145" s="27" t="s">
        <v>2</v>
      </c>
      <c r="AG145" s="27" t="s">
        <v>30</v>
      </c>
      <c r="AH145" s="27" t="s">
        <v>2</v>
      </c>
      <c r="AI145" s="27" t="s">
        <v>30</v>
      </c>
    </row>
    <row r="146" spans="1:35">
      <c r="A146" s="14"/>
      <c r="B146" s="1">
        <v>247522</v>
      </c>
      <c r="C146" s="1">
        <v>164994</v>
      </c>
      <c r="D146" s="1">
        <v>285008</v>
      </c>
      <c r="E146" s="1">
        <v>189435</v>
      </c>
      <c r="F146" s="1">
        <v>310446</v>
      </c>
      <c r="G146" s="1">
        <v>264076</v>
      </c>
      <c r="H146" s="1">
        <v>270587</v>
      </c>
      <c r="I146" s="1">
        <v>348181</v>
      </c>
      <c r="J146" s="1">
        <v>291546</v>
      </c>
      <c r="K146" s="1">
        <v>228749</v>
      </c>
      <c r="L146" s="1">
        <v>227647</v>
      </c>
      <c r="M146" s="1">
        <v>265143</v>
      </c>
      <c r="N146" s="1">
        <v>230986</v>
      </c>
      <c r="O146" s="1">
        <v>242823</v>
      </c>
      <c r="P146" s="1">
        <v>223877</v>
      </c>
      <c r="Q146" s="1">
        <v>203759</v>
      </c>
      <c r="S146" s="7"/>
      <c r="T146" s="1">
        <v>443904</v>
      </c>
      <c r="U146" s="1">
        <v>137615</v>
      </c>
      <c r="V146" s="1">
        <v>244934</v>
      </c>
      <c r="W146" s="1">
        <v>201799</v>
      </c>
      <c r="X146" s="1">
        <v>421400</v>
      </c>
      <c r="Y146" s="1">
        <v>187615</v>
      </c>
      <c r="Z146" s="1">
        <v>348218</v>
      </c>
      <c r="AA146" s="1">
        <v>231779</v>
      </c>
      <c r="AB146" s="1">
        <v>341218</v>
      </c>
      <c r="AC146" s="1">
        <v>244760</v>
      </c>
      <c r="AD146" s="1">
        <v>250347</v>
      </c>
      <c r="AE146" s="1">
        <v>165145</v>
      </c>
      <c r="AF146" s="1">
        <v>340091</v>
      </c>
      <c r="AG146" s="1">
        <v>239267</v>
      </c>
      <c r="AH146" s="1">
        <v>363196</v>
      </c>
      <c r="AI146" s="1">
        <v>197430</v>
      </c>
    </row>
    <row r="147" spans="1:35">
      <c r="A147" s="14"/>
      <c r="B147" s="1">
        <v>236275</v>
      </c>
      <c r="C147" s="1">
        <v>170392</v>
      </c>
      <c r="D147" s="1">
        <v>268051</v>
      </c>
      <c r="E147" s="1">
        <v>191482</v>
      </c>
      <c r="F147" s="1">
        <v>356940</v>
      </c>
      <c r="G147" s="1">
        <v>266319</v>
      </c>
      <c r="H147" s="1">
        <v>347070</v>
      </c>
      <c r="I147" s="1">
        <v>370688</v>
      </c>
      <c r="J147" s="1">
        <v>352972</v>
      </c>
      <c r="K147" s="1">
        <v>302151</v>
      </c>
      <c r="L147" s="1">
        <v>336082</v>
      </c>
      <c r="M147" s="1">
        <v>322923</v>
      </c>
      <c r="N147" s="1">
        <v>287865</v>
      </c>
      <c r="O147" s="1">
        <v>255202</v>
      </c>
      <c r="P147" s="1">
        <v>280913</v>
      </c>
      <c r="Q147" s="1">
        <v>241318</v>
      </c>
      <c r="S147" s="7"/>
      <c r="T147" s="1">
        <v>460254</v>
      </c>
      <c r="U147" s="1">
        <v>285488</v>
      </c>
      <c r="V147" s="1">
        <v>443412</v>
      </c>
      <c r="W147" s="1">
        <v>190168</v>
      </c>
      <c r="X147" s="1">
        <v>344729</v>
      </c>
      <c r="Y147" s="1">
        <v>105432</v>
      </c>
      <c r="Z147" s="1">
        <v>296689</v>
      </c>
      <c r="AA147" s="1">
        <v>221097</v>
      </c>
      <c r="AB147" s="1">
        <v>261250</v>
      </c>
      <c r="AC147" s="1">
        <v>248382</v>
      </c>
      <c r="AD147" s="1">
        <v>309302</v>
      </c>
      <c r="AE147" s="1">
        <v>209955</v>
      </c>
      <c r="AF147" s="1">
        <v>471879</v>
      </c>
      <c r="AG147" s="1">
        <v>224175</v>
      </c>
      <c r="AH147" s="1">
        <v>357705</v>
      </c>
      <c r="AI147" s="1">
        <v>210322</v>
      </c>
    </row>
    <row r="148" spans="1:35">
      <c r="A148" s="14"/>
      <c r="B148" s="1">
        <v>225927</v>
      </c>
      <c r="C148" s="1">
        <v>184011</v>
      </c>
      <c r="D148" s="1">
        <v>257442</v>
      </c>
      <c r="E148" s="1">
        <v>193899</v>
      </c>
      <c r="F148" s="1">
        <v>274549</v>
      </c>
      <c r="G148" s="1">
        <v>178719</v>
      </c>
      <c r="H148" s="1">
        <v>305267</v>
      </c>
      <c r="I148" s="1">
        <v>219449</v>
      </c>
      <c r="J148" s="1">
        <v>253912</v>
      </c>
      <c r="K148" s="1">
        <v>206231</v>
      </c>
      <c r="L148" s="1">
        <v>291139</v>
      </c>
      <c r="M148" s="1">
        <v>156187</v>
      </c>
      <c r="N148" s="1">
        <v>261401</v>
      </c>
      <c r="O148" s="1">
        <v>187134</v>
      </c>
      <c r="P148" s="1">
        <v>221532</v>
      </c>
      <c r="Q148" s="1">
        <v>186626</v>
      </c>
      <c r="S148" s="8"/>
      <c r="T148" s="1">
        <v>283296</v>
      </c>
      <c r="U148" s="1">
        <v>241751</v>
      </c>
      <c r="V148" s="1">
        <v>415610</v>
      </c>
      <c r="W148" s="1">
        <v>218897</v>
      </c>
      <c r="X148" s="1">
        <v>358690</v>
      </c>
      <c r="Y148" s="1">
        <v>137174</v>
      </c>
      <c r="Z148" s="1">
        <v>369190</v>
      </c>
      <c r="AA148" s="1">
        <v>281265</v>
      </c>
      <c r="AB148" s="1">
        <v>391598</v>
      </c>
      <c r="AC148" s="1">
        <v>253348</v>
      </c>
      <c r="AD148" s="1">
        <v>306346</v>
      </c>
      <c r="AE148" s="1">
        <v>192510</v>
      </c>
      <c r="AF148" s="1">
        <v>407570</v>
      </c>
      <c r="AG148" s="1">
        <v>224014</v>
      </c>
      <c r="AH148" s="1">
        <v>509096</v>
      </c>
      <c r="AI148" s="1">
        <v>199262</v>
      </c>
    </row>
    <row r="149" spans="1:35">
      <c r="A149" s="14"/>
      <c r="B149" s="1">
        <v>252497</v>
      </c>
      <c r="C149" s="1">
        <v>252464</v>
      </c>
      <c r="D149" s="1">
        <v>276695</v>
      </c>
      <c r="E149" s="1">
        <v>234692</v>
      </c>
      <c r="F149" s="1">
        <v>286073</v>
      </c>
      <c r="G149" s="1">
        <v>251073</v>
      </c>
      <c r="H149" s="1">
        <v>422270</v>
      </c>
      <c r="I149" s="1">
        <v>250692</v>
      </c>
      <c r="J149" s="1">
        <v>349099</v>
      </c>
      <c r="K149" s="1">
        <v>251788</v>
      </c>
      <c r="L149" s="1">
        <v>215478</v>
      </c>
      <c r="M149" s="1">
        <v>278045</v>
      </c>
      <c r="N149" s="1">
        <v>288493</v>
      </c>
      <c r="O149" s="1">
        <v>227842</v>
      </c>
      <c r="P149" s="1">
        <v>240804</v>
      </c>
      <c r="Q149" s="1">
        <v>211312</v>
      </c>
      <c r="S149" s="7"/>
      <c r="T149" s="1">
        <v>356869</v>
      </c>
      <c r="U149" s="1">
        <v>289920</v>
      </c>
      <c r="V149" s="1">
        <v>456458</v>
      </c>
      <c r="W149" s="1">
        <v>246427</v>
      </c>
      <c r="X149" s="1">
        <v>396173</v>
      </c>
      <c r="Y149" s="1">
        <v>138531</v>
      </c>
      <c r="Z149" s="1">
        <v>300182</v>
      </c>
      <c r="AA149" s="1">
        <v>250388</v>
      </c>
      <c r="AB149" s="1">
        <v>357954</v>
      </c>
      <c r="AC149" s="1">
        <v>360666</v>
      </c>
      <c r="AD149" s="1">
        <v>368552</v>
      </c>
      <c r="AE149" s="1">
        <v>325157</v>
      </c>
      <c r="AF149" s="1">
        <v>509830</v>
      </c>
      <c r="AG149" s="1">
        <v>305384</v>
      </c>
      <c r="AH149" s="1">
        <v>425489</v>
      </c>
      <c r="AI149" s="1">
        <v>261853</v>
      </c>
    </row>
    <row r="150" spans="1:35">
      <c r="B150" s="26">
        <v>240555.25</v>
      </c>
      <c r="C150" s="26">
        <v>192965.25</v>
      </c>
      <c r="D150" s="26">
        <v>271799</v>
      </c>
      <c r="E150" s="26">
        <v>202377</v>
      </c>
      <c r="F150" s="26">
        <v>307002</v>
      </c>
      <c r="G150" s="26">
        <v>240046.75</v>
      </c>
      <c r="H150" s="26">
        <v>336298.5</v>
      </c>
      <c r="I150" s="26">
        <v>297252.5</v>
      </c>
      <c r="J150" s="26">
        <v>311882.25</v>
      </c>
      <c r="K150" s="26">
        <v>247229.75</v>
      </c>
      <c r="L150" s="26">
        <v>267586.5</v>
      </c>
      <c r="M150" s="26">
        <v>255574.5</v>
      </c>
      <c r="N150" s="26">
        <v>267186.25</v>
      </c>
      <c r="O150" s="26">
        <v>228250.25</v>
      </c>
      <c r="P150" s="26">
        <v>241781.5</v>
      </c>
      <c r="Q150" s="26">
        <v>210753.75</v>
      </c>
      <c r="T150" s="8">
        <v>386080.75</v>
      </c>
      <c r="U150" s="8">
        <v>238693.5</v>
      </c>
      <c r="V150" s="8">
        <v>390103.5</v>
      </c>
      <c r="W150" s="8">
        <v>214322.75</v>
      </c>
      <c r="X150" s="8">
        <v>380248</v>
      </c>
      <c r="Y150" s="8">
        <v>142188</v>
      </c>
      <c r="Z150" s="8">
        <v>328569.75</v>
      </c>
      <c r="AA150" s="8">
        <v>246132.25</v>
      </c>
      <c r="AB150" s="8">
        <v>338005</v>
      </c>
      <c r="AC150" s="8">
        <v>276789</v>
      </c>
      <c r="AD150" s="8">
        <v>308636.75</v>
      </c>
      <c r="AE150" s="8">
        <v>223191.75</v>
      </c>
      <c r="AF150" s="8">
        <v>432342.5</v>
      </c>
      <c r="AG150" s="8">
        <v>248210</v>
      </c>
      <c r="AH150" s="8">
        <v>413871.5</v>
      </c>
      <c r="AI150" s="8">
        <v>217216.75</v>
      </c>
    </row>
    <row r="151" spans="1:35">
      <c r="B151" s="14">
        <v>1</v>
      </c>
      <c r="C151" s="14">
        <v>0.80216602999999997</v>
      </c>
      <c r="D151" s="14">
        <v>1</v>
      </c>
      <c r="E151" s="14">
        <v>0.74458331</v>
      </c>
      <c r="F151" s="14">
        <v>1</v>
      </c>
      <c r="G151" s="14">
        <v>0.78190614000000003</v>
      </c>
      <c r="H151" s="14">
        <v>1</v>
      </c>
      <c r="I151" s="14">
        <v>0.88389481000000003</v>
      </c>
      <c r="J151" s="14">
        <v>1</v>
      </c>
      <c r="K151" s="14">
        <v>0.79270220999999996</v>
      </c>
      <c r="L151" s="14">
        <v>1</v>
      </c>
      <c r="M151" s="14">
        <v>0.95510983999999999</v>
      </c>
      <c r="N151" s="14">
        <v>1</v>
      </c>
      <c r="O151" s="14">
        <v>0.85427394000000001</v>
      </c>
      <c r="P151" s="14">
        <v>1</v>
      </c>
      <c r="Q151" s="14">
        <v>0.87167028999999996</v>
      </c>
      <c r="S151" s="7"/>
      <c r="T151" s="7">
        <v>1</v>
      </c>
      <c r="U151" s="7">
        <v>0.61824760999999995</v>
      </c>
      <c r="V151" s="7">
        <v>1</v>
      </c>
      <c r="W151" s="7">
        <v>0.54939970999999999</v>
      </c>
      <c r="X151" s="7">
        <v>1</v>
      </c>
      <c r="Y151" s="7">
        <v>0.37393491000000001</v>
      </c>
      <c r="Z151" s="7">
        <v>1</v>
      </c>
      <c r="AA151" s="7">
        <v>0.74910197999999995</v>
      </c>
      <c r="AB151" s="7">
        <v>1</v>
      </c>
      <c r="AC151" s="7">
        <v>0.81889025000000004</v>
      </c>
      <c r="AD151" s="7">
        <v>1</v>
      </c>
      <c r="AE151" s="7">
        <v>0.72315351000000005</v>
      </c>
      <c r="AF151" s="1">
        <v>1</v>
      </c>
      <c r="AG151" s="1">
        <v>0.57410501999999997</v>
      </c>
      <c r="AH151" s="1">
        <v>1</v>
      </c>
      <c r="AI151" s="1">
        <v>0.52484103999999998</v>
      </c>
    </row>
    <row r="152" spans="1:35">
      <c r="S152" s="7"/>
      <c r="T152" s="7"/>
      <c r="U152" s="7"/>
      <c r="V152" s="7"/>
      <c r="W152" s="7"/>
      <c r="X152" s="7"/>
      <c r="Y152" s="7"/>
      <c r="Z152" s="7"/>
      <c r="AA152" s="7"/>
      <c r="AB152" s="7"/>
      <c r="AC152" s="7"/>
      <c r="AD152" s="7"/>
      <c r="AE152" s="7"/>
      <c r="AF152" s="1"/>
      <c r="AG152" s="7"/>
      <c r="AH152" s="1"/>
      <c r="AI152" s="7"/>
    </row>
    <row r="153" spans="1:35">
      <c r="S153" s="7"/>
    </row>
    <row r="154" spans="1:35">
      <c r="S154" s="7"/>
    </row>
    <row r="155" spans="1:35">
      <c r="S155" s="7"/>
    </row>
    <row r="156" spans="1:35">
      <c r="S156" s="7"/>
    </row>
    <row r="157" spans="1:35">
      <c r="S157" s="8"/>
    </row>
    <row r="158" spans="1:35">
      <c r="S158" s="7"/>
    </row>
    <row r="159" spans="1:35">
      <c r="S159" s="7"/>
    </row>
    <row r="160" spans="1:35">
      <c r="S160" s="7"/>
    </row>
    <row r="161" spans="19:19">
      <c r="S161" s="7"/>
    </row>
    <row r="162" spans="19:19">
      <c r="S162" s="7"/>
    </row>
    <row r="163" spans="19:19">
      <c r="S163" s="7"/>
    </row>
    <row r="164" spans="19:19">
      <c r="S164" s="7"/>
    </row>
    <row r="165" spans="19:19">
      <c r="S165" s="7"/>
    </row>
    <row r="166" spans="19:19">
      <c r="S166" s="8"/>
    </row>
    <row r="167" spans="19:19">
      <c r="S167" s="7"/>
    </row>
    <row r="168" spans="19:19">
      <c r="S168" s="7"/>
    </row>
  </sheetData>
  <mergeCells count="111">
    <mergeCell ref="N26:O26"/>
    <mergeCell ref="P26:Q26"/>
    <mergeCell ref="B48:C48"/>
    <mergeCell ref="D48:E48"/>
    <mergeCell ref="F48:G48"/>
    <mergeCell ref="H48:I48"/>
    <mergeCell ref="J48:K48"/>
    <mergeCell ref="L48:M48"/>
    <mergeCell ref="N48:O48"/>
    <mergeCell ref="P48:Q48"/>
    <mergeCell ref="B26:C26"/>
    <mergeCell ref="D26:E26"/>
    <mergeCell ref="F26:G26"/>
    <mergeCell ref="H26:I26"/>
    <mergeCell ref="J26:K26"/>
    <mergeCell ref="L26:M26"/>
    <mergeCell ref="B94:C94"/>
    <mergeCell ref="D94:E94"/>
    <mergeCell ref="F94:G94"/>
    <mergeCell ref="H94:I94"/>
    <mergeCell ref="J94:K94"/>
    <mergeCell ref="L94:M94"/>
    <mergeCell ref="N94:O94"/>
    <mergeCell ref="P94:Q94"/>
    <mergeCell ref="B72:C72"/>
    <mergeCell ref="D72:E72"/>
    <mergeCell ref="F72:G72"/>
    <mergeCell ref="H72:I72"/>
    <mergeCell ref="J72:K72"/>
    <mergeCell ref="L72:M72"/>
    <mergeCell ref="A23:Q23"/>
    <mergeCell ref="T26:U26"/>
    <mergeCell ref="V26:W26"/>
    <mergeCell ref="X26:Y26"/>
    <mergeCell ref="Z26:AA26"/>
    <mergeCell ref="AB26:AC26"/>
    <mergeCell ref="N118:O118"/>
    <mergeCell ref="P118:Q118"/>
    <mergeCell ref="B136:C136"/>
    <mergeCell ref="D136:E136"/>
    <mergeCell ref="F136:G136"/>
    <mergeCell ref="H136:I136"/>
    <mergeCell ref="J136:K136"/>
    <mergeCell ref="L136:M136"/>
    <mergeCell ref="N136:O136"/>
    <mergeCell ref="P136:Q136"/>
    <mergeCell ref="B118:C118"/>
    <mergeCell ref="D118:E118"/>
    <mergeCell ref="F118:G118"/>
    <mergeCell ref="H118:I118"/>
    <mergeCell ref="J118:K118"/>
    <mergeCell ref="L118:M118"/>
    <mergeCell ref="N72:O72"/>
    <mergeCell ref="P72:Q72"/>
    <mergeCell ref="AB44:AC44"/>
    <mergeCell ref="AD44:AE44"/>
    <mergeCell ref="AF44:AG44"/>
    <mergeCell ref="AH44:AI44"/>
    <mergeCell ref="T71:AI71"/>
    <mergeCell ref="AD26:AE26"/>
    <mergeCell ref="AF26:AG26"/>
    <mergeCell ref="AH26:AI26"/>
    <mergeCell ref="T43:AI43"/>
    <mergeCell ref="T25:AI25"/>
    <mergeCell ref="B25:Q25"/>
    <mergeCell ref="B47:Q47"/>
    <mergeCell ref="B71:Q71"/>
    <mergeCell ref="AF72:AG72"/>
    <mergeCell ref="AH72:AI72"/>
    <mergeCell ref="T90:U90"/>
    <mergeCell ref="V90:W90"/>
    <mergeCell ref="X90:Y90"/>
    <mergeCell ref="Z90:AA90"/>
    <mergeCell ref="AB90:AC90"/>
    <mergeCell ref="AD90:AE90"/>
    <mergeCell ref="AF90:AG90"/>
    <mergeCell ref="AH90:AI90"/>
    <mergeCell ref="T72:U72"/>
    <mergeCell ref="V72:W72"/>
    <mergeCell ref="X72:Y72"/>
    <mergeCell ref="Z72:AA72"/>
    <mergeCell ref="AB72:AC72"/>
    <mergeCell ref="AD72:AE72"/>
    <mergeCell ref="T44:U44"/>
    <mergeCell ref="V44:W44"/>
    <mergeCell ref="X44:Y44"/>
    <mergeCell ref="Z44:AA44"/>
    <mergeCell ref="AF136:AG136"/>
    <mergeCell ref="AH136:AI136"/>
    <mergeCell ref="S23:AI23"/>
    <mergeCell ref="A1:N1"/>
    <mergeCell ref="AF118:AG118"/>
    <mergeCell ref="AH118:AI118"/>
    <mergeCell ref="T117:AI117"/>
    <mergeCell ref="T135:AI135"/>
    <mergeCell ref="T136:U136"/>
    <mergeCell ref="V136:W136"/>
    <mergeCell ref="X136:Y136"/>
    <mergeCell ref="Z136:AA136"/>
    <mergeCell ref="AB136:AC136"/>
    <mergeCell ref="AD136:AE136"/>
    <mergeCell ref="B93:Q93"/>
    <mergeCell ref="B117:Q117"/>
    <mergeCell ref="B135:Q135"/>
    <mergeCell ref="T118:U118"/>
    <mergeCell ref="V118:W118"/>
    <mergeCell ref="X118:Y118"/>
    <mergeCell ref="Z118:AA118"/>
    <mergeCell ref="AB118:AC118"/>
    <mergeCell ref="AD118:AE118"/>
    <mergeCell ref="T89:AI89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17</vt:i4>
      </vt:variant>
    </vt:vector>
  </HeadingPairs>
  <TitlesOfParts>
    <vt:vector size="17" baseType="lpstr">
      <vt:lpstr>Figure 1</vt:lpstr>
      <vt:lpstr>Figure 2 &amp; Suppl. Figure 7</vt:lpstr>
      <vt:lpstr>Figure 3</vt:lpstr>
      <vt:lpstr>Figure 4</vt:lpstr>
      <vt:lpstr>Figure 5</vt:lpstr>
      <vt:lpstr>Figure 6</vt:lpstr>
      <vt:lpstr>Suppl. Figure 2</vt:lpstr>
      <vt:lpstr>Suppl. Figure 3</vt:lpstr>
      <vt:lpstr>Suppl. Figure 4</vt:lpstr>
      <vt:lpstr>Suppl. Figure 5</vt:lpstr>
      <vt:lpstr>Suppl. Figure 7</vt:lpstr>
      <vt:lpstr>Suppl. Figure 8</vt:lpstr>
      <vt:lpstr>Suppl. Figure 10</vt:lpstr>
      <vt:lpstr>Suppl. Figure 11</vt:lpstr>
      <vt:lpstr>Suppl. Figure 13</vt:lpstr>
      <vt:lpstr>Suppl. Figure 14</vt:lpstr>
      <vt:lpstr>Suppl. Figure 15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Honglin Chen</dc:creator>
  <cp:lastModifiedBy>Honglin Chen</cp:lastModifiedBy>
  <dcterms:created xsi:type="dcterms:W3CDTF">2025-08-19T00:59:11Z</dcterms:created>
  <dcterms:modified xsi:type="dcterms:W3CDTF">2026-06-12T08:36:00Z</dcterms:modified>
</cp:coreProperties>
</file>