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rajkoci/Library/Mobile Documents/com~apple~CloudDocs/Kristína Lipčáková - DP/Manuscript_Tick microbiome/Files for submission/"/>
    </mc:Choice>
  </mc:AlternateContent>
  <xr:revisionPtr revIDLastSave="0" documentId="13_ncr:1_{C5413862-5334-9442-9060-AB4927AA1B3F}" xr6:coauthVersionLast="47" xr6:coauthVersionMax="47" xr10:uidLastSave="{00000000-0000-0000-0000-000000000000}"/>
  <bookViews>
    <workbookView xWindow="180" yWindow="660" windowWidth="29980" windowHeight="17720" xr2:uid="{6F420E36-A6EC-C041-A36A-FDDD71CD0E9B}"/>
  </bookViews>
  <sheets>
    <sheet name="Bacteria in tic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K3" i="1" s="1"/>
  <c r="I3" i="1"/>
  <c r="R14" i="1"/>
  <c r="R12" i="1"/>
  <c r="I6" i="1"/>
  <c r="J6" i="1"/>
  <c r="K6" i="1" s="1"/>
  <c r="I9" i="1"/>
  <c r="J9" i="1"/>
  <c r="K9" i="1" s="1"/>
  <c r="L12" i="1"/>
  <c r="S16" i="1"/>
  <c r="T16" i="1" s="1"/>
  <c r="R16" i="1"/>
  <c r="P16" i="1"/>
  <c r="Q16" i="1" s="1"/>
  <c r="O16" i="1"/>
  <c r="M16" i="1"/>
  <c r="N16" i="1" s="1"/>
  <c r="L16" i="1"/>
  <c r="J16" i="1"/>
  <c r="K16" i="1" s="1"/>
  <c r="I16" i="1"/>
  <c r="S14" i="1"/>
  <c r="T14" i="1" s="1"/>
  <c r="P14" i="1"/>
  <c r="Q14" i="1" s="1"/>
  <c r="O14" i="1"/>
  <c r="M14" i="1"/>
  <c r="N14" i="1" s="1"/>
  <c r="L14" i="1"/>
  <c r="J14" i="1"/>
  <c r="K14" i="1" s="1"/>
  <c r="I14" i="1"/>
  <c r="S12" i="1"/>
  <c r="T12" i="1" s="1"/>
  <c r="P12" i="1"/>
  <c r="O12" i="1"/>
  <c r="Q12" i="1"/>
  <c r="M12" i="1"/>
  <c r="N12" i="1" s="1"/>
  <c r="J12" i="1"/>
  <c r="K12" i="1" s="1"/>
  <c r="I12" i="1"/>
  <c r="S3" i="1"/>
  <c r="T3" i="1" s="1"/>
  <c r="R9" i="1"/>
  <c r="R6" i="1"/>
  <c r="R3" i="1"/>
  <c r="S9" i="1"/>
  <c r="T9" i="1" s="1"/>
  <c r="S6" i="1"/>
  <c r="T6" i="1" s="1"/>
</calcChain>
</file>

<file path=xl/sharedStrings.xml><?xml version="1.0" encoding="utf-8"?>
<sst xmlns="http://schemas.openxmlformats.org/spreadsheetml/2006/main" count="31" uniqueCount="15">
  <si>
    <t>OD600</t>
  </si>
  <si>
    <t>Escherichia coli</t>
  </si>
  <si>
    <t>Enterococcus faecalis</t>
  </si>
  <si>
    <t>Enterococcus faecium</t>
  </si>
  <si>
    <t>day 0</t>
  </si>
  <si>
    <t>day 7</t>
  </si>
  <si>
    <t>Sample</t>
  </si>
  <si>
    <t>No virus</t>
  </si>
  <si>
    <t>day 1</t>
  </si>
  <si>
    <t>day 3</t>
  </si>
  <si>
    <t>SEM</t>
  </si>
  <si>
    <t>Hypr 
500 PFU/tick</t>
  </si>
  <si>
    <r>
      <rPr>
        <b/>
        <sz val="16"/>
        <rFont val="Aptos Narrow (Body)"/>
      </rPr>
      <t xml:space="preserve">Number of microorganisms </t>
    </r>
    <r>
      <rPr>
        <b/>
        <sz val="18"/>
        <rFont val="Aptos Narrow (Body)"/>
      </rPr>
      <t xml:space="preserve">
cfu/tick</t>
    </r>
  </si>
  <si>
    <t>SD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</si>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</sst>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name val="Aptos Narrow (Body)"/>
    </font>
    <font>
      <b/>
      <sz val="16"/>
      <name val="Aptos Narrow (Body)"/>
    </font>
    <font>
      <b/>
      <sz val="20"/>
      <name val="Aptos Narrow (Body)"/>
    </font>
    <font>
      <b/>
      <sz val="14"/>
      <name val="Aptos Narrow (Body)"/>
    </font>
    <font>
      <i/>
      <sz val="14"/>
      <name val="Aptos Narrow (Body)"/>
    </font>
    <font>
      <sz val="14"/>
      <name val="Aptos Narrow (Body)"/>
    </font>
    <font>
      <sz val="12"/>
      <name val="Aptos Narrow (Body)"/>
    </font>
    <font>
      <b/>
      <i/>
      <sz val="12"/>
      <name val="Aptos Narrow (Body)"/>
    </font>
    <font>
      <b/>
      <i/>
      <sz val="14"/>
      <name val="Aptos Narrow (Body)"/>
    </font>
    <font>
      <b/>
      <sz val="12"/>
      <name val="Aptos Narrow (Body)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11" fillId="0" borderId="0" xfId="0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0" fontId="3" fillId="2" borderId="2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7" fillId="2" borderId="26" xfId="0" applyFont="1" applyFill="1" applyBorder="1"/>
    <xf numFmtId="0" fontId="7" fillId="2" borderId="10" xfId="0" applyFont="1" applyFill="1" applyBorder="1"/>
    <xf numFmtId="0" fontId="7" fillId="2" borderId="6" xfId="0" applyFont="1" applyFill="1" applyBorder="1"/>
    <xf numFmtId="0" fontId="8" fillId="2" borderId="25" xfId="0" applyFont="1" applyFill="1" applyBorder="1"/>
    <xf numFmtId="0" fontId="8" fillId="2" borderId="26" xfId="0" applyFont="1" applyFill="1" applyBorder="1"/>
    <xf numFmtId="0" fontId="8" fillId="2" borderId="6" xfId="0" applyFont="1" applyFill="1" applyBorder="1"/>
    <xf numFmtId="0" fontId="8" fillId="2" borderId="10" xfId="0" applyFont="1" applyFill="1" applyBorder="1"/>
    <xf numFmtId="0" fontId="5" fillId="3" borderId="25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164" fontId="7" fillId="0" borderId="25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6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100"/>
      <color rgb="FFFF7E79"/>
      <color rgb="FF73FB79"/>
      <color rgb="FF8BE97F"/>
      <color rgb="FFE97755"/>
      <color rgb="FFF0B723"/>
      <color rgb="FFFF9300"/>
      <color rgb="FFFFBE3E"/>
      <color rgb="FFFF4C41"/>
      <color rgb="FFFBC8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B63E-12B8-C34B-BDAB-24A21CDB92BC}">
  <sheetPr>
    <pageSetUpPr fitToPage="1"/>
  </sheetPr>
  <dimension ref="A1:AB54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baseColWidth="10" defaultRowHeight="16" x14ac:dyDescent="0.2"/>
  <cols>
    <col min="1" max="1" width="15.83203125" style="5" customWidth="1"/>
    <col min="2" max="2" width="41" style="5" customWidth="1"/>
    <col min="3" max="7" width="15.83203125" style="8" customWidth="1"/>
    <col min="8" max="8" width="4.83203125" style="5" customWidth="1"/>
    <col min="9" max="20" width="15.83203125" style="5" customWidth="1"/>
    <col min="21" max="22" width="10.83203125" style="5"/>
    <col min="23" max="23" width="23.1640625" style="5" bestFit="1" customWidth="1"/>
    <col min="24" max="27" width="10.83203125" style="6"/>
    <col min="28" max="28" width="10.83203125" style="5"/>
    <col min="29" max="29" width="12.6640625" style="5" customWidth="1"/>
    <col min="30" max="30" width="11.1640625" style="5" customWidth="1"/>
    <col min="31" max="16384" width="10.83203125" style="5"/>
  </cols>
  <sheetData>
    <row r="1" spans="1:20" s="1" customFormat="1" ht="50" customHeight="1" x14ac:dyDescent="0.3">
      <c r="A1" s="59"/>
      <c r="B1" s="57" t="s">
        <v>6</v>
      </c>
      <c r="C1" s="67" t="s">
        <v>12</v>
      </c>
      <c r="D1" s="67"/>
      <c r="E1" s="67"/>
      <c r="F1" s="68"/>
      <c r="G1" s="68"/>
      <c r="H1" s="17"/>
      <c r="I1" s="55" t="s">
        <v>4</v>
      </c>
      <c r="J1" s="55"/>
      <c r="K1" s="55"/>
      <c r="L1" s="55" t="s">
        <v>8</v>
      </c>
      <c r="M1" s="55"/>
      <c r="N1" s="55"/>
      <c r="O1" s="55" t="s">
        <v>9</v>
      </c>
      <c r="P1" s="55"/>
      <c r="Q1" s="55"/>
      <c r="R1" s="55" t="s">
        <v>5</v>
      </c>
      <c r="S1" s="55"/>
      <c r="T1" s="56"/>
    </row>
    <row r="2" spans="1:20" s="3" customFormat="1" ht="19" customHeight="1" thickBot="1" x14ac:dyDescent="0.3">
      <c r="A2" s="60"/>
      <c r="B2" s="58"/>
      <c r="C2" s="19" t="s">
        <v>0</v>
      </c>
      <c r="D2" s="19" t="s">
        <v>4</v>
      </c>
      <c r="E2" s="19" t="s">
        <v>8</v>
      </c>
      <c r="F2" s="19" t="s">
        <v>9</v>
      </c>
      <c r="G2" s="19" t="s">
        <v>5</v>
      </c>
      <c r="H2" s="24"/>
      <c r="I2" s="32" t="s">
        <v>14</v>
      </c>
      <c r="J2" s="2" t="s">
        <v>13</v>
      </c>
      <c r="K2" s="33" t="s">
        <v>10</v>
      </c>
      <c r="L2" s="32" t="s">
        <v>14</v>
      </c>
      <c r="M2" s="2" t="s">
        <v>13</v>
      </c>
      <c r="N2" s="33" t="s">
        <v>10</v>
      </c>
      <c r="O2" s="32" t="s">
        <v>14</v>
      </c>
      <c r="P2" s="2" t="s">
        <v>13</v>
      </c>
      <c r="Q2" s="33" t="s">
        <v>10</v>
      </c>
      <c r="R2" s="2" t="s">
        <v>14</v>
      </c>
      <c r="S2" s="2" t="s">
        <v>13</v>
      </c>
      <c r="T2" s="18" t="s">
        <v>10</v>
      </c>
    </row>
    <row r="3" spans="1:20" s="4" customFormat="1" ht="19" x14ac:dyDescent="0.25">
      <c r="A3" s="69" t="s">
        <v>7</v>
      </c>
      <c r="B3" s="79" t="s">
        <v>1</v>
      </c>
      <c r="C3" s="20">
        <v>0.125</v>
      </c>
      <c r="D3" s="34">
        <v>1400</v>
      </c>
      <c r="E3" s="34"/>
      <c r="F3" s="34"/>
      <c r="G3" s="34">
        <v>48400</v>
      </c>
      <c r="H3" s="25"/>
      <c r="I3" s="61">
        <f>AVERAGE(D3:D5)</f>
        <v>816.66666666666663</v>
      </c>
      <c r="J3" s="64">
        <f>STDEV(D3:D5)</f>
        <v>512.28247416179818</v>
      </c>
      <c r="K3" s="86">
        <f>J3/SQRT(3)</f>
        <v>295.76642435844172</v>
      </c>
      <c r="L3" s="40"/>
      <c r="M3" s="45"/>
      <c r="N3" s="50"/>
      <c r="O3" s="40"/>
      <c r="P3" s="45"/>
      <c r="Q3" s="50"/>
      <c r="R3" s="61">
        <f>AVERAGE(G3:G5)</f>
        <v>390300</v>
      </c>
      <c r="S3" s="64">
        <f>STDEV(G3:G5)</f>
        <v>583463.16936032905</v>
      </c>
      <c r="T3" s="72">
        <f>S3/SQRT(3)</f>
        <v>336862.61789241823</v>
      </c>
    </row>
    <row r="4" spans="1:20" s="4" customFormat="1" ht="16" customHeight="1" x14ac:dyDescent="0.25">
      <c r="A4" s="70"/>
      <c r="B4" s="80"/>
      <c r="C4" s="21">
        <v>0.125</v>
      </c>
      <c r="D4" s="35">
        <v>440</v>
      </c>
      <c r="E4" s="36"/>
      <c r="F4" s="35"/>
      <c r="G4" s="35">
        <v>58500</v>
      </c>
      <c r="H4" s="26"/>
      <c r="I4" s="62"/>
      <c r="J4" s="65"/>
      <c r="K4" s="87"/>
      <c r="L4" s="41"/>
      <c r="M4" s="46"/>
      <c r="N4" s="51"/>
      <c r="O4" s="41"/>
      <c r="P4" s="46"/>
      <c r="Q4" s="51"/>
      <c r="R4" s="62"/>
      <c r="S4" s="65"/>
      <c r="T4" s="73"/>
    </row>
    <row r="5" spans="1:20" s="4" customFormat="1" ht="19" x14ac:dyDescent="0.25">
      <c r="A5" s="70"/>
      <c r="B5" s="81"/>
      <c r="C5" s="22">
        <v>0.12</v>
      </c>
      <c r="D5" s="37">
        <v>610</v>
      </c>
      <c r="E5" s="38"/>
      <c r="F5" s="37"/>
      <c r="G5" s="37">
        <v>1064000</v>
      </c>
      <c r="H5" s="27"/>
      <c r="I5" s="63"/>
      <c r="J5" s="66"/>
      <c r="K5" s="88"/>
      <c r="L5" s="42"/>
      <c r="M5" s="47"/>
      <c r="N5" s="52"/>
      <c r="O5" s="42"/>
      <c r="P5" s="47"/>
      <c r="Q5" s="52"/>
      <c r="R5" s="63"/>
      <c r="S5" s="66"/>
      <c r="T5" s="74"/>
    </row>
    <row r="6" spans="1:20" s="4" customFormat="1" ht="19" x14ac:dyDescent="0.25">
      <c r="A6" s="70"/>
      <c r="B6" s="82" t="s">
        <v>2</v>
      </c>
      <c r="C6" s="21">
        <v>0.12</v>
      </c>
      <c r="D6" s="35">
        <v>1500</v>
      </c>
      <c r="E6" s="35"/>
      <c r="F6" s="35"/>
      <c r="G6" s="35">
        <v>16000</v>
      </c>
      <c r="H6" s="26"/>
      <c r="I6" s="89">
        <f>AVERAGE(D6:D8)</f>
        <v>1416.6666666666667</v>
      </c>
      <c r="J6" s="75">
        <f>STDEV(D6:D8)</f>
        <v>144.33756729740642</v>
      </c>
      <c r="K6" s="90">
        <f>J6/SQRT(3)</f>
        <v>83.333333333333329</v>
      </c>
      <c r="L6" s="43"/>
      <c r="M6" s="48"/>
      <c r="N6" s="53"/>
      <c r="O6" s="43"/>
      <c r="P6" s="48"/>
      <c r="Q6" s="53"/>
      <c r="R6" s="89">
        <f>AVERAGE(G6:G8)</f>
        <v>15920</v>
      </c>
      <c r="S6" s="75">
        <f>STDEV(G6:G8)</f>
        <v>4120.582483096292</v>
      </c>
      <c r="T6" s="76">
        <f>S6/SQRT(3)</f>
        <v>2379.0194058337011</v>
      </c>
    </row>
    <row r="7" spans="1:20" s="4" customFormat="1" ht="19" x14ac:dyDescent="0.25">
      <c r="A7" s="70"/>
      <c r="B7" s="80"/>
      <c r="C7" s="21">
        <v>0.13</v>
      </c>
      <c r="D7" s="35">
        <v>1500</v>
      </c>
      <c r="E7" s="35"/>
      <c r="F7" s="35"/>
      <c r="G7" s="35">
        <v>11760</v>
      </c>
      <c r="H7" s="26"/>
      <c r="I7" s="62"/>
      <c r="J7" s="65"/>
      <c r="K7" s="87"/>
      <c r="L7" s="41"/>
      <c r="M7" s="46"/>
      <c r="N7" s="51"/>
      <c r="O7" s="41"/>
      <c r="P7" s="46"/>
      <c r="Q7" s="51"/>
      <c r="R7" s="62"/>
      <c r="S7" s="65"/>
      <c r="T7" s="73"/>
    </row>
    <row r="8" spans="1:20" s="4" customFormat="1" ht="19" x14ac:dyDescent="0.25">
      <c r="A8" s="70"/>
      <c r="B8" s="81"/>
      <c r="C8" s="22">
        <v>0.125</v>
      </c>
      <c r="D8" s="37">
        <v>1250</v>
      </c>
      <c r="E8" s="37"/>
      <c r="F8" s="37"/>
      <c r="G8" s="37">
        <v>20000</v>
      </c>
      <c r="H8" s="27"/>
      <c r="I8" s="63"/>
      <c r="J8" s="66"/>
      <c r="K8" s="88"/>
      <c r="L8" s="42"/>
      <c r="M8" s="47"/>
      <c r="N8" s="52"/>
      <c r="O8" s="42"/>
      <c r="P8" s="47"/>
      <c r="Q8" s="52"/>
      <c r="R8" s="63"/>
      <c r="S8" s="66"/>
      <c r="T8" s="74"/>
    </row>
    <row r="9" spans="1:20" s="4" customFormat="1" ht="19" x14ac:dyDescent="0.25">
      <c r="A9" s="70"/>
      <c r="B9" s="82" t="s">
        <v>3</v>
      </c>
      <c r="C9" s="21">
        <v>0.13</v>
      </c>
      <c r="D9" s="35">
        <v>1000</v>
      </c>
      <c r="E9" s="35"/>
      <c r="F9" s="35"/>
      <c r="G9" s="35">
        <v>49</v>
      </c>
      <c r="H9" s="26"/>
      <c r="I9" s="89">
        <f>AVERAGE(D9:D11)</f>
        <v>813.33333333333337</v>
      </c>
      <c r="J9" s="75">
        <f>STDEV(D9:D11)</f>
        <v>180.36999011291587</v>
      </c>
      <c r="K9" s="90">
        <f>J9/SQRT(3)</f>
        <v>104.13666234542212</v>
      </c>
      <c r="L9" s="43"/>
      <c r="M9" s="48"/>
      <c r="N9" s="53"/>
      <c r="O9" s="43"/>
      <c r="P9" s="48"/>
      <c r="Q9" s="53"/>
      <c r="R9" s="89">
        <f>AVERAGE(G9:G11)</f>
        <v>36.333333333333336</v>
      </c>
      <c r="S9" s="75">
        <f>STDEV(G9:G11)</f>
        <v>21.079215671683169</v>
      </c>
      <c r="T9" s="76">
        <f>S9/SQRT(3)</f>
        <v>12.170090842352456</v>
      </c>
    </row>
    <row r="10" spans="1:20" s="4" customFormat="1" ht="19" x14ac:dyDescent="0.25">
      <c r="A10" s="70"/>
      <c r="B10" s="80"/>
      <c r="C10" s="21">
        <v>0.13</v>
      </c>
      <c r="D10" s="35">
        <v>800</v>
      </c>
      <c r="E10" s="35"/>
      <c r="F10" s="35"/>
      <c r="G10" s="35">
        <v>48</v>
      </c>
      <c r="H10" s="26"/>
      <c r="I10" s="62"/>
      <c r="J10" s="65"/>
      <c r="K10" s="87"/>
      <c r="L10" s="41"/>
      <c r="M10" s="46"/>
      <c r="N10" s="51"/>
      <c r="O10" s="41"/>
      <c r="P10" s="46"/>
      <c r="Q10" s="51"/>
      <c r="R10" s="62"/>
      <c r="S10" s="65"/>
      <c r="T10" s="73"/>
    </row>
    <row r="11" spans="1:20" ht="20" thickBot="1" x14ac:dyDescent="0.25">
      <c r="A11" s="71"/>
      <c r="B11" s="97"/>
      <c r="C11" s="23">
        <v>0.14000000000000001</v>
      </c>
      <c r="D11" s="39">
        <v>640</v>
      </c>
      <c r="E11" s="39"/>
      <c r="F11" s="39"/>
      <c r="G11" s="39">
        <v>12</v>
      </c>
      <c r="H11" s="28"/>
      <c r="I11" s="91"/>
      <c r="J11" s="77"/>
      <c r="K11" s="92"/>
      <c r="L11" s="44"/>
      <c r="M11" s="49"/>
      <c r="N11" s="54"/>
      <c r="O11" s="44"/>
      <c r="P11" s="49"/>
      <c r="Q11" s="54"/>
      <c r="R11" s="91"/>
      <c r="S11" s="77"/>
      <c r="T11" s="78"/>
    </row>
    <row r="12" spans="1:20" ht="19" x14ac:dyDescent="0.2">
      <c r="A12" s="83" t="s">
        <v>11</v>
      </c>
      <c r="B12" s="79" t="s">
        <v>1</v>
      </c>
      <c r="C12" s="20">
        <v>0.125</v>
      </c>
      <c r="D12" s="34">
        <v>440</v>
      </c>
      <c r="E12" s="34">
        <v>170000</v>
      </c>
      <c r="F12" s="34">
        <v>552000</v>
      </c>
      <c r="G12" s="34">
        <v>880000</v>
      </c>
      <c r="H12" s="29"/>
      <c r="I12" s="61">
        <f>AVERAGE(D12:D13)</f>
        <v>520</v>
      </c>
      <c r="J12" s="93">
        <f>STDEV(D12:D13)</f>
        <v>113.13708498984761</v>
      </c>
      <c r="K12" s="86">
        <f>J12/SQRT(2)</f>
        <v>80</v>
      </c>
      <c r="L12" s="61">
        <f>AVERAGE(E12:E13)</f>
        <v>125250</v>
      </c>
      <c r="M12" s="93">
        <f>STDEV(E12:E13)</f>
        <v>63286.056916196001</v>
      </c>
      <c r="N12" s="86">
        <f>M12/SQRT(2)</f>
        <v>44749.999999999993</v>
      </c>
      <c r="O12" s="61">
        <f>AVERAGE(F12:F13)</f>
        <v>531000</v>
      </c>
      <c r="P12" s="93">
        <f>STDEV(F12:F13)</f>
        <v>29698.484809834998</v>
      </c>
      <c r="Q12" s="86">
        <f>P12/SQRT(2)</f>
        <v>21000</v>
      </c>
      <c r="R12" s="61">
        <f>AVERAGE(G12:G13)</f>
        <v>537000</v>
      </c>
      <c r="S12" s="93">
        <f>STDEV(G12:G13)</f>
        <v>485075.25189397158</v>
      </c>
      <c r="T12" s="72">
        <f>S12/SQRT(2)</f>
        <v>342999.99999999994</v>
      </c>
    </row>
    <row r="13" spans="1:20" ht="19" x14ac:dyDescent="0.2">
      <c r="A13" s="84"/>
      <c r="B13" s="81"/>
      <c r="C13" s="22">
        <v>0.115</v>
      </c>
      <c r="D13" s="37">
        <v>600</v>
      </c>
      <c r="E13" s="37">
        <v>80500</v>
      </c>
      <c r="F13" s="37">
        <v>510000</v>
      </c>
      <c r="G13" s="37">
        <v>194000</v>
      </c>
      <c r="H13" s="30"/>
      <c r="I13" s="63"/>
      <c r="J13" s="94"/>
      <c r="K13" s="88"/>
      <c r="L13" s="63"/>
      <c r="M13" s="94"/>
      <c r="N13" s="88"/>
      <c r="O13" s="63"/>
      <c r="P13" s="94"/>
      <c r="Q13" s="88"/>
      <c r="R13" s="63"/>
      <c r="S13" s="94"/>
      <c r="T13" s="74"/>
    </row>
    <row r="14" spans="1:20" ht="19" x14ac:dyDescent="0.2">
      <c r="A14" s="84"/>
      <c r="B14" s="82" t="s">
        <v>2</v>
      </c>
      <c r="C14" s="21">
        <v>0.12</v>
      </c>
      <c r="D14" s="35">
        <v>880</v>
      </c>
      <c r="E14" s="35">
        <v>18000</v>
      </c>
      <c r="F14" s="35">
        <v>53000</v>
      </c>
      <c r="G14" s="35">
        <v>45000</v>
      </c>
      <c r="H14" s="31"/>
      <c r="I14" s="89">
        <f>AVERAGE(D14:D15)</f>
        <v>965</v>
      </c>
      <c r="J14" s="95">
        <f>STDEV(D14:D15)</f>
        <v>120.20815280171308</v>
      </c>
      <c r="K14" s="90">
        <f>J14/SQRT(2)</f>
        <v>85</v>
      </c>
      <c r="L14" s="89">
        <f>AVERAGE(E14:E15)</f>
        <v>21600</v>
      </c>
      <c r="M14" s="95">
        <f>STDEV(E14:E15)</f>
        <v>5091.1688245431424</v>
      </c>
      <c r="N14" s="90">
        <f>M14/SQRT(2)</f>
        <v>3600</v>
      </c>
      <c r="O14" s="89">
        <f>AVERAGE(F14:F15)</f>
        <v>34250</v>
      </c>
      <c r="P14" s="95">
        <f>STDEV(F14:F15)</f>
        <v>26516.504294495531</v>
      </c>
      <c r="Q14" s="90">
        <f>P14/SQRT(2)</f>
        <v>18749.999999999996</v>
      </c>
      <c r="R14" s="89">
        <f>AVERAGE(G14:G15)</f>
        <v>26000</v>
      </c>
      <c r="S14" s="95">
        <f>STDEV(G14:G15)</f>
        <v>26870.057685088806</v>
      </c>
      <c r="T14" s="76">
        <f>S14/SQRT(2)</f>
        <v>19000</v>
      </c>
    </row>
    <row r="15" spans="1:20" ht="19" x14ac:dyDescent="0.2">
      <c r="A15" s="84"/>
      <c r="B15" s="81"/>
      <c r="C15" s="22">
        <v>0.14799999999999999</v>
      </c>
      <c r="D15" s="37">
        <v>1050</v>
      </c>
      <c r="E15" s="37">
        <v>25200</v>
      </c>
      <c r="F15" s="37">
        <v>15500</v>
      </c>
      <c r="G15" s="37">
        <v>7000</v>
      </c>
      <c r="H15" s="30"/>
      <c r="I15" s="63"/>
      <c r="J15" s="94"/>
      <c r="K15" s="88"/>
      <c r="L15" s="63"/>
      <c r="M15" s="94"/>
      <c r="N15" s="88"/>
      <c r="O15" s="63"/>
      <c r="P15" s="94"/>
      <c r="Q15" s="88"/>
      <c r="R15" s="63"/>
      <c r="S15" s="94"/>
      <c r="T15" s="74"/>
    </row>
    <row r="16" spans="1:20" ht="19" x14ac:dyDescent="0.2">
      <c r="A16" s="84"/>
      <c r="B16" s="82" t="s">
        <v>3</v>
      </c>
      <c r="C16" s="21">
        <v>0.12</v>
      </c>
      <c r="D16" s="35">
        <v>400</v>
      </c>
      <c r="E16" s="35">
        <v>1200</v>
      </c>
      <c r="F16" s="35">
        <v>250</v>
      </c>
      <c r="G16" s="35">
        <v>35</v>
      </c>
      <c r="H16" s="31"/>
      <c r="I16" s="89">
        <f>AVERAGE(D16:D17)</f>
        <v>550</v>
      </c>
      <c r="J16" s="95">
        <f>STDEV(D16:D17)</f>
        <v>212.13203435596427</v>
      </c>
      <c r="K16" s="90">
        <f>J16/SQRT(2)</f>
        <v>150</v>
      </c>
      <c r="L16" s="89">
        <f>AVERAGE(E16:E17)</f>
        <v>1060</v>
      </c>
      <c r="M16" s="95">
        <f>STDEV(E16:E17)</f>
        <v>197.98989873223331</v>
      </c>
      <c r="N16" s="90">
        <f>M16/SQRT(2)</f>
        <v>140</v>
      </c>
      <c r="O16" s="89">
        <f>AVERAGE(F16:F17)</f>
        <v>1265</v>
      </c>
      <c r="P16" s="95">
        <f>STDEV(F16:F17)</f>
        <v>1435.4267658086915</v>
      </c>
      <c r="Q16" s="90">
        <f>P16/SQRT(2)</f>
        <v>1014.9999999999999</v>
      </c>
      <c r="R16" s="89">
        <f>AVERAGE(G16:G17)</f>
        <v>91.5</v>
      </c>
      <c r="S16" s="95">
        <f>STDEV(G16:G17)</f>
        <v>79.903066274079876</v>
      </c>
      <c r="T16" s="76">
        <f>S16/SQRT(2)</f>
        <v>56.5</v>
      </c>
    </row>
    <row r="17" spans="1:28" ht="20" thickBot="1" x14ac:dyDescent="0.25">
      <c r="A17" s="85"/>
      <c r="B17" s="97"/>
      <c r="C17" s="23">
        <v>0.125</v>
      </c>
      <c r="D17" s="39">
        <v>700</v>
      </c>
      <c r="E17" s="39">
        <v>920</v>
      </c>
      <c r="F17" s="39">
        <v>2280</v>
      </c>
      <c r="G17" s="39">
        <v>148</v>
      </c>
      <c r="H17" s="28"/>
      <c r="I17" s="91"/>
      <c r="J17" s="96"/>
      <c r="K17" s="92"/>
      <c r="L17" s="91"/>
      <c r="M17" s="96"/>
      <c r="N17" s="92"/>
      <c r="O17" s="91"/>
      <c r="P17" s="96"/>
      <c r="Q17" s="92"/>
      <c r="R17" s="91"/>
      <c r="S17" s="96"/>
      <c r="T17" s="78"/>
    </row>
    <row r="19" spans="1:28" ht="19" x14ac:dyDescent="0.25">
      <c r="E19" s="9"/>
      <c r="G19" s="7"/>
    </row>
    <row r="22" spans="1:28" ht="22" x14ac:dyDescent="0.3">
      <c r="I22" s="1"/>
      <c r="J22" s="1"/>
      <c r="K22" s="1"/>
      <c r="L22" s="1"/>
      <c r="M22" s="1"/>
      <c r="N22" s="1"/>
      <c r="O22" s="4"/>
      <c r="P22" s="4"/>
      <c r="Q22" s="4"/>
      <c r="R22" s="4"/>
      <c r="S22" s="4"/>
      <c r="T22" s="4"/>
      <c r="U22" s="4"/>
      <c r="V22" s="4"/>
      <c r="W22" s="4"/>
      <c r="X22" s="10"/>
      <c r="Z22" s="10"/>
      <c r="AB22" s="10"/>
    </row>
    <row r="23" spans="1:28" ht="19" x14ac:dyDescent="0.25">
      <c r="I23" s="10"/>
      <c r="J23" s="11"/>
      <c r="K23" s="12"/>
      <c r="L23" s="11"/>
      <c r="M23" s="12"/>
      <c r="O23" s="4"/>
      <c r="P23" s="4"/>
      <c r="Q23" s="4"/>
      <c r="R23" s="4"/>
      <c r="S23" s="4"/>
      <c r="T23" s="4"/>
      <c r="U23" s="4"/>
      <c r="V23" s="4"/>
      <c r="W23" s="4"/>
      <c r="AB23" s="6"/>
    </row>
    <row r="24" spans="1:28" ht="19" x14ac:dyDescent="0.25">
      <c r="I24" s="10"/>
      <c r="J24" s="11"/>
      <c r="K24" s="12"/>
      <c r="L24" s="11"/>
      <c r="M24" s="12"/>
      <c r="O24" s="4"/>
      <c r="P24" s="4"/>
      <c r="Q24" s="4"/>
      <c r="R24" s="4"/>
      <c r="S24" s="4"/>
      <c r="T24" s="4"/>
      <c r="U24" s="4"/>
      <c r="V24" s="4"/>
      <c r="W24" s="4"/>
      <c r="AB24" s="6"/>
    </row>
    <row r="25" spans="1:28" ht="19" x14ac:dyDescent="0.25">
      <c r="I25" s="10"/>
      <c r="J25" s="11"/>
      <c r="K25" s="12"/>
      <c r="L25" s="11"/>
      <c r="M25" s="12"/>
      <c r="O25" s="4"/>
      <c r="P25" s="13"/>
      <c r="Q25" s="7"/>
      <c r="R25" s="13"/>
      <c r="S25" s="7"/>
      <c r="T25" s="13"/>
      <c r="U25" s="7"/>
      <c r="V25" s="13"/>
      <c r="W25" s="7"/>
      <c r="X25" s="5"/>
      <c r="Z25" s="5"/>
    </row>
    <row r="26" spans="1:28" ht="19" x14ac:dyDescent="0.25">
      <c r="I26" s="4"/>
      <c r="J26" s="11"/>
      <c r="K26" s="11"/>
      <c r="L26" s="11"/>
      <c r="M26" s="11"/>
      <c r="N26" s="4"/>
      <c r="O26" s="10"/>
      <c r="P26" s="6"/>
      <c r="Q26" s="12"/>
      <c r="R26" s="11"/>
      <c r="S26" s="12"/>
      <c r="T26" s="6"/>
      <c r="U26" s="12"/>
      <c r="V26" s="11"/>
      <c r="W26" s="12"/>
      <c r="X26" s="5"/>
      <c r="Z26" s="5"/>
    </row>
    <row r="27" spans="1:28" ht="19" x14ac:dyDescent="0.25">
      <c r="I27" s="4"/>
      <c r="J27" s="11"/>
      <c r="K27" s="11"/>
      <c r="L27" s="11"/>
      <c r="M27" s="11"/>
      <c r="N27" s="4"/>
      <c r="O27" s="10"/>
      <c r="P27" s="6"/>
      <c r="Q27" s="12"/>
      <c r="R27" s="11"/>
      <c r="S27" s="12"/>
      <c r="T27" s="6"/>
      <c r="U27" s="12"/>
      <c r="V27" s="11"/>
      <c r="W27" s="12"/>
    </row>
    <row r="28" spans="1:28" ht="22" x14ac:dyDescent="0.3">
      <c r="I28" s="4"/>
      <c r="J28" s="1"/>
      <c r="K28" s="1"/>
      <c r="L28" s="1"/>
      <c r="M28" s="1"/>
      <c r="N28" s="4"/>
      <c r="O28" s="10"/>
      <c r="P28" s="6"/>
      <c r="Q28" s="12"/>
      <c r="R28" s="11"/>
      <c r="S28" s="12"/>
      <c r="T28" s="6"/>
      <c r="U28" s="12"/>
      <c r="V28" s="11"/>
      <c r="W28" s="12"/>
    </row>
    <row r="29" spans="1:28" ht="19" x14ac:dyDescent="0.25">
      <c r="I29" s="10"/>
      <c r="J29" s="11"/>
      <c r="K29" s="11"/>
      <c r="L29" s="11"/>
      <c r="M29" s="11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8" ht="19" x14ac:dyDescent="0.25">
      <c r="I30" s="10"/>
      <c r="J30" s="11"/>
      <c r="K30" s="11"/>
      <c r="L30" s="11"/>
      <c r="M30" s="11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8" ht="19" x14ac:dyDescent="0.25">
      <c r="I31" s="10"/>
      <c r="J31" s="11"/>
      <c r="K31" s="11"/>
      <c r="L31" s="11"/>
      <c r="M31" s="11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8" ht="19" x14ac:dyDescent="0.25">
      <c r="I32" s="4"/>
      <c r="J32" s="11"/>
      <c r="K32" s="11"/>
      <c r="L32" s="11"/>
      <c r="M32" s="11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9:21" ht="19" x14ac:dyDescent="0.25">
      <c r="I33" s="4"/>
      <c r="J33" s="11"/>
      <c r="K33" s="11"/>
      <c r="L33" s="11"/>
      <c r="M33" s="11"/>
    </row>
    <row r="34" spans="9:21" ht="22" x14ac:dyDescent="0.3">
      <c r="I34" s="4"/>
      <c r="J34" s="1"/>
      <c r="K34" s="1"/>
      <c r="L34" s="1"/>
      <c r="M34" s="1"/>
      <c r="N34" s="1"/>
    </row>
    <row r="35" spans="9:21" ht="19" x14ac:dyDescent="0.2">
      <c r="I35" s="10"/>
      <c r="J35" s="6"/>
      <c r="K35" s="12"/>
      <c r="L35" s="6"/>
      <c r="M35" s="12"/>
    </row>
    <row r="36" spans="9:21" ht="19" x14ac:dyDescent="0.2">
      <c r="I36" s="10"/>
      <c r="J36" s="6"/>
      <c r="K36" s="12"/>
      <c r="L36" s="6"/>
      <c r="M36" s="12"/>
    </row>
    <row r="37" spans="9:21" ht="19" x14ac:dyDescent="0.2">
      <c r="I37" s="10"/>
      <c r="J37" s="6"/>
      <c r="K37" s="12"/>
      <c r="L37" s="6"/>
      <c r="M37" s="12"/>
    </row>
    <row r="38" spans="9:21" x14ac:dyDescent="0.2">
      <c r="J38" s="6"/>
      <c r="K38" s="6"/>
      <c r="L38" s="6"/>
      <c r="M38" s="6"/>
    </row>
    <row r="39" spans="9:21" x14ac:dyDescent="0.2">
      <c r="J39" s="6"/>
      <c r="K39" s="6"/>
      <c r="L39" s="6"/>
      <c r="M39" s="6"/>
    </row>
    <row r="40" spans="9:21" ht="22" x14ac:dyDescent="0.3">
      <c r="I40" s="14"/>
      <c r="J40" s="1"/>
      <c r="K40" s="1"/>
      <c r="L40" s="1"/>
      <c r="M40" s="1"/>
      <c r="N40" s="1"/>
      <c r="O40" s="1"/>
      <c r="P40" s="1"/>
      <c r="Q40" s="1"/>
    </row>
    <row r="41" spans="9:21" ht="19" x14ac:dyDescent="0.2">
      <c r="I41" s="10"/>
      <c r="J41" s="6"/>
      <c r="K41" s="6"/>
      <c r="L41" s="15"/>
      <c r="M41" s="6"/>
      <c r="N41" s="16"/>
      <c r="P41" s="16"/>
    </row>
    <row r="42" spans="9:21" ht="19" x14ac:dyDescent="0.2">
      <c r="I42" s="10"/>
      <c r="J42" s="6"/>
      <c r="K42" s="6"/>
      <c r="L42" s="15"/>
      <c r="M42" s="6"/>
      <c r="N42" s="16"/>
      <c r="P42" s="16"/>
    </row>
    <row r="43" spans="9:21" ht="19" x14ac:dyDescent="0.2">
      <c r="I43" s="10"/>
      <c r="J43" s="6"/>
      <c r="K43" s="6"/>
      <c r="L43" s="15"/>
      <c r="M43" s="6"/>
      <c r="N43" s="16"/>
      <c r="P43" s="16"/>
    </row>
    <row r="44" spans="9:21" ht="22" x14ac:dyDescent="0.3">
      <c r="I44" s="1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9:21" ht="19" x14ac:dyDescent="0.2">
      <c r="I45" s="10"/>
      <c r="J45" s="6"/>
      <c r="K45" s="6"/>
      <c r="L45" s="6"/>
      <c r="M45" s="6"/>
      <c r="S45" s="14"/>
      <c r="T45" s="14"/>
      <c r="U45" s="14"/>
    </row>
    <row r="46" spans="9:21" ht="19" x14ac:dyDescent="0.2">
      <c r="I46" s="10"/>
      <c r="J46" s="6"/>
      <c r="K46" s="6"/>
      <c r="L46" s="6"/>
      <c r="M46" s="6"/>
      <c r="S46" s="14"/>
      <c r="T46" s="14"/>
      <c r="U46" s="14"/>
    </row>
    <row r="47" spans="9:21" ht="19" x14ac:dyDescent="0.2">
      <c r="I47" s="10"/>
      <c r="J47" s="6"/>
      <c r="K47" s="6"/>
      <c r="L47" s="6"/>
      <c r="M47" s="6"/>
      <c r="S47" s="14"/>
      <c r="T47" s="14"/>
      <c r="U47" s="14"/>
    </row>
    <row r="48" spans="9:21" x14ac:dyDescent="0.2">
      <c r="J48" s="6"/>
      <c r="K48" s="6"/>
      <c r="L48" s="6"/>
      <c r="M48" s="6"/>
      <c r="S48" s="14"/>
    </row>
    <row r="49" spans="9:19" x14ac:dyDescent="0.2">
      <c r="J49" s="6"/>
      <c r="K49" s="6"/>
      <c r="L49" s="6"/>
      <c r="M49" s="6"/>
      <c r="S49" s="14"/>
    </row>
    <row r="50" spans="9:19" ht="19" x14ac:dyDescent="0.2">
      <c r="I50" s="14"/>
      <c r="J50" s="10"/>
      <c r="K50" s="10"/>
      <c r="L50" s="10"/>
      <c r="M50" s="6"/>
    </row>
    <row r="51" spans="9:19" ht="22" x14ac:dyDescent="0.3">
      <c r="I51" s="1"/>
      <c r="J51" s="6"/>
      <c r="K51" s="6"/>
      <c r="L51" s="6"/>
      <c r="M51" s="1"/>
      <c r="N51" s="6"/>
      <c r="O51" s="6"/>
      <c r="P51" s="6"/>
    </row>
    <row r="52" spans="9:19" ht="22" x14ac:dyDescent="0.3">
      <c r="I52" s="1"/>
      <c r="J52" s="6"/>
      <c r="K52" s="6"/>
      <c r="L52" s="6"/>
      <c r="M52" s="1"/>
      <c r="N52" s="6"/>
      <c r="O52" s="6"/>
      <c r="P52" s="6"/>
    </row>
    <row r="53" spans="9:19" ht="22" x14ac:dyDescent="0.3">
      <c r="I53" s="1"/>
      <c r="M53" s="1"/>
    </row>
    <row r="54" spans="9:19" ht="22" x14ac:dyDescent="0.3">
      <c r="I54" s="1"/>
      <c r="M54" s="1"/>
    </row>
  </sheetData>
  <mergeCells count="69">
    <mergeCell ref="B9:B11"/>
    <mergeCell ref="B12:B13"/>
    <mergeCell ref="B14:B15"/>
    <mergeCell ref="B16:B17"/>
    <mergeCell ref="N16:N17"/>
    <mergeCell ref="L16:L17"/>
    <mergeCell ref="M16:M17"/>
    <mergeCell ref="K14:K15"/>
    <mergeCell ref="N12:N13"/>
    <mergeCell ref="S14:S15"/>
    <mergeCell ref="T14:T15"/>
    <mergeCell ref="I16:I17"/>
    <mergeCell ref="J16:J17"/>
    <mergeCell ref="K16:K17"/>
    <mergeCell ref="S16:S17"/>
    <mergeCell ref="T16:T17"/>
    <mergeCell ref="O16:O17"/>
    <mergeCell ref="P16:P17"/>
    <mergeCell ref="Q16:Q17"/>
    <mergeCell ref="R16:R17"/>
    <mergeCell ref="P14:P15"/>
    <mergeCell ref="Q14:Q15"/>
    <mergeCell ref="R14:R15"/>
    <mergeCell ref="I14:I15"/>
    <mergeCell ref="J14:J15"/>
    <mergeCell ref="P12:P13"/>
    <mergeCell ref="Q12:Q13"/>
    <mergeCell ref="R12:R13"/>
    <mergeCell ref="S12:S13"/>
    <mergeCell ref="T12:T13"/>
    <mergeCell ref="O12:O13"/>
    <mergeCell ref="N14:N15"/>
    <mergeCell ref="O14:O15"/>
    <mergeCell ref="L12:L13"/>
    <mergeCell ref="M12:M13"/>
    <mergeCell ref="L14:L15"/>
    <mergeCell ref="M14:M15"/>
    <mergeCell ref="A12:A17"/>
    <mergeCell ref="I1:K1"/>
    <mergeCell ref="L1:N1"/>
    <mergeCell ref="K3:K5"/>
    <mergeCell ref="R3:R5"/>
    <mergeCell ref="I6:I8"/>
    <mergeCell ref="J6:J8"/>
    <mergeCell ref="K6:K8"/>
    <mergeCell ref="R6:R8"/>
    <mergeCell ref="I9:I11"/>
    <mergeCell ref="J9:J11"/>
    <mergeCell ref="K9:K11"/>
    <mergeCell ref="R9:R11"/>
    <mergeCell ref="I12:I13"/>
    <mergeCell ref="J12:J13"/>
    <mergeCell ref="K12:K13"/>
    <mergeCell ref="O1:Q1"/>
    <mergeCell ref="R1:T1"/>
    <mergeCell ref="B1:B2"/>
    <mergeCell ref="A1:A2"/>
    <mergeCell ref="I3:I5"/>
    <mergeCell ref="J3:J5"/>
    <mergeCell ref="C1:G1"/>
    <mergeCell ref="A3:A11"/>
    <mergeCell ref="S3:S5"/>
    <mergeCell ref="T3:T5"/>
    <mergeCell ref="S6:S8"/>
    <mergeCell ref="T6:T8"/>
    <mergeCell ref="S9:S11"/>
    <mergeCell ref="T9:T11"/>
    <mergeCell ref="B3:B5"/>
    <mergeCell ref="B6:B8"/>
  </mergeCells>
  <phoneticPr fontId="1" type="noConversion"/>
  <pageMargins left="0.7" right="0.7" top="0.75" bottom="0.75" header="0.3" footer="0.3"/>
  <pageSetup paperSize="9" scale="3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Bacteria in ticks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juraj koci</cp:lastModifiedBy>
  <cp:lastPrinted>2026-06-25T13:47:23Z</cp:lastPrinted>
  <dcterms:created xsi:type="dcterms:W3CDTF">2024-10-16T06:07:55Z</dcterms:created>
  <dcterms:modified xsi:type="dcterms:W3CDTF">2026-06-25T20:13:23Z</dcterms:modified>
</cp:coreProperties>
</file>