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jurajkoci/Library/Mobile Documents/com~apple~CloudDocs/Kristína Lipčáková - DP/Manuscript_Tick microbiome/Files for submission/"/>
    </mc:Choice>
  </mc:AlternateContent>
  <xr:revisionPtr revIDLastSave="0" documentId="13_ncr:1_{CA3259D2-B63C-D84D-9781-956E27AE4B14}" xr6:coauthVersionLast="47" xr6:coauthVersionMax="47" xr10:uidLastSave="{00000000-0000-0000-0000-000000000000}"/>
  <bookViews>
    <workbookView xWindow="0" yWindow="660" windowWidth="30240" windowHeight="17720" xr2:uid="{628A0520-C186-4587-B925-F202FB7E60C8}"/>
  </bookViews>
  <sheets>
    <sheet name="Immun. markers_copy numbers" sheetId="13" r:id="rId1"/>
    <sheet name="TBEV_copy numbers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3" l="1"/>
  <c r="D3" i="13"/>
  <c r="E3" i="13" s="1"/>
  <c r="F3" i="13"/>
  <c r="G3" i="13" s="1"/>
  <c r="B4" i="13"/>
  <c r="C4" i="13" s="1"/>
  <c r="D4" i="13"/>
  <c r="E4" i="13" s="1"/>
  <c r="F4" i="13"/>
  <c r="G4" i="13" s="1"/>
  <c r="U3" i="13"/>
  <c r="W3" i="13"/>
  <c r="Y3" i="13"/>
  <c r="B5" i="13"/>
  <c r="D5" i="13"/>
  <c r="F5" i="13"/>
  <c r="U4" i="13"/>
  <c r="W4" i="13"/>
  <c r="Y4" i="13"/>
  <c r="AN3" i="13"/>
  <c r="AQ4" i="13" s="1"/>
  <c r="AP3" i="13"/>
  <c r="AQ3" i="13" s="1"/>
  <c r="AR3" i="13"/>
  <c r="B6" i="13"/>
  <c r="C6" i="13" s="1"/>
  <c r="D6" i="13"/>
  <c r="F6" i="13"/>
  <c r="U5" i="13"/>
  <c r="W5" i="13"/>
  <c r="Y5" i="13"/>
  <c r="AN4" i="13"/>
  <c r="AP4" i="13"/>
  <c r="AR4" i="13"/>
  <c r="AS4" i="13"/>
  <c r="B7" i="13"/>
  <c r="C7" i="13" s="1"/>
  <c r="D7" i="13"/>
  <c r="E7" i="13" s="1"/>
  <c r="F7" i="13"/>
  <c r="G7" i="13" s="1"/>
  <c r="U6" i="13"/>
  <c r="W6" i="13"/>
  <c r="Y6" i="13"/>
  <c r="AN5" i="13"/>
  <c r="AP5" i="13"/>
  <c r="AR5" i="13"/>
  <c r="U7" i="13"/>
  <c r="W7" i="13"/>
  <c r="Y7" i="13"/>
  <c r="AN6" i="13"/>
  <c r="AO6" i="13" s="1"/>
  <c r="AP6" i="13"/>
  <c r="AR6" i="13"/>
  <c r="AN7" i="13"/>
  <c r="AP7" i="13"/>
  <c r="AR7" i="13"/>
  <c r="B25" i="13"/>
  <c r="G25" i="13" s="1"/>
  <c r="D25" i="13"/>
  <c r="F25" i="13"/>
  <c r="U25" i="13"/>
  <c r="W25" i="13"/>
  <c r="Y25" i="13"/>
  <c r="AN25" i="13"/>
  <c r="AP25" i="13"/>
  <c r="AQ25" i="13" s="1"/>
  <c r="AR25" i="13"/>
  <c r="B26" i="13"/>
  <c r="D26" i="13"/>
  <c r="F26" i="13"/>
  <c r="U26" i="13"/>
  <c r="W26" i="13"/>
  <c r="Y26" i="13"/>
  <c r="AN26" i="13"/>
  <c r="AP26" i="13"/>
  <c r="AR26" i="13"/>
  <c r="B27" i="13"/>
  <c r="D27" i="13"/>
  <c r="F27" i="13"/>
  <c r="U27" i="13"/>
  <c r="W27" i="13"/>
  <c r="Y27" i="13"/>
  <c r="AN27" i="13"/>
  <c r="AP27" i="13"/>
  <c r="AR27" i="13"/>
  <c r="B28" i="13"/>
  <c r="D28" i="13"/>
  <c r="F28" i="13"/>
  <c r="U28" i="13"/>
  <c r="W28" i="13"/>
  <c r="Y28" i="13"/>
  <c r="Z28" i="13" s="1"/>
  <c r="AN28" i="13"/>
  <c r="AP28" i="13"/>
  <c r="AR28" i="13"/>
  <c r="AS28" i="13" s="1"/>
  <c r="B29" i="13"/>
  <c r="D29" i="13"/>
  <c r="F29" i="13"/>
  <c r="U29" i="13"/>
  <c r="W29" i="13"/>
  <c r="Y29" i="13"/>
  <c r="AN29" i="13"/>
  <c r="AP29" i="13"/>
  <c r="AR29" i="13"/>
  <c r="AS29" i="13" s="1"/>
  <c r="B47" i="13"/>
  <c r="D47" i="13"/>
  <c r="F47" i="13"/>
  <c r="U47" i="13"/>
  <c r="W47" i="13"/>
  <c r="Y47" i="13"/>
  <c r="AN47" i="13"/>
  <c r="AP47" i="13"/>
  <c r="AQ47" i="13" s="1"/>
  <c r="AR47" i="13"/>
  <c r="AS47" i="13"/>
  <c r="B48" i="13"/>
  <c r="D48" i="13"/>
  <c r="F48" i="13"/>
  <c r="U48" i="13"/>
  <c r="W48" i="13"/>
  <c r="X48" i="13" s="1"/>
  <c r="Y48" i="13"/>
  <c r="AN48" i="13"/>
  <c r="AP48" i="13"/>
  <c r="AR48" i="13"/>
  <c r="B49" i="13"/>
  <c r="D49" i="13"/>
  <c r="F49" i="13"/>
  <c r="U49" i="13"/>
  <c r="V49" i="13" s="1"/>
  <c r="W49" i="13"/>
  <c r="Y49" i="13"/>
  <c r="AN49" i="13"/>
  <c r="AP49" i="13"/>
  <c r="AR49" i="13"/>
  <c r="B50" i="13"/>
  <c r="D50" i="13"/>
  <c r="F50" i="13"/>
  <c r="U50" i="13"/>
  <c r="W50" i="13"/>
  <c r="Y50" i="13"/>
  <c r="AN50" i="13"/>
  <c r="AP50" i="13"/>
  <c r="AR50" i="13"/>
  <c r="AS50" i="13" s="1"/>
  <c r="B51" i="13"/>
  <c r="D51" i="13"/>
  <c r="F51" i="13"/>
  <c r="U51" i="13"/>
  <c r="W51" i="13"/>
  <c r="Y51" i="13"/>
  <c r="AN51" i="13"/>
  <c r="AP51" i="13"/>
  <c r="AQ51" i="13" s="1"/>
  <c r="AR51" i="13"/>
  <c r="AS51" i="13" s="1"/>
  <c r="B71" i="13"/>
  <c r="D71" i="13"/>
  <c r="F71" i="13"/>
  <c r="G71" i="13" s="1"/>
  <c r="U71" i="13"/>
  <c r="W71" i="13"/>
  <c r="Y71" i="13"/>
  <c r="B72" i="13"/>
  <c r="D72" i="13"/>
  <c r="F72" i="13"/>
  <c r="U72" i="13"/>
  <c r="W72" i="13"/>
  <c r="Y72" i="13"/>
  <c r="B73" i="13"/>
  <c r="D73" i="13"/>
  <c r="E73" i="13" s="1"/>
  <c r="F73" i="13"/>
  <c r="G73" i="13" s="1"/>
  <c r="U73" i="13"/>
  <c r="W73" i="13"/>
  <c r="Y73" i="13"/>
  <c r="B74" i="13"/>
  <c r="D74" i="13"/>
  <c r="F74" i="13"/>
  <c r="U74" i="13"/>
  <c r="W74" i="13"/>
  <c r="Y74" i="13"/>
  <c r="B75" i="13"/>
  <c r="D75" i="13"/>
  <c r="F75" i="13"/>
  <c r="G75" i="13"/>
  <c r="U75" i="13"/>
  <c r="W75" i="13"/>
  <c r="Y75" i="13"/>
  <c r="Z73" i="13" l="1"/>
  <c r="X71" i="13"/>
  <c r="Z3" i="13"/>
  <c r="AS48" i="13"/>
  <c r="AS26" i="13"/>
  <c r="E74" i="13"/>
  <c r="E72" i="13"/>
  <c r="AQ48" i="13"/>
  <c r="AQ26" i="13"/>
  <c r="AQ28" i="13"/>
  <c r="G72" i="13"/>
  <c r="AS27" i="13"/>
  <c r="Z74" i="13"/>
  <c r="X74" i="13"/>
  <c r="G74" i="13"/>
  <c r="AS49" i="13"/>
  <c r="V74" i="13"/>
  <c r="E29" i="13"/>
  <c r="E27" i="13"/>
  <c r="X6" i="13"/>
  <c r="Z75" i="13"/>
  <c r="Z72" i="13"/>
  <c r="E28" i="13"/>
  <c r="AS25" i="13"/>
  <c r="V6" i="13"/>
  <c r="X49" i="13"/>
  <c r="X3" i="13"/>
  <c r="E26" i="13"/>
  <c r="X50" i="13"/>
  <c r="V50" i="13"/>
  <c r="E49" i="13"/>
  <c r="AQ27" i="13"/>
  <c r="X51" i="13"/>
  <c r="AO29" i="13"/>
  <c r="AO28" i="13"/>
  <c r="AO27" i="13"/>
  <c r="Z26" i="13"/>
  <c r="V7" i="13"/>
  <c r="G28" i="13"/>
  <c r="X75" i="13"/>
  <c r="V75" i="13"/>
  <c r="AQ29" i="13"/>
  <c r="X7" i="13"/>
  <c r="V73" i="13"/>
  <c r="Z71" i="13"/>
  <c r="V4" i="13"/>
  <c r="G29" i="13"/>
  <c r="Z6" i="13"/>
  <c r="AO26" i="13"/>
  <c r="AQ50" i="13"/>
  <c r="E25" i="13"/>
  <c r="G47" i="13"/>
  <c r="X26" i="13"/>
  <c r="X25" i="13"/>
  <c r="AQ6" i="13"/>
  <c r="G48" i="13"/>
  <c r="G27" i="13"/>
  <c r="G26" i="13"/>
  <c r="C48" i="13"/>
  <c r="C29" i="13"/>
  <c r="AS3" i="13"/>
  <c r="C49" i="13"/>
  <c r="C28" i="13"/>
  <c r="E51" i="13"/>
  <c r="AS7" i="13"/>
  <c r="Z4" i="13"/>
  <c r="X72" i="13"/>
  <c r="AQ5" i="13"/>
  <c r="V72" i="13"/>
  <c r="C51" i="13"/>
  <c r="Z29" i="13"/>
  <c r="AQ7" i="13"/>
  <c r="AO5" i="13"/>
  <c r="AO4" i="13"/>
  <c r="X4" i="13"/>
  <c r="E75" i="13"/>
  <c r="AQ49" i="13"/>
  <c r="X29" i="13"/>
  <c r="Z5" i="13"/>
  <c r="C50" i="13"/>
  <c r="C27" i="13"/>
  <c r="AS5" i="13"/>
  <c r="C72" i="13"/>
  <c r="X73" i="13"/>
  <c r="V29" i="13"/>
  <c r="AO7" i="13"/>
  <c r="X5" i="13"/>
  <c r="Z49" i="13"/>
  <c r="Z25" i="13"/>
  <c r="AS6" i="13"/>
  <c r="V5" i="13"/>
  <c r="C5" i="13"/>
  <c r="AO48" i="13"/>
  <c r="AO49" i="13"/>
  <c r="AO51" i="13"/>
  <c r="AO50" i="13"/>
  <c r="X28" i="13"/>
  <c r="Z27" i="13"/>
  <c r="V28" i="13"/>
  <c r="X27" i="13"/>
  <c r="V27" i="13"/>
  <c r="V48" i="13"/>
  <c r="V51" i="13"/>
  <c r="X47" i="13"/>
  <c r="V26" i="13"/>
  <c r="E50" i="13"/>
  <c r="E48" i="13"/>
  <c r="E6" i="13"/>
  <c r="E71" i="13"/>
  <c r="G5" i="13"/>
  <c r="C75" i="13"/>
  <c r="C74" i="13"/>
  <c r="C73" i="13"/>
  <c r="G51" i="13"/>
  <c r="Z50" i="13"/>
  <c r="G49" i="13"/>
  <c r="Z48" i="13"/>
  <c r="E47" i="13"/>
  <c r="C26" i="13"/>
  <c r="E5" i="13"/>
  <c r="Z47" i="13"/>
  <c r="Z51" i="13"/>
  <c r="G50" i="13"/>
  <c r="Z7" i="13"/>
  <c r="G6" i="13"/>
  <c r="F7" i="7"/>
  <c r="F6" i="7"/>
  <c r="F5" i="7"/>
  <c r="F4" i="7"/>
  <c r="G4" i="7" s="1"/>
  <c r="D7" i="7"/>
  <c r="E7" i="7" s="1"/>
  <c r="D6" i="7"/>
  <c r="E6" i="7" s="1"/>
  <c r="D5" i="7"/>
  <c r="E5" i="7" s="1"/>
  <c r="D4" i="7"/>
  <c r="E4" i="7" s="1"/>
  <c r="B6" i="7"/>
  <c r="B5" i="7"/>
  <c r="B4" i="7"/>
  <c r="C4" i="7" s="1"/>
  <c r="G5" i="7" l="1"/>
  <c r="G6" i="7"/>
  <c r="C5" i="7"/>
  <c r="C6" i="7"/>
  <c r="G7" i="7"/>
</calcChain>
</file>

<file path=xl/sharedStrings.xml><?xml version="1.0" encoding="utf-8"?>
<sst xmlns="http://schemas.openxmlformats.org/spreadsheetml/2006/main" count="1225" uniqueCount="144">
  <si>
    <t>PBS_D1_1</t>
  </si>
  <si>
    <t>PBS_D1_2</t>
  </si>
  <si>
    <t>PBS_D1_3</t>
  </si>
  <si>
    <t>PBS hypr_D1_1</t>
  </si>
  <si>
    <t>PBS hypr_D1_2</t>
  </si>
  <si>
    <t>PBS hypr_D1_3</t>
  </si>
  <si>
    <t>coli hypr_D1_1</t>
  </si>
  <si>
    <t>coli hypr_D1_2</t>
  </si>
  <si>
    <t>coli hypr_D1_3</t>
  </si>
  <si>
    <t>fcm hypr_D1_1</t>
  </si>
  <si>
    <t>fcm hypr_D1_2</t>
  </si>
  <si>
    <t>fcm hypr_D1_3</t>
  </si>
  <si>
    <t>fcl hypr_D1_1</t>
  </si>
  <si>
    <t>fcl hypr_D1_2</t>
  </si>
  <si>
    <t>fcl hypr_D1_3</t>
  </si>
  <si>
    <t>PBS_D3_1</t>
  </si>
  <si>
    <t>PBS_D3_2</t>
  </si>
  <si>
    <t>PBS_D3_3</t>
  </si>
  <si>
    <t>PBS_D7_1</t>
  </si>
  <si>
    <t>PBS_D7_2</t>
  </si>
  <si>
    <t>PBS_D7_3</t>
  </si>
  <si>
    <t>PBS hypr_D3_1</t>
  </si>
  <si>
    <t>PBS hypr_D3_2</t>
  </si>
  <si>
    <t>PBS hypr_D3_3</t>
  </si>
  <si>
    <t>PBS hypr_D7_1</t>
  </si>
  <si>
    <t>PBS hypr_D7_2</t>
  </si>
  <si>
    <t>PBS hypr_D7_3</t>
  </si>
  <si>
    <t>coli hypr_D3_1</t>
  </si>
  <si>
    <t>coli hypr_D3_2</t>
  </si>
  <si>
    <t>coli hypr_D3_3</t>
  </si>
  <si>
    <t>coli hypr_D7_1</t>
  </si>
  <si>
    <t>coli hypr_D7_2</t>
  </si>
  <si>
    <t>coli hypr_D7_3</t>
  </si>
  <si>
    <t>fcm hypr_D3_1</t>
  </si>
  <si>
    <t>fcm hypr_D3_2</t>
  </si>
  <si>
    <t>fcm hypr_D3_3</t>
  </si>
  <si>
    <t>fcm hypr_D7_1</t>
  </si>
  <si>
    <t>fcm hypr_D7_2</t>
  </si>
  <si>
    <t>fcm hypr_D7_3</t>
  </si>
  <si>
    <t>fcl hypr_D3_1</t>
  </si>
  <si>
    <t>fcl hypr_D3_2</t>
  </si>
  <si>
    <t>fcl hypr_D3_3</t>
  </si>
  <si>
    <t>fcl hypr_D7_1</t>
  </si>
  <si>
    <t>fcl hypr_D7_2</t>
  </si>
  <si>
    <t>fcl hypr_D7_3</t>
  </si>
  <si>
    <t>D1</t>
  </si>
  <si>
    <t>PBS</t>
  </si>
  <si>
    <t>D3</t>
  </si>
  <si>
    <t>D7</t>
  </si>
  <si>
    <t>PBS+TBEV</t>
  </si>
  <si>
    <t>E.coli+TBEV</t>
  </si>
  <si>
    <t>E.fcm+TBEV</t>
  </si>
  <si>
    <t>E.fcl+TBEV</t>
  </si>
  <si>
    <t>SPA</t>
  </si>
  <si>
    <t>myd</t>
  </si>
  <si>
    <t>cac2</t>
  </si>
  <si>
    <t>dors</t>
  </si>
  <si>
    <t>Uev1a</t>
  </si>
  <si>
    <t>bend</t>
  </si>
  <si>
    <t>casp</t>
  </si>
  <si>
    <t>rel</t>
  </si>
  <si>
    <t>dome</t>
  </si>
  <si>
    <t>stat</t>
  </si>
  <si>
    <t>fold</t>
  </si>
  <si>
    <t>pbs hypr D1_1</t>
  </si>
  <si>
    <t>pbs hypr D1_2</t>
  </si>
  <si>
    <t>pbs hypr D1_3</t>
  </si>
  <si>
    <t>pbs hypr D3_1</t>
  </si>
  <si>
    <t>pbs hypr D3_2</t>
  </si>
  <si>
    <t>pbs hypr D3_3</t>
  </si>
  <si>
    <t>pbs hypr D7_1</t>
  </si>
  <si>
    <t>pbs hypr D7_2</t>
  </si>
  <si>
    <t>pbs hypr D7_3</t>
  </si>
  <si>
    <t>coli_hypr d1_1</t>
  </si>
  <si>
    <t>coli_hypr d3_1</t>
  </si>
  <si>
    <t>coli_hypr d7_1</t>
  </si>
  <si>
    <t>coli_hypr d1_2</t>
  </si>
  <si>
    <t>coli_hypr d1_3</t>
  </si>
  <si>
    <t>coli_hypr d3_2</t>
  </si>
  <si>
    <t>coli_hypr d3_3</t>
  </si>
  <si>
    <t>coli_hypr d7_2</t>
  </si>
  <si>
    <t>coli_hypr d7_3</t>
  </si>
  <si>
    <t>FCM_hypr d1_1</t>
  </si>
  <si>
    <t>FCM_hypr d1_2</t>
  </si>
  <si>
    <t>FCM_hypr d1_3</t>
  </si>
  <si>
    <t>FCM_hypr d3_1</t>
  </si>
  <si>
    <t>FCM_hypr d3_2</t>
  </si>
  <si>
    <t>FCM_hypr d3_3</t>
  </si>
  <si>
    <t>FCM_hypr d7_1</t>
  </si>
  <si>
    <t>FCM_hypr d7_2</t>
  </si>
  <si>
    <t>FCM_hypr d7_3</t>
  </si>
  <si>
    <t>fcl_hypr d1_1</t>
  </si>
  <si>
    <t>fcl_hypr d1_2</t>
  </si>
  <si>
    <t>fcl_hypr d1_3</t>
  </si>
  <si>
    <t>fcl_hypr d3_1</t>
  </si>
  <si>
    <t>fcl_hypr d3_2</t>
  </si>
  <si>
    <t>fcl_hypr d3_3</t>
  </si>
  <si>
    <t>fcl_hypr d7_1</t>
  </si>
  <si>
    <t>fcl_hypr d7_2</t>
  </si>
  <si>
    <t>fcl_hypr d7_3</t>
  </si>
  <si>
    <t>hypr</t>
  </si>
  <si>
    <t>PBS_hypr_D1_2</t>
  </si>
  <si>
    <t>PBS_hypr_D3_1</t>
  </si>
  <si>
    <t>PBS_hypr_D3_2</t>
  </si>
  <si>
    <t>PBS_hypr_D3_3</t>
  </si>
  <si>
    <t>PBS_hypr_D7_1</t>
  </si>
  <si>
    <t>PBS_hypr_D7_2</t>
  </si>
  <si>
    <t>PBS_hypr_D7_3</t>
  </si>
  <si>
    <t>hypr_coli_D1_3</t>
  </si>
  <si>
    <t>hypr_coli_D3_1</t>
  </si>
  <si>
    <t>hypr_coli_D3_2</t>
  </si>
  <si>
    <t>hypr_coli_D3_3</t>
  </si>
  <si>
    <t>hypr_coli_D7_1</t>
  </si>
  <si>
    <t>hypr_coli_D7_2</t>
  </si>
  <si>
    <t>hypr_coli_D7_3</t>
  </si>
  <si>
    <t>hypr_fcm_D1_2</t>
  </si>
  <si>
    <t>hypr_fcm_D3_1</t>
  </si>
  <si>
    <t>hypr_fcm_D3_2</t>
  </si>
  <si>
    <t>hypr_fcm_D3_3</t>
  </si>
  <si>
    <t>hypr_fcm_D7_1</t>
  </si>
  <si>
    <t>hypr_fcm_D7_2</t>
  </si>
  <si>
    <t>hypr_fcm_D7_3</t>
  </si>
  <si>
    <t>hypr_fcl_D3_1</t>
  </si>
  <si>
    <t>hypr_fcl_D3_2</t>
  </si>
  <si>
    <t>hypr_fcl_D3_3</t>
  </si>
  <si>
    <t>hypr_fcl_D7_1</t>
  </si>
  <si>
    <t>hypr_fcl_D7_2</t>
  </si>
  <si>
    <t>hypr_fcl_D7_3</t>
  </si>
  <si>
    <t>PBS_hypr_D1_1</t>
  </si>
  <si>
    <t>PBS_hypr_D1_3</t>
  </si>
  <si>
    <t>hypr_coli_D1_1</t>
  </si>
  <si>
    <t>hypr_coli_D1_2</t>
  </si>
  <si>
    <t>hypr_fcm_D1_1</t>
  </si>
  <si>
    <t>hypr_fcm_D1_3</t>
  </si>
  <si>
    <t>hypr_fcl_D1_1</t>
  </si>
  <si>
    <t>hypr_fcl_D1_2</t>
  </si>
  <si>
    <t>hypr_fcl_D1_3</t>
  </si>
  <si>
    <t>1x</t>
  </si>
  <si>
    <t>toll 4</t>
  </si>
  <si>
    <t>fold change</t>
  </si>
  <si>
    <t>2x</t>
  </si>
  <si>
    <t>1st REP</t>
  </si>
  <si>
    <t>2nd REP</t>
  </si>
  <si>
    <t>fold-change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</si>
</sst>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FF3399"/>
      <color rgb="FFF6364D"/>
      <color rgb="FFFF0066"/>
      <color rgb="FFFF7C8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  <wetp:taskpane dockstate="right" visibility="0" width="525" row="5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C092B20E-6295-43C0-93B7-3BEF53D785C7}">
  <we:reference id="wa200000019" version="25.0.2.0" store="sk-SK" storeType="OMEX"/>
  <we:alternateReferences>
    <we:reference id="wa200000019" version="25.0.2.0" store="wa200000019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8337DBD4-DAF7-46F2-8F5A-5D51BF35DB45}">
  <we:reference id="wa104379190" version="2.0.0.0" store="sk-SK" storeType="OMEX"/>
  <we:alternateReferences>
    <we:reference id="wa104379190" version="2.0.0.0" store="WA104379190" storeType="OMEX"/>
  </we:alternateReferences>
  <we:properties/>
  <we:bindings>
    <we:binding id="RangeSelect" type="matrix" appref="{C6A333D8-361A-4646-829B-8C322891B067}"/>
  </we:bindings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65EAB-CE56-457D-B288-3EDF2AC9FEA6}">
  <dimension ref="A1:BD86"/>
  <sheetViews>
    <sheetView tabSelected="1" zoomScale="80" zoomScaleNormal="80" workbookViewId="0"/>
  </sheetViews>
  <sheetFormatPr baseColWidth="10" defaultColWidth="8.83203125" defaultRowHeight="15" x14ac:dyDescent="0.2"/>
  <cols>
    <col min="2" max="4" width="8.83203125" bestFit="1" customWidth="1"/>
    <col min="5" max="7" width="9" bestFit="1" customWidth="1"/>
    <col min="10" max="10" width="10.83203125" customWidth="1"/>
    <col min="11" max="11" width="10.5" customWidth="1"/>
    <col min="12" max="12" width="9.5" bestFit="1" customWidth="1"/>
    <col min="13" max="13" width="9" bestFit="1" customWidth="1"/>
    <col min="14" max="14" width="11.83203125" customWidth="1"/>
    <col min="15" max="15" width="9" bestFit="1" customWidth="1"/>
    <col min="16" max="16" width="11.1640625" customWidth="1"/>
    <col min="17" max="17" width="10.5" customWidth="1"/>
    <col min="18" max="18" width="12.1640625" bestFit="1" customWidth="1"/>
    <col min="20" max="20" width="8.83203125" bestFit="1" customWidth="1"/>
    <col min="21" max="25" width="9" bestFit="1" customWidth="1"/>
    <col min="26" max="26" width="8.83203125" bestFit="1" customWidth="1"/>
    <col min="28" max="28" width="11.6640625" bestFit="1" customWidth="1"/>
    <col min="29" max="29" width="9" bestFit="1" customWidth="1"/>
    <col min="30" max="30" width="9.83203125" bestFit="1" customWidth="1"/>
    <col min="31" max="31" width="9" bestFit="1" customWidth="1"/>
    <col min="32" max="32" width="11.6640625" bestFit="1" customWidth="1"/>
    <col min="33" max="33" width="9.5" bestFit="1" customWidth="1"/>
    <col min="34" max="34" width="9.83203125" bestFit="1" customWidth="1"/>
    <col min="35" max="35" width="14.83203125" customWidth="1"/>
    <col min="36" max="36" width="11.6640625" bestFit="1" customWidth="1"/>
    <col min="37" max="37" width="9" bestFit="1" customWidth="1"/>
    <col min="39" max="45" width="8.83203125" bestFit="1" customWidth="1"/>
    <col min="47" max="47" width="12.1640625" bestFit="1" customWidth="1"/>
    <col min="48" max="48" width="8.83203125" bestFit="1" customWidth="1"/>
    <col min="49" max="49" width="11.83203125" customWidth="1"/>
    <col min="50" max="50" width="8.83203125" bestFit="1" customWidth="1"/>
    <col min="51" max="51" width="12.33203125" customWidth="1"/>
    <col min="52" max="53" width="9.5" bestFit="1" customWidth="1"/>
    <col min="54" max="54" width="8.83203125" bestFit="1" customWidth="1"/>
    <col min="55" max="55" width="11.83203125" customWidth="1"/>
    <col min="56" max="56" width="8.83203125" bestFit="1" customWidth="1"/>
  </cols>
  <sheetData>
    <row r="1" spans="1:56" x14ac:dyDescent="0.2">
      <c r="B1" s="2" t="s">
        <v>138</v>
      </c>
      <c r="I1" s="1" t="s">
        <v>141</v>
      </c>
      <c r="U1" s="2" t="s">
        <v>53</v>
      </c>
      <c r="AB1" s="1" t="s">
        <v>141</v>
      </c>
      <c r="AN1" s="2" t="s">
        <v>58</v>
      </c>
      <c r="AU1" s="1" t="s">
        <v>141</v>
      </c>
    </row>
    <row r="2" spans="1:56" x14ac:dyDescent="0.2">
      <c r="B2" t="s">
        <v>45</v>
      </c>
      <c r="C2" t="s">
        <v>139</v>
      </c>
      <c r="D2" t="s">
        <v>47</v>
      </c>
      <c r="E2" t="s">
        <v>139</v>
      </c>
      <c r="F2" t="s">
        <v>48</v>
      </c>
      <c r="G2" t="s">
        <v>139</v>
      </c>
      <c r="I2" t="s">
        <v>0</v>
      </c>
      <c r="J2">
        <v>48.798110000000001</v>
      </c>
      <c r="K2" t="s">
        <v>3</v>
      </c>
      <c r="L2">
        <v>64.359751522233068</v>
      </c>
      <c r="M2" t="s">
        <v>6</v>
      </c>
      <c r="N2">
        <v>50.062399029058248</v>
      </c>
      <c r="O2" t="s">
        <v>9</v>
      </c>
      <c r="P2">
        <v>358.49742388994633</v>
      </c>
      <c r="Q2" t="s">
        <v>12</v>
      </c>
      <c r="R2">
        <v>28.522744237584199</v>
      </c>
      <c r="U2" t="s">
        <v>45</v>
      </c>
      <c r="V2" t="s">
        <v>63</v>
      </c>
      <c r="W2" t="s">
        <v>47</v>
      </c>
      <c r="X2" t="s">
        <v>63</v>
      </c>
      <c r="Y2" t="s">
        <v>48</v>
      </c>
      <c r="Z2" t="s">
        <v>63</v>
      </c>
      <c r="AB2" t="s">
        <v>0</v>
      </c>
      <c r="AC2">
        <v>11.285032993621286</v>
      </c>
      <c r="AD2" t="s">
        <v>3</v>
      </c>
      <c r="AE2">
        <v>12.299805718855719</v>
      </c>
      <c r="AF2" t="s">
        <v>6</v>
      </c>
      <c r="AG2">
        <v>33.151130882061494</v>
      </c>
      <c r="AH2" t="s">
        <v>9</v>
      </c>
      <c r="AI2">
        <v>47.925875558821367</v>
      </c>
      <c r="AJ2" t="s">
        <v>12</v>
      </c>
      <c r="AK2">
        <v>9.7001107542587643</v>
      </c>
      <c r="AN2" t="s">
        <v>45</v>
      </c>
      <c r="AO2" t="s">
        <v>63</v>
      </c>
      <c r="AP2" t="s">
        <v>47</v>
      </c>
      <c r="AQ2" t="s">
        <v>63</v>
      </c>
      <c r="AR2" t="s">
        <v>48</v>
      </c>
      <c r="AS2" t="s">
        <v>63</v>
      </c>
      <c r="AU2" t="s">
        <v>0</v>
      </c>
      <c r="AV2">
        <v>61.652871218173914</v>
      </c>
      <c r="AW2" t="s">
        <v>3</v>
      </c>
      <c r="AX2">
        <v>122.17459891455306</v>
      </c>
      <c r="AY2" t="s">
        <v>6</v>
      </c>
      <c r="AZ2">
        <v>115.37938676076485</v>
      </c>
      <c r="BA2" t="s">
        <v>9</v>
      </c>
      <c r="BB2">
        <v>474.49257135936142</v>
      </c>
      <c r="BC2" t="s">
        <v>12</v>
      </c>
      <c r="BD2">
        <v>44.969104889334169</v>
      </c>
    </row>
    <row r="3" spans="1:56" x14ac:dyDescent="0.2">
      <c r="A3" t="s">
        <v>46</v>
      </c>
      <c r="B3">
        <f>GEOMEAN(J2:J4,J12:J14)</f>
        <v>116.27747421997718</v>
      </c>
      <c r="D3">
        <f>GEOMEAN(J5:J7,J15:J17)</f>
        <v>62.222170007923111</v>
      </c>
      <c r="E3">
        <f>D3/B3</f>
        <v>0.53511800480125116</v>
      </c>
      <c r="F3">
        <f>GEOMEAN(J8:J10,J18:J20)</f>
        <v>100.52301271050283</v>
      </c>
      <c r="G3">
        <f>F3/B3</f>
        <v>0.86450977186114664</v>
      </c>
      <c r="I3" t="s">
        <v>1</v>
      </c>
      <c r="J3">
        <v>19.125440000000001</v>
      </c>
      <c r="K3" t="s">
        <v>4</v>
      </c>
      <c r="L3">
        <v>28.86973545268609</v>
      </c>
      <c r="M3" t="s">
        <v>7</v>
      </c>
      <c r="N3">
        <v>109.42014017285793</v>
      </c>
      <c r="O3" t="s">
        <v>10</v>
      </c>
      <c r="P3">
        <v>343.69540967516014</v>
      </c>
      <c r="Q3" t="s">
        <v>13</v>
      </c>
      <c r="R3">
        <v>32.156346359838302</v>
      </c>
      <c r="T3" t="s">
        <v>46</v>
      </c>
      <c r="U3">
        <f>GEOMEAN(AC2:AC4,AC12:AC14)</f>
        <v>23.383617637866653</v>
      </c>
      <c r="W3">
        <f>GEOMEAN(AC5:AC7,AC15:AC17)</f>
        <v>11.727323566280088</v>
      </c>
      <c r="X3">
        <f>W3/U3</f>
        <v>0.50151878755018853</v>
      </c>
      <c r="Y3">
        <f>GEOMEAN(AC8:AC10,AC18:AC20)</f>
        <v>10.510450580038283</v>
      </c>
      <c r="Z3">
        <f>Y3/U3</f>
        <v>0.44947923554044128</v>
      </c>
      <c r="AB3" t="s">
        <v>1</v>
      </c>
      <c r="AC3">
        <v>5.2750243746929488</v>
      </c>
      <c r="AD3" t="s">
        <v>4</v>
      </c>
      <c r="AE3">
        <v>8.6336689090230969</v>
      </c>
      <c r="AF3" t="s">
        <v>7</v>
      </c>
      <c r="AG3">
        <v>67.066033091564094</v>
      </c>
      <c r="AH3" t="s">
        <v>10</v>
      </c>
      <c r="AI3">
        <v>47.931789003515711</v>
      </c>
      <c r="AJ3" t="s">
        <v>13</v>
      </c>
      <c r="AK3">
        <v>8.2294325163454953</v>
      </c>
      <c r="AM3" t="s">
        <v>46</v>
      </c>
      <c r="AN3">
        <f>GEOMEAN(AV2:AV4,AV12:AV14)</f>
        <v>138.5952899818686</v>
      </c>
      <c r="AP3">
        <f>GEOMEAN(AV5:AV7,AV15:AV17)</f>
        <v>74.788393323322936</v>
      </c>
      <c r="AQ3">
        <f>AP3/AN3</f>
        <v>0.53961713513573906</v>
      </c>
      <c r="AR3">
        <f>GEOMEAN(AV8:AV10,AV18:AV20)</f>
        <v>98.678346129248553</v>
      </c>
      <c r="AS3">
        <f>AR3/AN3</f>
        <v>0.7119891746837711</v>
      </c>
      <c r="AU3" t="s">
        <v>1</v>
      </c>
      <c r="AV3">
        <v>27.994885842861894</v>
      </c>
      <c r="AW3" t="s">
        <v>4</v>
      </c>
      <c r="AX3">
        <v>74.593922151785009</v>
      </c>
      <c r="AY3" t="s">
        <v>7</v>
      </c>
      <c r="AZ3">
        <v>197.40352956305335</v>
      </c>
      <c r="BA3" t="s">
        <v>10</v>
      </c>
      <c r="BB3">
        <v>521.58034644637473</v>
      </c>
      <c r="BC3" t="s">
        <v>13</v>
      </c>
      <c r="BD3">
        <v>50.957012599477693</v>
      </c>
    </row>
    <row r="4" spans="1:56" x14ac:dyDescent="0.2">
      <c r="A4" t="s">
        <v>49</v>
      </c>
      <c r="B4">
        <f>GEOMEAN(L2:L4,L12:L14)</f>
        <v>116.42902423493925</v>
      </c>
      <c r="C4">
        <f>B4/B3</f>
        <v>1.0013033480128348</v>
      </c>
      <c r="D4">
        <f>GEOMEAN(L5:L7,L15:L17)</f>
        <v>54.082864253028937</v>
      </c>
      <c r="E4">
        <f>D4/B3</f>
        <v>0.46511901480344653</v>
      </c>
      <c r="F4">
        <f>GEOMEAN(L8:L10,L18:L20)</f>
        <v>88.5090281033427</v>
      </c>
      <c r="G4">
        <f>F4/B3</f>
        <v>0.7611880864895525</v>
      </c>
      <c r="I4" t="s">
        <v>2</v>
      </c>
      <c r="J4">
        <v>84.082549999999998</v>
      </c>
      <c r="K4" t="s">
        <v>5</v>
      </c>
      <c r="L4">
        <v>41.397908661207836</v>
      </c>
      <c r="M4" t="s">
        <v>8</v>
      </c>
      <c r="N4">
        <v>91.202463082652514</v>
      </c>
      <c r="O4" t="s">
        <v>11</v>
      </c>
      <c r="P4">
        <v>329.7663290883587</v>
      </c>
      <c r="Q4" t="s">
        <v>14</v>
      </c>
      <c r="R4">
        <v>12.702421031429893</v>
      </c>
      <c r="T4" t="s">
        <v>49</v>
      </c>
      <c r="U4">
        <f>GEOMEAN(AE2:AE4,AE12:AE14)</f>
        <v>22.739418976774584</v>
      </c>
      <c r="V4">
        <f>U4/U3</f>
        <v>0.9724508555062551</v>
      </c>
      <c r="W4">
        <f>GEOMEAN(AE5:AE7,AE15:AE17)</f>
        <v>13.5137444135986</v>
      </c>
      <c r="X4">
        <f>W4/U3</f>
        <v>0.57791504389444392</v>
      </c>
      <c r="Y4">
        <f>GEOMEAN(AE8:AE10,AE18:AE20)</f>
        <v>11.512870520035968</v>
      </c>
      <c r="Z4">
        <f>Y4/U3</f>
        <v>0.49234770677195849</v>
      </c>
      <c r="AB4" t="s">
        <v>2</v>
      </c>
      <c r="AC4">
        <v>22.190822034695255</v>
      </c>
      <c r="AD4" t="s">
        <v>5</v>
      </c>
      <c r="AE4">
        <v>13.26546231951296</v>
      </c>
      <c r="AF4" t="s">
        <v>8</v>
      </c>
      <c r="AG4">
        <v>62.987090049576757</v>
      </c>
      <c r="AH4" t="s">
        <v>11</v>
      </c>
      <c r="AI4">
        <v>88.388347648318444</v>
      </c>
      <c r="AJ4" t="s">
        <v>14</v>
      </c>
      <c r="AK4">
        <v>4.9968721715302022</v>
      </c>
      <c r="AM4" t="s">
        <v>49</v>
      </c>
      <c r="AN4">
        <f>GEOMEAN(AX2:AX4,AX12:AX14)</f>
        <v>212.99703477617186</v>
      </c>
      <c r="AO4">
        <f>AN4/AN3</f>
        <v>1.536827368405064</v>
      </c>
      <c r="AP4">
        <f>GEOMEAN(AX5:AX7,AX15:AX17)</f>
        <v>92.094608106358649</v>
      </c>
      <c r="AQ4">
        <f>AP4/AN3</f>
        <v>0.66448584304998171</v>
      </c>
      <c r="AR4">
        <f>GEOMEAN(AX8:AX10,AX18:AX20)</f>
        <v>100.9509346212119</v>
      </c>
      <c r="AS4">
        <f>AR4/AN3</f>
        <v>0.72838647427642433</v>
      </c>
      <c r="AU4" t="s">
        <v>2</v>
      </c>
      <c r="AV4">
        <v>115.21851753699819</v>
      </c>
      <c r="AW4" t="s">
        <v>5</v>
      </c>
      <c r="AX4">
        <v>116.70751687520847</v>
      </c>
      <c r="AY4" t="s">
        <v>8</v>
      </c>
      <c r="AZ4">
        <v>193.9221687941756</v>
      </c>
      <c r="BA4" t="s">
        <v>11</v>
      </c>
      <c r="BB4">
        <v>844.88630334474465</v>
      </c>
      <c r="BC4" t="s">
        <v>14</v>
      </c>
      <c r="BD4">
        <v>30.629219847240247</v>
      </c>
    </row>
    <row r="5" spans="1:56" x14ac:dyDescent="0.2">
      <c r="A5" t="s">
        <v>50</v>
      </c>
      <c r="B5">
        <f>GEOMEAN(N12:N14,N2:N4)</f>
        <v>161.30536019969372</v>
      </c>
      <c r="C5">
        <f>B5/B3</f>
        <v>1.3872451330902789</v>
      </c>
      <c r="D5">
        <f>GEOMEAN(N5:N7,N15:N17)</f>
        <v>270.9809028054537</v>
      </c>
      <c r="E5">
        <f>D5/B3</f>
        <v>2.33046774212522</v>
      </c>
      <c r="F5">
        <f>GEOMEAN(N8:N10,N18:N20)</f>
        <v>311.10652161992545</v>
      </c>
      <c r="G5">
        <f>F5/B3</f>
        <v>2.6755527990861316</v>
      </c>
      <c r="I5" t="s">
        <v>15</v>
      </c>
      <c r="J5">
        <v>14.337899999999999</v>
      </c>
      <c r="K5" t="s">
        <v>21</v>
      </c>
      <c r="L5">
        <v>23.962937779410659</v>
      </c>
      <c r="M5" t="s">
        <v>27</v>
      </c>
      <c r="N5">
        <v>48.874651510032102</v>
      </c>
      <c r="O5" t="s">
        <v>33</v>
      </c>
      <c r="P5">
        <v>419.1429064898731</v>
      </c>
      <c r="Q5" t="s">
        <v>39</v>
      </c>
      <c r="R5">
        <v>32.518839283278474</v>
      </c>
      <c r="T5" t="s">
        <v>50</v>
      </c>
      <c r="U5">
        <f>GEOMEAN(AG2:AG4,AG12:AG14)</f>
        <v>63.886947044012231</v>
      </c>
      <c r="V5">
        <f>U5/U3</f>
        <v>2.7321241748563247</v>
      </c>
      <c r="W5">
        <f>GEOMEAN(AG5:AG7,AG15:AG17)</f>
        <v>66.159833258851194</v>
      </c>
      <c r="X5">
        <f>W5/U3</f>
        <v>2.8293241141487946</v>
      </c>
      <c r="Y5">
        <f>GEOMEAN(AG8:AG10,AG18:AG20)</f>
        <v>65.842344735297061</v>
      </c>
      <c r="Z5">
        <f>Y5/U3</f>
        <v>2.8157467229824249</v>
      </c>
      <c r="AB5" t="s">
        <v>15</v>
      </c>
      <c r="AC5">
        <v>4.7485328344229529</v>
      </c>
      <c r="AD5" t="s">
        <v>21</v>
      </c>
      <c r="AE5">
        <v>13.816814101300995</v>
      </c>
      <c r="AF5" t="s">
        <v>27</v>
      </c>
      <c r="AG5">
        <v>35.130164826587645</v>
      </c>
      <c r="AH5" t="s">
        <v>33</v>
      </c>
      <c r="AI5">
        <v>75.293817798162308</v>
      </c>
      <c r="AJ5" t="s">
        <v>39</v>
      </c>
      <c r="AK5">
        <v>6.0086112743561477</v>
      </c>
      <c r="AM5" t="s">
        <v>50</v>
      </c>
      <c r="AN5">
        <f>GEOMEAN(AZ2:AZ4,AZ12:AZ14)</f>
        <v>250.8152732530335</v>
      </c>
      <c r="AO5">
        <f>AN5/AN3</f>
        <v>1.8096955047018251</v>
      </c>
      <c r="AP5">
        <f>GEOMEAN(AZ5:AZ7,AZ15:AZ17)</f>
        <v>341.27670542166049</v>
      </c>
      <c r="AQ5">
        <f>AP5/AN3</f>
        <v>2.462397571131798</v>
      </c>
      <c r="AR5">
        <f>GEOMEAN(AZ8:AZ10,AZ18:AZ20)</f>
        <v>461.32389426788211</v>
      </c>
      <c r="AS5">
        <f>AR5/AN3</f>
        <v>3.3285683397194354</v>
      </c>
      <c r="AU5" t="s">
        <v>15</v>
      </c>
      <c r="AV5">
        <v>33.088521072188129</v>
      </c>
      <c r="AW5" t="s">
        <v>21</v>
      </c>
      <c r="AX5">
        <v>79.397105620198943</v>
      </c>
      <c r="AY5" t="s">
        <v>27</v>
      </c>
      <c r="AZ5">
        <v>140.14660142256409</v>
      </c>
      <c r="BA5" t="s">
        <v>33</v>
      </c>
      <c r="BB5">
        <v>464.82370628834099</v>
      </c>
      <c r="BC5" t="s">
        <v>39</v>
      </c>
      <c r="BD5">
        <v>37.734951550934639</v>
      </c>
    </row>
    <row r="6" spans="1:56" x14ac:dyDescent="0.2">
      <c r="A6" t="s">
        <v>51</v>
      </c>
      <c r="B6">
        <f>GEOMEAN(P2:P4,P12:P14)</f>
        <v>373.00786684186721</v>
      </c>
      <c r="C6">
        <f>B6/B3</f>
        <v>3.2079116728679526</v>
      </c>
      <c r="D6">
        <f>GEOMEAN(P5:P7,P15:P17)</f>
        <v>287.53332335887319</v>
      </c>
      <c r="E6">
        <f>D6/B3</f>
        <v>2.4728205122077997</v>
      </c>
      <c r="F6">
        <f>GEOMEAN(P8:P10,P18:P20)</f>
        <v>198.18106502102805</v>
      </c>
      <c r="G6">
        <f>F6/B3</f>
        <v>1.7043805461933514</v>
      </c>
      <c r="I6" t="s">
        <v>16</v>
      </c>
      <c r="J6">
        <v>28.309249999999999</v>
      </c>
      <c r="K6" t="s">
        <v>22</v>
      </c>
      <c r="L6">
        <v>23.805183721701372</v>
      </c>
      <c r="M6" t="s">
        <v>28</v>
      </c>
      <c r="N6">
        <v>276.89716812648123</v>
      </c>
      <c r="O6" t="s">
        <v>34</v>
      </c>
      <c r="P6">
        <v>281.27137792100234</v>
      </c>
      <c r="Q6" t="s">
        <v>40</v>
      </c>
      <c r="R6">
        <v>26.009850117359342</v>
      </c>
      <c r="T6" t="s">
        <v>51</v>
      </c>
      <c r="U6">
        <f>GEOMEAN(AI2:AI4,AI12:AI14)</f>
        <v>51.136307386808731</v>
      </c>
      <c r="V6">
        <f>U6/U3</f>
        <v>2.1868432925451318</v>
      </c>
      <c r="W6">
        <f>GEOMEAN(AI5:AI7,AI15:AI16)</f>
        <v>45.125790134154173</v>
      </c>
      <c r="X6">
        <f>W6/U3</f>
        <v>1.9298036271803798</v>
      </c>
      <c r="Y6">
        <f>GEOMEAN(AI8:AI10,AI18:AI20)</f>
        <v>31.447461090622316</v>
      </c>
      <c r="Z6">
        <f>Y6/U3</f>
        <v>1.3448501244605258</v>
      </c>
      <c r="AB6" t="s">
        <v>16</v>
      </c>
      <c r="AC6">
        <v>5.8199262938594263</v>
      </c>
      <c r="AD6" t="s">
        <v>22</v>
      </c>
      <c r="AE6">
        <v>4.918640423550408</v>
      </c>
      <c r="AF6" t="s">
        <v>28</v>
      </c>
      <c r="AG6">
        <v>66.66018949240673</v>
      </c>
      <c r="AH6" t="s">
        <v>34</v>
      </c>
      <c r="AI6">
        <v>66.548707034441151</v>
      </c>
      <c r="AJ6" t="s">
        <v>40</v>
      </c>
      <c r="AK6">
        <v>3.4301196584073361</v>
      </c>
      <c r="AM6" t="s">
        <v>51</v>
      </c>
      <c r="AN6">
        <f>GEOMEAN(BB2:BB4,BB12:BB14)</f>
        <v>493.51056508577125</v>
      </c>
      <c r="AO6">
        <f>AN6/AN3</f>
        <v>3.560803293895006</v>
      </c>
      <c r="AP6">
        <f>GEOMEAN(BB5:BB7,BB15:BB17)</f>
        <v>344.60816155473577</v>
      </c>
      <c r="AQ6">
        <f>AP6/AN3</f>
        <v>2.4864348680234252</v>
      </c>
      <c r="AR6">
        <f>GEOMEAN(BB8:BB10,BB18:BB20)</f>
        <v>274.41445139352902</v>
      </c>
      <c r="AS6">
        <f>AR6/AN3</f>
        <v>1.9799695316444639</v>
      </c>
      <c r="AU6" t="s">
        <v>16</v>
      </c>
      <c r="AV6">
        <v>40.97438939715547</v>
      </c>
      <c r="AW6" t="s">
        <v>22</v>
      </c>
      <c r="AX6">
        <v>29.070540342751514</v>
      </c>
      <c r="AY6" t="s">
        <v>28</v>
      </c>
      <c r="AZ6">
        <v>437.95208098249304</v>
      </c>
      <c r="BA6" t="s">
        <v>34</v>
      </c>
      <c r="BB6">
        <v>369.14882585112275</v>
      </c>
      <c r="BC6" t="s">
        <v>40</v>
      </c>
      <c r="BD6">
        <v>20.924067033911509</v>
      </c>
    </row>
    <row r="7" spans="1:56" x14ac:dyDescent="0.2">
      <c r="A7" t="s">
        <v>52</v>
      </c>
      <c r="B7">
        <f>GEOMEAN(R2:R4,R12:R14)</f>
        <v>97.308732800448766</v>
      </c>
      <c r="C7">
        <f>B7/B3</f>
        <v>0.83686658532294234</v>
      </c>
      <c r="D7">
        <f>GEOMEAN(R5:R7,R15:R17)</f>
        <v>100.86665587878673</v>
      </c>
      <c r="E7">
        <f>D7/B3</f>
        <v>0.86746514366113758</v>
      </c>
      <c r="F7">
        <f>GEOMEAN(R8:R10,R18:R20)</f>
        <v>97.739386339471537</v>
      </c>
      <c r="G7">
        <f>F7/B3</f>
        <v>0.84057025657923445</v>
      </c>
      <c r="I7" t="s">
        <v>17</v>
      </c>
      <c r="J7">
        <v>18.32730702271882</v>
      </c>
      <c r="K7" t="s">
        <v>23</v>
      </c>
      <c r="L7">
        <v>35.285768118161542</v>
      </c>
      <c r="M7" t="s">
        <v>29</v>
      </c>
      <c r="N7">
        <v>104.99639932036364</v>
      </c>
      <c r="O7" t="s">
        <v>35</v>
      </c>
      <c r="P7">
        <v>177.69700858064934</v>
      </c>
      <c r="Q7" t="s">
        <v>41</v>
      </c>
      <c r="R7">
        <v>34.159234075578446</v>
      </c>
      <c r="T7" t="s">
        <v>52</v>
      </c>
      <c r="U7">
        <f>GEOMEAN(AK2:AK4,AK12:AK14)</f>
        <v>18.014782061517948</v>
      </c>
      <c r="V7">
        <f>U7/U3</f>
        <v>0.77040184031855741</v>
      </c>
      <c r="W7">
        <f>GEOMEAN(AK5:AK7,AK15:AK17)</f>
        <v>8.9115935978688547</v>
      </c>
      <c r="X7">
        <f>W7/U3</f>
        <v>0.38110414461437808</v>
      </c>
      <c r="Y7">
        <f>GEOMEAN(AK8:AK10,AK18:AK20)</f>
        <v>11.092876273427953</v>
      </c>
      <c r="Z7">
        <f>Y7/U3</f>
        <v>0.47438666014896336</v>
      </c>
      <c r="AB7" t="s">
        <v>17</v>
      </c>
      <c r="AC7">
        <v>4.299078469106961</v>
      </c>
      <c r="AD7" t="s">
        <v>23</v>
      </c>
      <c r="AE7">
        <v>12.146755750265015</v>
      </c>
      <c r="AF7" t="s">
        <v>29</v>
      </c>
      <c r="AG7">
        <v>43.787862830403363</v>
      </c>
      <c r="AH7" t="s">
        <v>35</v>
      </c>
      <c r="AI7">
        <v>48.287175806981828</v>
      </c>
      <c r="AJ7" t="s">
        <v>41</v>
      </c>
      <c r="AK7">
        <v>5.8199812712015104</v>
      </c>
      <c r="AM7" t="s">
        <v>52</v>
      </c>
      <c r="AN7">
        <f>GEOMEAN(BD2:BD4,BD12:BD14)</f>
        <v>136.90588596200962</v>
      </c>
      <c r="AO7">
        <f>AN7/AN3</f>
        <v>0.98781052357493537</v>
      </c>
      <c r="AP7">
        <f>GEOMEAN(BD5:BD7,BD15:BD17)</f>
        <v>113.7667434502996</v>
      </c>
      <c r="AQ7">
        <f>AP7/AN3</f>
        <v>0.82085576981139019</v>
      </c>
      <c r="AR7">
        <f>GEOMEAN(BD8:BD10,BD18:BD20)</f>
        <v>105.63152583489641</v>
      </c>
      <c r="AS7">
        <f>AR7/AN3</f>
        <v>0.76215812130928406</v>
      </c>
      <c r="AU7" t="s">
        <v>17</v>
      </c>
      <c r="AV7">
        <v>39.693097921018463</v>
      </c>
      <c r="AW7" t="s">
        <v>23</v>
      </c>
      <c r="AX7">
        <v>89.077197002526759</v>
      </c>
      <c r="AY7" t="s">
        <v>29</v>
      </c>
      <c r="AZ7">
        <v>231.15536474509335</v>
      </c>
      <c r="BA7" t="s">
        <v>35</v>
      </c>
      <c r="BB7">
        <v>395.38429388481097</v>
      </c>
      <c r="BC7" t="s">
        <v>41</v>
      </c>
      <c r="BD7">
        <v>62.701697141180752</v>
      </c>
    </row>
    <row r="8" spans="1:56" x14ac:dyDescent="0.2">
      <c r="I8" t="s">
        <v>18</v>
      </c>
      <c r="J8">
        <v>35.643645212375624</v>
      </c>
      <c r="K8" t="s">
        <v>24</v>
      </c>
      <c r="L8">
        <v>40.455358592119936</v>
      </c>
      <c r="M8" t="s">
        <v>30</v>
      </c>
      <c r="N8">
        <v>52.801017856881309</v>
      </c>
      <c r="O8" t="s">
        <v>36</v>
      </c>
      <c r="P8">
        <v>290.17294462189835</v>
      </c>
      <c r="Q8" t="s">
        <v>42</v>
      </c>
      <c r="R8">
        <v>40.433574074884227</v>
      </c>
      <c r="AB8" t="s">
        <v>18</v>
      </c>
      <c r="AC8">
        <v>6.258476281990859</v>
      </c>
      <c r="AD8" t="s">
        <v>24</v>
      </c>
      <c r="AE8">
        <v>7.5492782994181429</v>
      </c>
      <c r="AF8" t="s">
        <v>30</v>
      </c>
      <c r="AG8">
        <v>25.862445029475257</v>
      </c>
      <c r="AH8" t="s">
        <v>36</v>
      </c>
      <c r="AI8">
        <v>41.022772408762343</v>
      </c>
      <c r="AJ8" t="s">
        <v>42</v>
      </c>
      <c r="AK8">
        <v>4.3699195737722301</v>
      </c>
      <c r="AU8" t="s">
        <v>18</v>
      </c>
      <c r="AV8">
        <v>49.598655070130789</v>
      </c>
      <c r="AW8" t="s">
        <v>24</v>
      </c>
      <c r="AX8">
        <v>45.739315634256954</v>
      </c>
      <c r="AY8" t="s">
        <v>30</v>
      </c>
      <c r="AZ8">
        <v>110.90678805087103</v>
      </c>
      <c r="BA8" t="s">
        <v>36</v>
      </c>
      <c r="BB8">
        <v>450.84016210316116</v>
      </c>
      <c r="BC8" t="s">
        <v>42</v>
      </c>
      <c r="BD8">
        <v>63.372154881992842</v>
      </c>
    </row>
    <row r="9" spans="1:56" x14ac:dyDescent="0.2">
      <c r="I9" t="s">
        <v>19</v>
      </c>
      <c r="J9">
        <v>41.822074922068396</v>
      </c>
      <c r="K9" t="s">
        <v>25</v>
      </c>
      <c r="L9">
        <v>95.41182524862316</v>
      </c>
      <c r="M9" t="s">
        <v>31</v>
      </c>
      <c r="N9">
        <v>116.69917447097976</v>
      </c>
      <c r="O9" t="s">
        <v>37</v>
      </c>
      <c r="P9">
        <v>237.50801934034476</v>
      </c>
      <c r="Q9" t="s">
        <v>43</v>
      </c>
      <c r="R9">
        <v>38.430931592684878</v>
      </c>
      <c r="AB9" t="s">
        <v>19</v>
      </c>
      <c r="AC9">
        <v>4.3743335179412508</v>
      </c>
      <c r="AD9" t="s">
        <v>25</v>
      </c>
      <c r="AE9">
        <v>9.1418987199325308</v>
      </c>
      <c r="AF9" t="s">
        <v>31</v>
      </c>
      <c r="AG9">
        <v>12.500577260723619</v>
      </c>
      <c r="AH9" t="s">
        <v>37</v>
      </c>
      <c r="AI9">
        <v>31.581647112705515</v>
      </c>
      <c r="AJ9" t="s">
        <v>43</v>
      </c>
      <c r="AK9">
        <v>6.0203183056512497</v>
      </c>
      <c r="AU9" t="s">
        <v>19</v>
      </c>
      <c r="AV9">
        <v>62.217445135741606</v>
      </c>
      <c r="AW9" t="s">
        <v>25</v>
      </c>
      <c r="AX9">
        <v>83.512648450490147</v>
      </c>
      <c r="AY9" t="s">
        <v>31</v>
      </c>
      <c r="AZ9">
        <v>256.44290309070669</v>
      </c>
      <c r="BA9" t="s">
        <v>37</v>
      </c>
      <c r="BB9">
        <v>308.72943992505998</v>
      </c>
      <c r="BC9" t="s">
        <v>43</v>
      </c>
      <c r="BD9">
        <v>40.192009986109873</v>
      </c>
    </row>
    <row r="10" spans="1:56" x14ac:dyDescent="0.2">
      <c r="I10" t="s">
        <v>20</v>
      </c>
      <c r="J10">
        <v>27.824031981686161</v>
      </c>
      <c r="K10" t="s">
        <v>26</v>
      </c>
      <c r="L10">
        <v>40.700772059594549</v>
      </c>
      <c r="M10" t="s">
        <v>32</v>
      </c>
      <c r="N10">
        <v>78.52906497397457</v>
      </c>
      <c r="O10" t="s">
        <v>38</v>
      </c>
      <c r="P10">
        <v>182.30360145937274</v>
      </c>
      <c r="Q10" t="s">
        <v>44</v>
      </c>
      <c r="R10">
        <v>37.951793983464171</v>
      </c>
      <c r="AB10" t="s">
        <v>20</v>
      </c>
      <c r="AC10">
        <v>5.1967394491195913</v>
      </c>
      <c r="AD10" t="s">
        <v>26</v>
      </c>
      <c r="AE10">
        <v>10.389336310274167</v>
      </c>
      <c r="AF10" t="s">
        <v>32</v>
      </c>
      <c r="AG10">
        <v>71.320227994915854</v>
      </c>
      <c r="AH10" t="s">
        <v>38</v>
      </c>
      <c r="AI10">
        <v>77.351252784772512</v>
      </c>
      <c r="AJ10" t="s">
        <v>44</v>
      </c>
      <c r="AK10">
        <v>5.1074861975771917</v>
      </c>
      <c r="AU10" t="s">
        <v>20</v>
      </c>
      <c r="AV10">
        <v>43.762809941872234</v>
      </c>
      <c r="AW10" t="s">
        <v>26</v>
      </c>
      <c r="AX10">
        <v>62.302096034983769</v>
      </c>
      <c r="AY10" t="s">
        <v>32</v>
      </c>
      <c r="AZ10">
        <v>91.513352047092482</v>
      </c>
      <c r="BA10" t="s">
        <v>38</v>
      </c>
      <c r="BB10">
        <v>464.64724210742867</v>
      </c>
      <c r="BC10" t="s">
        <v>44</v>
      </c>
      <c r="BD10">
        <v>50.310470220194745</v>
      </c>
    </row>
    <row r="11" spans="1:56" x14ac:dyDescent="0.2">
      <c r="I11" s="1" t="s">
        <v>142</v>
      </c>
      <c r="AB11" s="1" t="s">
        <v>142</v>
      </c>
      <c r="AU11" s="1" t="s">
        <v>142</v>
      </c>
    </row>
    <row r="12" spans="1:56" x14ac:dyDescent="0.2">
      <c r="I12" t="s">
        <v>0</v>
      </c>
      <c r="J12">
        <v>311.52444223567545</v>
      </c>
      <c r="K12" t="s">
        <v>3</v>
      </c>
      <c r="L12">
        <v>331.15714463718803</v>
      </c>
      <c r="M12" t="s">
        <v>6</v>
      </c>
      <c r="N12">
        <v>309.58591888883257</v>
      </c>
      <c r="O12" t="s">
        <v>9</v>
      </c>
      <c r="P12">
        <v>368.78867556970351</v>
      </c>
      <c r="Q12" t="s">
        <v>12</v>
      </c>
      <c r="R12">
        <v>411.65738260013927</v>
      </c>
      <c r="AB12" t="s">
        <v>0</v>
      </c>
      <c r="AC12">
        <v>55.508563011148041</v>
      </c>
      <c r="AD12" t="s">
        <v>3</v>
      </c>
      <c r="AE12">
        <v>41.677845503067623</v>
      </c>
      <c r="AF12" t="s">
        <v>6</v>
      </c>
      <c r="AG12">
        <v>106.74752124112617</v>
      </c>
      <c r="AH12" t="s">
        <v>9</v>
      </c>
      <c r="AI12">
        <v>44.677791959406683</v>
      </c>
      <c r="AJ12" t="s">
        <v>12</v>
      </c>
      <c r="AK12">
        <v>54.624867967917346</v>
      </c>
      <c r="AU12" t="s">
        <v>0</v>
      </c>
      <c r="AV12">
        <v>441.90937507845871</v>
      </c>
      <c r="AW12" t="s">
        <v>3</v>
      </c>
      <c r="AX12">
        <v>549.13403093395959</v>
      </c>
      <c r="AY12" t="s">
        <v>6</v>
      </c>
      <c r="AZ12">
        <v>408.03991989338056</v>
      </c>
      <c r="BA12" t="s">
        <v>9</v>
      </c>
      <c r="BB12">
        <v>565.71154878745813</v>
      </c>
      <c r="BC12" t="s">
        <v>12</v>
      </c>
      <c r="BD12">
        <v>433.15918925414474</v>
      </c>
    </row>
    <row r="13" spans="1:56" x14ac:dyDescent="0.2">
      <c r="I13" t="s">
        <v>1</v>
      </c>
      <c r="J13">
        <v>349.69994725607006</v>
      </c>
      <c r="K13" t="s">
        <v>4</v>
      </c>
      <c r="L13">
        <v>314.25179347573027</v>
      </c>
      <c r="M13" t="s">
        <v>7</v>
      </c>
      <c r="N13">
        <v>465.70597585889152</v>
      </c>
      <c r="O13" t="s">
        <v>10</v>
      </c>
      <c r="P13">
        <v>407.26944377569805</v>
      </c>
      <c r="Q13" t="s">
        <v>13</v>
      </c>
      <c r="R13">
        <v>458.50477521356947</v>
      </c>
      <c r="AB13" t="s">
        <v>1</v>
      </c>
      <c r="AC13">
        <v>50.249081203115232</v>
      </c>
      <c r="AD13" t="s">
        <v>4</v>
      </c>
      <c r="AE13">
        <v>52.85286795231896</v>
      </c>
      <c r="AF13" t="s">
        <v>7</v>
      </c>
      <c r="AG13">
        <v>103.8667234969472</v>
      </c>
      <c r="AH13" t="s">
        <v>10</v>
      </c>
      <c r="AI13">
        <v>46.497683130064623</v>
      </c>
      <c r="AJ13" t="s">
        <v>13</v>
      </c>
      <c r="AK13">
        <v>44.234232673520253</v>
      </c>
      <c r="AU13" t="s">
        <v>1</v>
      </c>
      <c r="AV13">
        <v>305.84365692497619</v>
      </c>
      <c r="AW13" t="s">
        <v>4</v>
      </c>
      <c r="AX13">
        <v>324.44842761136499</v>
      </c>
      <c r="AY13" t="s">
        <v>7</v>
      </c>
      <c r="AZ13">
        <v>386.38890375720536</v>
      </c>
      <c r="BA13" t="s">
        <v>10</v>
      </c>
      <c r="BB13">
        <v>357.01472453097637</v>
      </c>
      <c r="BC13" t="s">
        <v>13</v>
      </c>
      <c r="BD13">
        <v>505.30635380328869</v>
      </c>
    </row>
    <row r="14" spans="1:56" x14ac:dyDescent="0.2">
      <c r="I14" t="s">
        <v>2</v>
      </c>
      <c r="J14">
        <v>289.11160959545526</v>
      </c>
      <c r="K14" t="s">
        <v>5</v>
      </c>
      <c r="L14">
        <v>311.1860265929335</v>
      </c>
      <c r="M14" t="s">
        <v>8</v>
      </c>
      <c r="N14">
        <v>244.55936282042134</v>
      </c>
      <c r="O14" t="s">
        <v>11</v>
      </c>
      <c r="P14">
        <v>441.34932103846438</v>
      </c>
      <c r="Q14" t="s">
        <v>14</v>
      </c>
      <c r="R14">
        <v>386.0882825957105</v>
      </c>
      <c r="AB14" t="s">
        <v>2</v>
      </c>
      <c r="AC14">
        <v>44.369179907583863</v>
      </c>
      <c r="AD14" t="s">
        <v>5</v>
      </c>
      <c r="AE14">
        <v>44.553962126290727</v>
      </c>
      <c r="AF14" t="s">
        <v>8</v>
      </c>
      <c r="AG14">
        <v>43.791121488410838</v>
      </c>
      <c r="AH14" t="s">
        <v>11</v>
      </c>
      <c r="AI14">
        <v>42.390101703477399</v>
      </c>
      <c r="AJ14" t="s">
        <v>14</v>
      </c>
      <c r="AK14">
        <v>35.463398799744212</v>
      </c>
      <c r="AU14" t="s">
        <v>2</v>
      </c>
      <c r="AV14">
        <v>263.69618400848083</v>
      </c>
      <c r="AW14" t="s">
        <v>5</v>
      </c>
      <c r="AX14">
        <v>492.75849332322656</v>
      </c>
      <c r="AY14" t="s">
        <v>8</v>
      </c>
      <c r="AZ14">
        <v>357.5081735960992</v>
      </c>
      <c r="BA14" t="s">
        <v>11</v>
      </c>
      <c r="BB14">
        <v>342.09651356813873</v>
      </c>
      <c r="BC14" t="s">
        <v>14</v>
      </c>
      <c r="BD14">
        <v>428.62380934240036</v>
      </c>
    </row>
    <row r="15" spans="1:56" x14ac:dyDescent="0.2">
      <c r="I15" t="s">
        <v>15</v>
      </c>
      <c r="J15">
        <v>168.26942096385781</v>
      </c>
      <c r="K15" t="s">
        <v>21</v>
      </c>
      <c r="L15">
        <v>183.44169243691394</v>
      </c>
      <c r="M15" t="s">
        <v>27</v>
      </c>
      <c r="N15">
        <v>572.45771132695472</v>
      </c>
      <c r="O15" t="s">
        <v>33</v>
      </c>
      <c r="P15">
        <v>267.21041234048943</v>
      </c>
      <c r="Q15" t="s">
        <v>39</v>
      </c>
      <c r="R15">
        <v>246.62361652852769</v>
      </c>
      <c r="AB15" t="s">
        <v>15</v>
      </c>
      <c r="AC15">
        <v>24.696580765896954</v>
      </c>
      <c r="AD15" t="s">
        <v>21</v>
      </c>
      <c r="AE15">
        <v>25.962422339666503</v>
      </c>
      <c r="AF15" t="s">
        <v>27</v>
      </c>
      <c r="AG15">
        <v>91.050164071774617</v>
      </c>
      <c r="AH15" t="s">
        <v>33</v>
      </c>
      <c r="AI15">
        <v>23.362069569579571</v>
      </c>
      <c r="AJ15" t="s">
        <v>39</v>
      </c>
      <c r="AK15">
        <v>18.853306990367088</v>
      </c>
      <c r="AU15" t="s">
        <v>15</v>
      </c>
      <c r="AV15">
        <v>163.23076668700156</v>
      </c>
      <c r="AW15" t="s">
        <v>21</v>
      </c>
      <c r="AX15">
        <v>207.99510323649434</v>
      </c>
      <c r="AY15" t="s">
        <v>27</v>
      </c>
      <c r="AZ15">
        <v>322.66870572881345</v>
      </c>
      <c r="BA15" t="s">
        <v>33</v>
      </c>
      <c r="BB15">
        <v>232.56432274201205</v>
      </c>
      <c r="BC15" t="s">
        <v>39</v>
      </c>
      <c r="BD15">
        <v>358.02334546833356</v>
      </c>
    </row>
    <row r="16" spans="1:56" x14ac:dyDescent="0.2">
      <c r="I16" t="s">
        <v>16</v>
      </c>
      <c r="J16">
        <v>151.43621970982812</v>
      </c>
      <c r="K16" t="s">
        <v>22</v>
      </c>
      <c r="L16">
        <v>100.80914658790822</v>
      </c>
      <c r="M16" t="s">
        <v>28</v>
      </c>
      <c r="N16">
        <v>801.24307822726678</v>
      </c>
      <c r="O16" t="s">
        <v>34</v>
      </c>
      <c r="P16">
        <v>272.62857047334938</v>
      </c>
      <c r="Q16" t="s">
        <v>40</v>
      </c>
      <c r="R16">
        <v>371.6779651850801</v>
      </c>
      <c r="AB16" t="s">
        <v>16</v>
      </c>
      <c r="AC16">
        <v>20.265953933724852</v>
      </c>
      <c r="AD16" t="s">
        <v>22</v>
      </c>
      <c r="AE16">
        <v>13.801428542934085</v>
      </c>
      <c r="AF16" t="s">
        <v>28</v>
      </c>
      <c r="AG16">
        <v>98.160934453736445</v>
      </c>
      <c r="AH16" t="s">
        <v>34</v>
      </c>
      <c r="AI16">
        <v>33.10411922593638</v>
      </c>
      <c r="AJ16" t="s">
        <v>40</v>
      </c>
      <c r="AK16">
        <v>14.178721279817026</v>
      </c>
      <c r="AU16" t="s">
        <v>16</v>
      </c>
      <c r="AV16">
        <v>95.220908520611573</v>
      </c>
      <c r="AW16" t="s">
        <v>22</v>
      </c>
      <c r="AX16">
        <v>128.29194946568165</v>
      </c>
      <c r="AY16" t="s">
        <v>28</v>
      </c>
      <c r="AZ16">
        <v>844.16129524627536</v>
      </c>
      <c r="BA16" t="s">
        <v>34</v>
      </c>
      <c r="BB16">
        <v>259.84112657412652</v>
      </c>
      <c r="BC16" t="s">
        <v>40</v>
      </c>
      <c r="BD16">
        <v>363.18730006544098</v>
      </c>
    </row>
    <row r="17" spans="1:56" x14ac:dyDescent="0.2">
      <c r="I17" t="s">
        <v>17</v>
      </c>
      <c r="J17">
        <v>306.14233659278767</v>
      </c>
      <c r="K17" t="s">
        <v>23</v>
      </c>
      <c r="L17">
        <v>67.227806847252438</v>
      </c>
      <c r="M17" t="s">
        <v>29</v>
      </c>
      <c r="N17">
        <v>607.50214754794604</v>
      </c>
      <c r="O17" t="s">
        <v>35</v>
      </c>
      <c r="P17">
        <v>370.28539475721789</v>
      </c>
      <c r="Q17" t="s">
        <v>41</v>
      </c>
      <c r="R17">
        <v>397.65207110264146</v>
      </c>
      <c r="AB17" t="s">
        <v>17</v>
      </c>
      <c r="AC17">
        <v>43.745890787930733</v>
      </c>
      <c r="AD17" t="s">
        <v>23</v>
      </c>
      <c r="AE17">
        <v>20.590726285182541</v>
      </c>
      <c r="AF17" t="s">
        <v>29</v>
      </c>
      <c r="AG17">
        <v>91.505355996601651</v>
      </c>
      <c r="AH17" t="s">
        <v>35</v>
      </c>
      <c r="AI17" t="e">
        <v>#VALUE!</v>
      </c>
      <c r="AJ17" t="s">
        <v>41</v>
      </c>
      <c r="AK17">
        <v>15.62077821737531</v>
      </c>
      <c r="AU17" t="s">
        <v>17</v>
      </c>
      <c r="AV17">
        <v>209.20209855410565</v>
      </c>
      <c r="AW17" t="s">
        <v>23</v>
      </c>
      <c r="AX17">
        <v>111.20604416465079</v>
      </c>
      <c r="AY17" t="s">
        <v>29</v>
      </c>
      <c r="AZ17">
        <v>408.83159249904713</v>
      </c>
      <c r="BA17" t="s">
        <v>35</v>
      </c>
      <c r="BB17">
        <v>408.50106903771075</v>
      </c>
      <c r="BC17" t="s">
        <v>41</v>
      </c>
      <c r="BD17">
        <v>336.80673280172351</v>
      </c>
    </row>
    <row r="18" spans="1:56" x14ac:dyDescent="0.2">
      <c r="I18" t="s">
        <v>18</v>
      </c>
      <c r="J18">
        <v>305.40966114427067</v>
      </c>
      <c r="K18" t="s">
        <v>24</v>
      </c>
      <c r="L18">
        <v>132.65066851435273</v>
      </c>
      <c r="M18" t="s">
        <v>30</v>
      </c>
      <c r="N18">
        <v>1287.1198867404648</v>
      </c>
      <c r="O18" t="s">
        <v>36</v>
      </c>
      <c r="P18">
        <v>172.54899519405004</v>
      </c>
      <c r="Q18" t="s">
        <v>42</v>
      </c>
      <c r="R18">
        <v>313.16799042792985</v>
      </c>
      <c r="AB18" t="s">
        <v>18</v>
      </c>
      <c r="AC18">
        <v>22.650735346663591</v>
      </c>
      <c r="AD18" t="s">
        <v>24</v>
      </c>
      <c r="AE18">
        <v>13.154475577189663</v>
      </c>
      <c r="AF18" t="s">
        <v>30</v>
      </c>
      <c r="AG18">
        <v>119.61289305299536</v>
      </c>
      <c r="AH18" t="s">
        <v>36</v>
      </c>
      <c r="AI18">
        <v>18.220388669999313</v>
      </c>
      <c r="AJ18" t="s">
        <v>42</v>
      </c>
      <c r="AK18">
        <v>35.815176185138782</v>
      </c>
      <c r="AU18" t="s">
        <v>18</v>
      </c>
      <c r="AV18">
        <v>194.96770911931324</v>
      </c>
      <c r="AW18" t="s">
        <v>24</v>
      </c>
      <c r="AX18">
        <v>144.47123276368561</v>
      </c>
      <c r="AY18" t="s">
        <v>30</v>
      </c>
      <c r="AZ18">
        <v>1931.5641932950455</v>
      </c>
      <c r="BA18" t="s">
        <v>36</v>
      </c>
      <c r="BB18">
        <v>162.78643963148548</v>
      </c>
      <c r="BC18" t="s">
        <v>42</v>
      </c>
      <c r="BD18">
        <v>241.85544699207441</v>
      </c>
    </row>
    <row r="19" spans="1:56" x14ac:dyDescent="0.2">
      <c r="I19" t="s">
        <v>19</v>
      </c>
      <c r="J19">
        <v>234.23817625288939</v>
      </c>
      <c r="K19" t="s">
        <v>25</v>
      </c>
      <c r="L19">
        <v>111.01431345696938</v>
      </c>
      <c r="M19" t="s">
        <v>31</v>
      </c>
      <c r="N19">
        <v>999.66457615308957</v>
      </c>
      <c r="O19" t="s">
        <v>37</v>
      </c>
      <c r="P19">
        <v>138.54357950588957</v>
      </c>
      <c r="Q19" t="s">
        <v>43</v>
      </c>
      <c r="R19">
        <v>229.75028057450479</v>
      </c>
      <c r="AB19" t="s">
        <v>19</v>
      </c>
      <c r="AC19">
        <v>12.769573546697808</v>
      </c>
      <c r="AD19" t="s">
        <v>25</v>
      </c>
      <c r="AE19">
        <v>15.32556482578309</v>
      </c>
      <c r="AF19" t="s">
        <v>31</v>
      </c>
      <c r="AG19">
        <v>110.02197818493158</v>
      </c>
      <c r="AH19" t="s">
        <v>37</v>
      </c>
      <c r="AI19">
        <v>21.185228337867898</v>
      </c>
      <c r="AJ19" t="s">
        <v>43</v>
      </c>
      <c r="AK19">
        <v>24.760589683449499</v>
      </c>
      <c r="AU19" t="s">
        <v>19</v>
      </c>
      <c r="AV19">
        <v>168.98331432605607</v>
      </c>
      <c r="AW19" t="s">
        <v>25</v>
      </c>
      <c r="AX19">
        <v>136.62814335667954</v>
      </c>
      <c r="AY19" t="s">
        <v>31</v>
      </c>
      <c r="AZ19">
        <v>1076.9883736049446</v>
      </c>
      <c r="BA19" t="s">
        <v>37</v>
      </c>
      <c r="BB19">
        <v>147.93676497203975</v>
      </c>
      <c r="BC19" t="s">
        <v>43</v>
      </c>
      <c r="BD19">
        <v>177.4426240894521</v>
      </c>
    </row>
    <row r="20" spans="1:56" x14ac:dyDescent="0.2">
      <c r="I20" t="s">
        <v>20</v>
      </c>
      <c r="J20">
        <v>347.73209378857592</v>
      </c>
      <c r="K20" t="s">
        <v>26</v>
      </c>
      <c r="L20">
        <v>207.80505324551567</v>
      </c>
      <c r="M20" t="s">
        <v>32</v>
      </c>
      <c r="N20">
        <v>1456.2665795188057</v>
      </c>
      <c r="O20" t="s">
        <v>38</v>
      </c>
      <c r="P20">
        <v>201.71754124519825</v>
      </c>
      <c r="Q20" t="s">
        <v>44</v>
      </c>
      <c r="R20">
        <v>205.46075416606539</v>
      </c>
      <c r="AB20" t="s">
        <v>20</v>
      </c>
      <c r="AC20">
        <v>32.761053682174129</v>
      </c>
      <c r="AD20" t="s">
        <v>26</v>
      </c>
      <c r="AE20">
        <v>16.1094994994281</v>
      </c>
      <c r="AF20" t="s">
        <v>32</v>
      </c>
      <c r="AG20">
        <v>268.51089597555801</v>
      </c>
      <c r="AH20" t="s">
        <v>38</v>
      </c>
      <c r="AI20">
        <v>25.003200786300287</v>
      </c>
      <c r="AJ20" t="s">
        <v>44</v>
      </c>
      <c r="AK20">
        <v>15.636402432491828</v>
      </c>
      <c r="AU20" t="s">
        <v>20</v>
      </c>
      <c r="AV20">
        <v>207.50921438284803</v>
      </c>
      <c r="AW20" t="s">
        <v>26</v>
      </c>
      <c r="AX20">
        <v>225.3180282806419</v>
      </c>
      <c r="AY20" t="s">
        <v>32</v>
      </c>
      <c r="AZ20">
        <v>1780.2551866179924</v>
      </c>
      <c r="BA20" t="s">
        <v>38</v>
      </c>
      <c r="BB20">
        <v>274.17226775419942</v>
      </c>
      <c r="BC20" t="s">
        <v>44</v>
      </c>
      <c r="BD20">
        <v>252.6102203938888</v>
      </c>
    </row>
    <row r="23" spans="1:56" x14ac:dyDescent="0.2">
      <c r="B23" s="2" t="s">
        <v>54</v>
      </c>
      <c r="I23" s="1" t="s">
        <v>141</v>
      </c>
      <c r="U23" s="2" t="s">
        <v>55</v>
      </c>
      <c r="AB23" s="1" t="s">
        <v>141</v>
      </c>
      <c r="AN23" s="2" t="s">
        <v>59</v>
      </c>
      <c r="AU23" s="1" t="s">
        <v>141</v>
      </c>
    </row>
    <row r="24" spans="1:56" x14ac:dyDescent="0.2">
      <c r="B24" t="s">
        <v>45</v>
      </c>
      <c r="C24" t="s">
        <v>63</v>
      </c>
      <c r="D24" t="s">
        <v>47</v>
      </c>
      <c r="E24" t="s">
        <v>63</v>
      </c>
      <c r="F24" t="s">
        <v>48</v>
      </c>
      <c r="G24" t="s">
        <v>63</v>
      </c>
      <c r="I24" t="s">
        <v>0</v>
      </c>
      <c r="J24">
        <v>9.3432392628478595</v>
      </c>
      <c r="K24" t="s">
        <v>64</v>
      </c>
      <c r="L24">
        <v>16.444851293267877</v>
      </c>
      <c r="M24" t="s">
        <v>73</v>
      </c>
      <c r="N24">
        <v>23.994609689768026</v>
      </c>
      <c r="O24" t="s">
        <v>82</v>
      </c>
      <c r="P24">
        <v>96.196290080212506</v>
      </c>
      <c r="Q24" t="s">
        <v>91</v>
      </c>
      <c r="R24">
        <v>3.3399807020409202</v>
      </c>
      <c r="U24" t="s">
        <v>45</v>
      </c>
      <c r="V24" t="s">
        <v>63</v>
      </c>
      <c r="W24" t="s">
        <v>47</v>
      </c>
      <c r="X24" t="s">
        <v>63</v>
      </c>
      <c r="Y24" t="s">
        <v>48</v>
      </c>
      <c r="Z24" t="s">
        <v>63</v>
      </c>
      <c r="AB24" t="s">
        <v>0</v>
      </c>
      <c r="AC24">
        <v>59.662540828513485</v>
      </c>
      <c r="AD24" t="s">
        <v>64</v>
      </c>
      <c r="AE24">
        <v>62.231109261045432</v>
      </c>
      <c r="AF24" t="s">
        <v>73</v>
      </c>
      <c r="AG24">
        <v>108.91745686920717</v>
      </c>
      <c r="AH24" t="s">
        <v>82</v>
      </c>
      <c r="AI24">
        <v>218.3945355765199</v>
      </c>
      <c r="AJ24" t="s">
        <v>91</v>
      </c>
      <c r="AK24">
        <v>27.893023411376966</v>
      </c>
      <c r="AN24" t="s">
        <v>45</v>
      </c>
      <c r="AO24" t="s">
        <v>63</v>
      </c>
      <c r="AP24" t="s">
        <v>47</v>
      </c>
      <c r="AQ24" t="s">
        <v>63</v>
      </c>
      <c r="AR24" t="s">
        <v>48</v>
      </c>
      <c r="AS24" t="s">
        <v>63</v>
      </c>
      <c r="AU24" t="s">
        <v>0</v>
      </c>
      <c r="AV24">
        <v>5.8288107116486225</v>
      </c>
      <c r="AW24" t="s">
        <v>3</v>
      </c>
      <c r="AX24">
        <v>38.11864997494817</v>
      </c>
      <c r="AY24" t="s">
        <v>6</v>
      </c>
      <c r="AZ24">
        <v>9.4658553996730284</v>
      </c>
      <c r="BA24" t="s">
        <v>9</v>
      </c>
      <c r="BB24">
        <v>23.027729878732103</v>
      </c>
      <c r="BC24" t="s">
        <v>12</v>
      </c>
      <c r="BD24">
        <v>3.8376993418097607</v>
      </c>
    </row>
    <row r="25" spans="1:56" x14ac:dyDescent="0.2">
      <c r="A25" t="s">
        <v>46</v>
      </c>
      <c r="B25">
        <f>GEOMEAN(J24:J26,J34:J36)</f>
        <v>16.845116806988191</v>
      </c>
      <c r="D25">
        <f>GEOMEAN(J27:J29,J37:J39)</f>
        <v>9.0777899540080984</v>
      </c>
      <c r="E25">
        <f>D25/B25</f>
        <v>0.53889741804830826</v>
      </c>
      <c r="F25">
        <f>GEOMEAN(J30:J32,J40:J42)</f>
        <v>9.2402075652367639</v>
      </c>
      <c r="G25">
        <f>F25/B25</f>
        <v>0.54853923965688778</v>
      </c>
      <c r="I25" t="s">
        <v>1</v>
      </c>
      <c r="J25">
        <v>6.3863285403042998</v>
      </c>
      <c r="K25" t="s">
        <v>65</v>
      </c>
      <c r="L25">
        <v>17.986428294277868</v>
      </c>
      <c r="M25" t="s">
        <v>76</v>
      </c>
      <c r="N25">
        <v>59.433584500222516</v>
      </c>
      <c r="O25" t="s">
        <v>83</v>
      </c>
      <c r="P25">
        <v>65.228075012683433</v>
      </c>
      <c r="Q25" t="s">
        <v>92</v>
      </c>
      <c r="R25">
        <v>7.1062810406755954</v>
      </c>
      <c r="T25" t="s">
        <v>46</v>
      </c>
      <c r="U25">
        <f>GEOMEAN(AC24:AC26,AC34:AC35)</f>
        <v>93.867706562768561</v>
      </c>
      <c r="W25">
        <f>GEOMEAN(AC27:AC29,AC37,AC39)</f>
        <v>45.605048253897188</v>
      </c>
      <c r="X25">
        <f>W25/U25</f>
        <v>0.48584385326812546</v>
      </c>
      <c r="Y25">
        <f>GEOMEAN(AC30:AC32,AC40:AC41)</f>
        <v>35.550998288049833</v>
      </c>
      <c r="Z25">
        <f>Y25/U25</f>
        <v>0.3787351325588974</v>
      </c>
      <c r="AB25" t="s">
        <v>1</v>
      </c>
      <c r="AC25">
        <v>45.477375004417581</v>
      </c>
      <c r="AD25" t="s">
        <v>65</v>
      </c>
      <c r="AE25">
        <v>24.015982233057787</v>
      </c>
      <c r="AF25" t="s">
        <v>76</v>
      </c>
      <c r="AG25">
        <v>164.73775731972245</v>
      </c>
      <c r="AH25" t="s">
        <v>83</v>
      </c>
      <c r="AI25">
        <v>328.75345869230591</v>
      </c>
      <c r="AJ25" t="s">
        <v>92</v>
      </c>
      <c r="AK25">
        <v>31.249845849419927</v>
      </c>
      <c r="AM25" t="s">
        <v>46</v>
      </c>
      <c r="AN25">
        <f>GEOMEAN(AV24:AV26,AV34:AV36)</f>
        <v>15.201217064085908</v>
      </c>
      <c r="AP25">
        <f>GEOMEAN(AV27:AV29,AV37:AV39)</f>
        <v>7.7895619403849814</v>
      </c>
      <c r="AQ25">
        <f>AP25/AN25</f>
        <v>0.51243015000347869</v>
      </c>
      <c r="AR25">
        <f>GEOMEAN(AV30:AV32,AV40)</f>
        <v>8.7020914191227732</v>
      </c>
      <c r="AS25">
        <f>AR25/AN25</f>
        <v>0.57246017752632194</v>
      </c>
      <c r="AU25" t="s">
        <v>1</v>
      </c>
      <c r="AV25">
        <v>3.996776287424046</v>
      </c>
      <c r="AW25" t="s">
        <v>4</v>
      </c>
      <c r="AX25">
        <v>30.001947683720964</v>
      </c>
      <c r="AY25" t="s">
        <v>7</v>
      </c>
      <c r="AZ25">
        <v>11.274462675646257</v>
      </c>
      <c r="BA25" t="s">
        <v>10</v>
      </c>
      <c r="BB25">
        <v>8.7181827362244206</v>
      </c>
      <c r="BC25" t="s">
        <v>13</v>
      </c>
      <c r="BD25">
        <v>2.3330998679394894</v>
      </c>
    </row>
    <row r="26" spans="1:56" x14ac:dyDescent="0.2">
      <c r="A26" t="s">
        <v>49</v>
      </c>
      <c r="B26">
        <f>GEOMEAN(L24:L26,L34:L36)</f>
        <v>25.178593882081589</v>
      </c>
      <c r="C26">
        <f>B26/B25</f>
        <v>1.4947117417218656</v>
      </c>
      <c r="D26">
        <f>GEOMEAN(L27:L29,L37:L39)</f>
        <v>11.888190952580429</v>
      </c>
      <c r="E26">
        <f>D26/B25</f>
        <v>0.70573514501535639</v>
      </c>
      <c r="F26">
        <f>GEOMEAN(L30:L32,L40:L42)</f>
        <v>11.463951581386397</v>
      </c>
      <c r="G26">
        <f>F26/B25</f>
        <v>0.68055043563904405</v>
      </c>
      <c r="I26" t="s">
        <v>2</v>
      </c>
      <c r="J26">
        <v>24.21500703187543</v>
      </c>
      <c r="K26" t="s">
        <v>66</v>
      </c>
      <c r="L26">
        <v>11.60480636446813</v>
      </c>
      <c r="M26" t="s">
        <v>77</v>
      </c>
      <c r="N26">
        <v>82.97299428092559</v>
      </c>
      <c r="O26" t="s">
        <v>84</v>
      </c>
      <c r="P26">
        <v>117.19658883296376</v>
      </c>
      <c r="Q26" t="s">
        <v>93</v>
      </c>
      <c r="R26">
        <v>5.4121159011354445</v>
      </c>
      <c r="T26" t="s">
        <v>49</v>
      </c>
      <c r="U26">
        <f>GEOMEAN(AE24:AE26,AE34:AE36)</f>
        <v>84.858232869755625</v>
      </c>
      <c r="V26">
        <f>U26/U25</f>
        <v>0.90401945436912989</v>
      </c>
      <c r="W26">
        <f>GEOMEAN(AE27:AE29,AE37:AE39)</f>
        <v>42.383290017417806</v>
      </c>
      <c r="X26">
        <f>W26/U25</f>
        <v>0.45152152502071041</v>
      </c>
      <c r="Y26">
        <f>GEOMEAN(AE30:AE32,AE40:AE42)</f>
        <v>47.11482940393023</v>
      </c>
      <c r="Z26">
        <f>Y26/U25</f>
        <v>0.50192799131003518</v>
      </c>
      <c r="AB26" t="s">
        <v>2</v>
      </c>
      <c r="AC26">
        <v>91.50114661556205</v>
      </c>
      <c r="AD26" t="s">
        <v>66</v>
      </c>
      <c r="AE26">
        <v>36.43091668563504</v>
      </c>
      <c r="AF26" t="s">
        <v>77</v>
      </c>
      <c r="AG26">
        <v>192.43920111094243</v>
      </c>
      <c r="AH26" t="s">
        <v>84</v>
      </c>
      <c r="AI26">
        <v>421.11158628639276</v>
      </c>
      <c r="AJ26" t="s">
        <v>93</v>
      </c>
      <c r="AK26">
        <v>15.995598302805558</v>
      </c>
      <c r="AM26" t="s">
        <v>49</v>
      </c>
      <c r="AN26">
        <f>GEOMEAN(AX24:AX26,AX34:AX36)</f>
        <v>54.111084644067482</v>
      </c>
      <c r="AO26">
        <f>AN26/AN25</f>
        <v>3.5596547576384032</v>
      </c>
      <c r="AP26">
        <f>GEOMEAN(AX27:AX29,AX37:AX39)</f>
        <v>36.551398434134924</v>
      </c>
      <c r="AQ26">
        <f>AP26/AN25</f>
        <v>2.4045047366957562</v>
      </c>
      <c r="AR26">
        <f>GEOMEAN(AX30:AX32,AX40:AX42)</f>
        <v>25.058956941856486</v>
      </c>
      <c r="AS26">
        <f>AR26/AN25</f>
        <v>1.6484835941893283</v>
      </c>
      <c r="AU26" t="s">
        <v>2</v>
      </c>
      <c r="AV26">
        <v>10.429749893635297</v>
      </c>
      <c r="AW26" t="s">
        <v>5</v>
      </c>
      <c r="AX26">
        <v>17.414873194701702</v>
      </c>
      <c r="AY26" t="s">
        <v>8</v>
      </c>
      <c r="AZ26">
        <v>1.4250384856664438</v>
      </c>
      <c r="BA26" t="s">
        <v>11</v>
      </c>
      <c r="BB26">
        <v>246.48616722131538</v>
      </c>
      <c r="BC26" t="s">
        <v>14</v>
      </c>
      <c r="BD26">
        <v>3.1578416764446109</v>
      </c>
    </row>
    <row r="27" spans="1:56" x14ac:dyDescent="0.2">
      <c r="A27" t="s">
        <v>50</v>
      </c>
      <c r="B27">
        <f>GEOMEAN(N24:N26,N34:N36)</f>
        <v>40.595042805184853</v>
      </c>
      <c r="C27">
        <f>B27/B25</f>
        <v>2.4098997513833811</v>
      </c>
      <c r="D27">
        <f>GEOMEAN(N27:N29,N37:N39)</f>
        <v>60.425426752785988</v>
      </c>
      <c r="E27">
        <f>D27/B25</f>
        <v>3.5871182993351831</v>
      </c>
      <c r="F27">
        <f>GEOMEAN(N30:N32,N40:N42)</f>
        <v>89.298571287036182</v>
      </c>
      <c r="G27">
        <f>F27/B25</f>
        <v>5.3011547684840457</v>
      </c>
      <c r="I27" t="s">
        <v>15</v>
      </c>
      <c r="J27">
        <v>3.9362905530795138</v>
      </c>
      <c r="K27" t="s">
        <v>67</v>
      </c>
      <c r="L27">
        <v>16.478280900961092</v>
      </c>
      <c r="M27" t="s">
        <v>74</v>
      </c>
      <c r="N27">
        <v>35.46571407884403</v>
      </c>
      <c r="O27" t="s">
        <v>85</v>
      </c>
      <c r="P27">
        <v>24.018866743785715</v>
      </c>
      <c r="Q27" t="s">
        <v>94</v>
      </c>
      <c r="R27">
        <v>5.2054673305462718</v>
      </c>
      <c r="T27" t="s">
        <v>50</v>
      </c>
      <c r="U27">
        <f>GEOMEAN(AG24:AG26,AG34:AG36)</f>
        <v>230.98852818149788</v>
      </c>
      <c r="V27">
        <f>U27/U25</f>
        <v>2.4607880243354807</v>
      </c>
      <c r="W27">
        <f>GEOMEAN(AG27:AG29,AG37:AG38)</f>
        <v>457.31177538591101</v>
      </c>
      <c r="X27">
        <f>W27/U25</f>
        <v>4.8718754525030441</v>
      </c>
      <c r="Y27">
        <f>GEOMEAN(AG30:AG32,AG40:AG42)</f>
        <v>572.03768465072972</v>
      </c>
      <c r="Z27">
        <f>Y27/U25</f>
        <v>6.0940839570658181</v>
      </c>
      <c r="AB27" t="s">
        <v>15</v>
      </c>
      <c r="AC27">
        <v>26.186417298567662</v>
      </c>
      <c r="AD27" t="s">
        <v>67</v>
      </c>
      <c r="AE27">
        <v>57.513109753742896</v>
      </c>
      <c r="AF27" t="s">
        <v>74</v>
      </c>
      <c r="AG27">
        <v>161.52044509720398</v>
      </c>
      <c r="AH27" t="s">
        <v>85</v>
      </c>
      <c r="AI27">
        <v>265.77118553411117</v>
      </c>
      <c r="AJ27" t="s">
        <v>94</v>
      </c>
      <c r="AK27">
        <v>21.799040576794251</v>
      </c>
      <c r="AM27" t="s">
        <v>50</v>
      </c>
      <c r="AN27">
        <f>GEOMEAN(AZ24:AZ26,AZ34:AZ36)</f>
        <v>22.911774376572922</v>
      </c>
      <c r="AO27">
        <f>AN27/AN25</f>
        <v>1.5072328932598313</v>
      </c>
      <c r="AP27">
        <f>GEOMEAN(AZ27:AZ29,AZ37:AZ39)</f>
        <v>52.144722088496053</v>
      </c>
      <c r="AQ27">
        <f>AP27/AN25</f>
        <v>3.4302991575386508</v>
      </c>
      <c r="AR27">
        <f>GEOMEAN(AZ30:AZ32,AZ40:AZ42)</f>
        <v>44.598694586162814</v>
      </c>
      <c r="AS27">
        <f>AR27/AN25</f>
        <v>2.9338897272594573</v>
      </c>
      <c r="AU27" t="s">
        <v>15</v>
      </c>
      <c r="AV27">
        <v>2.5187935597067757</v>
      </c>
      <c r="AW27" t="s">
        <v>21</v>
      </c>
      <c r="AX27">
        <v>15.032280991045441</v>
      </c>
      <c r="AY27" t="s">
        <v>27</v>
      </c>
      <c r="AZ27">
        <v>0.65853753950170135</v>
      </c>
      <c r="BA27" t="s">
        <v>33</v>
      </c>
      <c r="BB27">
        <v>6.5556229689280201</v>
      </c>
      <c r="BC27" t="s">
        <v>39</v>
      </c>
      <c r="BD27">
        <v>4.0245760649567348</v>
      </c>
    </row>
    <row r="28" spans="1:56" x14ac:dyDescent="0.2">
      <c r="A28" t="s">
        <v>51</v>
      </c>
      <c r="B28">
        <f>GEOMEAN(P24:P26,P34:P36)</f>
        <v>49.16984812361266</v>
      </c>
      <c r="C28">
        <f>B28/B25</f>
        <v>2.9189377958610869</v>
      </c>
      <c r="D28">
        <f>GEOMEAN(P27:P29,P37:P39)</f>
        <v>42.527198701584837</v>
      </c>
      <c r="E28">
        <f>D28/B25</f>
        <v>2.5246009979546384</v>
      </c>
      <c r="F28">
        <f>GEOMEAN(P30:P32,P40:P42)</f>
        <v>33.064517454910984</v>
      </c>
      <c r="G28">
        <f>F28/B25</f>
        <v>1.9628547450139484</v>
      </c>
      <c r="I28" t="s">
        <v>16</v>
      </c>
      <c r="J28">
        <v>3.1196111823821377</v>
      </c>
      <c r="K28" t="s">
        <v>68</v>
      </c>
      <c r="L28">
        <v>4.502708083793598</v>
      </c>
      <c r="M28" t="s">
        <v>78</v>
      </c>
      <c r="N28">
        <v>139.18522503533887</v>
      </c>
      <c r="O28" t="s">
        <v>86</v>
      </c>
      <c r="P28">
        <v>80.33235973981246</v>
      </c>
      <c r="Q28" t="s">
        <v>95</v>
      </c>
      <c r="R28">
        <v>3.0647816324091792</v>
      </c>
      <c r="T28" t="s">
        <v>51</v>
      </c>
      <c r="U28">
        <f>GEOMEAN(AI24:AI26,AI34:AI36)</f>
        <v>247.9331117672086</v>
      </c>
      <c r="V28">
        <f>U28/U25</f>
        <v>2.6413036053183827</v>
      </c>
      <c r="W28">
        <f>GEOMEAN(AI27:AI29,AI37:AI39)</f>
        <v>245.03432624246554</v>
      </c>
      <c r="X28">
        <f>W28/U25</f>
        <v>2.6104219993764639</v>
      </c>
      <c r="Y28">
        <f>GEOMEAN(AI30:AI32,AI40:AI42)</f>
        <v>226.09920955297667</v>
      </c>
      <c r="Z28">
        <f>Y28/U25</f>
        <v>2.4087006898563779</v>
      </c>
      <c r="AB28" t="s">
        <v>16</v>
      </c>
      <c r="AC28">
        <v>31.367720691296793</v>
      </c>
      <c r="AD28" t="s">
        <v>68</v>
      </c>
      <c r="AE28">
        <v>10.750551238903162</v>
      </c>
      <c r="AF28" t="s">
        <v>78</v>
      </c>
      <c r="AG28">
        <v>551.06371855911812</v>
      </c>
      <c r="AH28" t="s">
        <v>86</v>
      </c>
      <c r="AI28">
        <v>269.592852993024</v>
      </c>
      <c r="AJ28" t="s">
        <v>95</v>
      </c>
      <c r="AK28">
        <v>23.618286821201675</v>
      </c>
      <c r="AM28" t="s">
        <v>51</v>
      </c>
      <c r="AN28">
        <f>GEOMEAN(BB24:BB26,BB34:BB36)</f>
        <v>65.410915222908969</v>
      </c>
      <c r="AO28">
        <f>AN28/AN25</f>
        <v>4.3030051440714896</v>
      </c>
      <c r="AP28">
        <f>GEOMEAN(BB27:BB29,BB37:BB39)</f>
        <v>57.376479497337371</v>
      </c>
      <c r="AQ28">
        <f>AP28/AN25</f>
        <v>3.7744661664554409</v>
      </c>
      <c r="AR28">
        <f>GEOMEAN(BB30:BB32,BB40:BB42)</f>
        <v>67.252128724878986</v>
      </c>
      <c r="AS28">
        <f>AR28/AN25</f>
        <v>4.4241279130055657</v>
      </c>
      <c r="AU28" t="s">
        <v>16</v>
      </c>
      <c r="AV28">
        <v>0.35803625384970811</v>
      </c>
      <c r="AW28" t="s">
        <v>22</v>
      </c>
      <c r="AX28">
        <v>36.365477735925879</v>
      </c>
      <c r="AY28" t="s">
        <v>28</v>
      </c>
      <c r="AZ28">
        <v>38.391975267280444</v>
      </c>
      <c r="BA28" t="s">
        <v>34</v>
      </c>
      <c r="BB28">
        <v>262.2208222506577</v>
      </c>
      <c r="BC28" t="s">
        <v>40</v>
      </c>
      <c r="BD28">
        <v>11.526636566266873</v>
      </c>
    </row>
    <row r="29" spans="1:56" x14ac:dyDescent="0.2">
      <c r="A29" t="s">
        <v>52</v>
      </c>
      <c r="B29">
        <f>GEOMEAN(R24:R26,R34:R36)</f>
        <v>15.612213069884877</v>
      </c>
      <c r="C29">
        <f>B29/B25</f>
        <v>0.92680942784606613</v>
      </c>
      <c r="D29">
        <f>GEOMEAN(R27:R29,R37:R39)</f>
        <v>12.615722034400395</v>
      </c>
      <c r="E29">
        <f>D29/B25</f>
        <v>0.74892458027757736</v>
      </c>
      <c r="F29">
        <f>GEOMEAN(R30:R32,R40:R42)</f>
        <v>20.54365816891988</v>
      </c>
      <c r="G29">
        <f>F29/B25</f>
        <v>1.219561633457914</v>
      </c>
      <c r="I29" t="s">
        <v>17</v>
      </c>
      <c r="J29">
        <v>9.1128944069636084</v>
      </c>
      <c r="K29" t="s">
        <v>69</v>
      </c>
      <c r="L29">
        <v>11.815537868393791</v>
      </c>
      <c r="M29" t="s">
        <v>79</v>
      </c>
      <c r="N29">
        <v>87.627720294745288</v>
      </c>
      <c r="O29" t="s">
        <v>87</v>
      </c>
      <c r="P29">
        <v>145.87508757498296</v>
      </c>
      <c r="Q29" t="s">
        <v>96</v>
      </c>
      <c r="R29">
        <v>5.9663008019009975</v>
      </c>
      <c r="T29" t="s">
        <v>52</v>
      </c>
      <c r="U29">
        <f>GEOMEAN(AK24:AK26,AK35:AK36)</f>
        <v>58.70864258375601</v>
      </c>
      <c r="V29">
        <f>U29/U25</f>
        <v>0.62544025771523482</v>
      </c>
      <c r="W29">
        <f>GEOMEAN(AK27:AK29,AK37:AK38)</f>
        <v>56.234965782123176</v>
      </c>
      <c r="X29">
        <f>W29/U25</f>
        <v>0.59908745873661373</v>
      </c>
      <c r="Y29">
        <f>GEOMEAN(AK30:AK32,AK40:AK42)</f>
        <v>74.37366598665885</v>
      </c>
      <c r="Z29">
        <f>Y29/U25</f>
        <v>0.79232431163028139</v>
      </c>
      <c r="AB29" t="s">
        <v>17</v>
      </c>
      <c r="AC29">
        <v>23.492215590238054</v>
      </c>
      <c r="AD29" t="s">
        <v>69</v>
      </c>
      <c r="AE29">
        <v>74.327230189014244</v>
      </c>
      <c r="AF29" t="s">
        <v>79</v>
      </c>
      <c r="AG29">
        <v>429.16672856634165</v>
      </c>
      <c r="AH29" t="s">
        <v>87</v>
      </c>
      <c r="AI29">
        <v>256.17505331140427</v>
      </c>
      <c r="AJ29" t="s">
        <v>96</v>
      </c>
      <c r="AK29">
        <v>31.571778389143596</v>
      </c>
      <c r="AM29" t="s">
        <v>52</v>
      </c>
      <c r="AN29">
        <f>GEOMEAN(BD24:BD26,BD34:BD36)</f>
        <v>18.650715062528661</v>
      </c>
      <c r="AO29">
        <f>AN29/AN25</f>
        <v>1.226922488107381</v>
      </c>
      <c r="AP29">
        <f>GEOMEAN(BD27:BD29,BD37:BD39)</f>
        <v>34.956583268046295</v>
      </c>
      <c r="AQ29">
        <f>AP29/AN25</f>
        <v>2.2995910867317342</v>
      </c>
      <c r="AR29">
        <f>GEOMEAN(BD30:BD32,BD40:BD42)</f>
        <v>13.419285208759909</v>
      </c>
      <c r="AS29">
        <f>AR29/AN25</f>
        <v>0.88277702714107309</v>
      </c>
      <c r="AU29" t="s">
        <v>17</v>
      </c>
      <c r="AV29">
        <v>2.9744303583711105</v>
      </c>
      <c r="AW29" t="s">
        <v>23</v>
      </c>
      <c r="AX29">
        <v>44.77552491920467</v>
      </c>
      <c r="AY29" t="s">
        <v>29</v>
      </c>
      <c r="AZ29">
        <v>19.69342536882402</v>
      </c>
      <c r="BA29" t="s">
        <v>35</v>
      </c>
      <c r="BB29">
        <v>23.002750906978857</v>
      </c>
      <c r="BC29" t="s">
        <v>41</v>
      </c>
      <c r="BD29">
        <v>8.6370571678129799</v>
      </c>
    </row>
    <row r="30" spans="1:56" x14ac:dyDescent="0.2">
      <c r="I30" t="s">
        <v>18</v>
      </c>
      <c r="J30">
        <v>3.3341929320049792</v>
      </c>
      <c r="K30" t="s">
        <v>70</v>
      </c>
      <c r="L30">
        <v>5.8607106051893778</v>
      </c>
      <c r="M30" t="s">
        <v>75</v>
      </c>
      <c r="N30">
        <v>26.65060129257024</v>
      </c>
      <c r="O30" t="s">
        <v>88</v>
      </c>
      <c r="P30">
        <v>89.64758009935511</v>
      </c>
      <c r="Q30" t="s">
        <v>97</v>
      </c>
      <c r="R30">
        <v>7.3912529189763667</v>
      </c>
      <c r="AB30" t="s">
        <v>18</v>
      </c>
      <c r="AC30">
        <v>33.522000429372206</v>
      </c>
      <c r="AD30" t="s">
        <v>70</v>
      </c>
      <c r="AE30">
        <v>15.635502433169357</v>
      </c>
      <c r="AF30" t="s">
        <v>75</v>
      </c>
      <c r="AG30">
        <v>100.1361401860654</v>
      </c>
      <c r="AH30" t="s">
        <v>88</v>
      </c>
      <c r="AI30">
        <v>302.9044652284453</v>
      </c>
      <c r="AJ30" t="s">
        <v>97</v>
      </c>
      <c r="AK30">
        <v>31.12439239314326</v>
      </c>
      <c r="AU30" t="s">
        <v>18</v>
      </c>
      <c r="AV30">
        <v>11.981353881435803</v>
      </c>
      <c r="AW30" t="s">
        <v>24</v>
      </c>
      <c r="AX30">
        <v>7.8108672030817239</v>
      </c>
      <c r="AY30" t="s">
        <v>30</v>
      </c>
      <c r="AZ30">
        <v>1.0695354163428641</v>
      </c>
      <c r="BA30" t="s">
        <v>36</v>
      </c>
      <c r="BB30">
        <v>78.536983891258018</v>
      </c>
      <c r="BC30" t="s">
        <v>42</v>
      </c>
      <c r="BD30">
        <v>0.79184328169825802</v>
      </c>
    </row>
    <row r="31" spans="1:56" x14ac:dyDescent="0.2">
      <c r="I31" t="s">
        <v>19</v>
      </c>
      <c r="J31">
        <v>7.4992467751343295</v>
      </c>
      <c r="K31" t="s">
        <v>71</v>
      </c>
      <c r="L31">
        <v>15.132758088320152</v>
      </c>
      <c r="M31" t="s">
        <v>80</v>
      </c>
      <c r="N31">
        <v>63.162697565409488</v>
      </c>
      <c r="O31" t="s">
        <v>89</v>
      </c>
      <c r="P31">
        <v>48.103126450562186</v>
      </c>
      <c r="Q31" t="s">
        <v>98</v>
      </c>
      <c r="R31">
        <v>8.8903983497217975</v>
      </c>
      <c r="AB31" t="s">
        <v>19</v>
      </c>
      <c r="AC31">
        <v>22.722904249333862</v>
      </c>
      <c r="AD31" t="s">
        <v>71</v>
      </c>
      <c r="AE31">
        <v>39.745865351201154</v>
      </c>
      <c r="AF31" t="s">
        <v>80</v>
      </c>
      <c r="AG31">
        <v>191.053054994978</v>
      </c>
      <c r="AH31" t="s">
        <v>89</v>
      </c>
      <c r="AI31">
        <v>211.9143666632543</v>
      </c>
      <c r="AJ31" t="s">
        <v>98</v>
      </c>
      <c r="AK31">
        <v>37.875723747547838</v>
      </c>
      <c r="AU31" t="s">
        <v>19</v>
      </c>
      <c r="AV31">
        <v>6.4950198222212689</v>
      </c>
      <c r="AW31" t="s">
        <v>25</v>
      </c>
      <c r="AX31">
        <v>2.5329049668744399</v>
      </c>
      <c r="AY31" t="s">
        <v>31</v>
      </c>
      <c r="AZ31">
        <v>1.6544638839226153</v>
      </c>
      <c r="BA31" t="s">
        <v>37</v>
      </c>
      <c r="BB31">
        <v>24.369153901456748</v>
      </c>
      <c r="BC31" t="s">
        <v>43</v>
      </c>
      <c r="BD31">
        <v>15.680093556461459</v>
      </c>
    </row>
    <row r="32" spans="1:56" x14ac:dyDescent="0.2">
      <c r="I32" t="s">
        <v>20</v>
      </c>
      <c r="J32">
        <v>2.5515364079702225</v>
      </c>
      <c r="K32" t="s">
        <v>72</v>
      </c>
      <c r="L32">
        <v>6.6613701125010971</v>
      </c>
      <c r="M32" t="s">
        <v>81</v>
      </c>
      <c r="N32">
        <v>50.145862314121992</v>
      </c>
      <c r="O32" t="s">
        <v>90</v>
      </c>
      <c r="P32">
        <v>114.91788279224377</v>
      </c>
      <c r="Q32" t="s">
        <v>99</v>
      </c>
      <c r="R32">
        <v>15.252630620960941</v>
      </c>
      <c r="AB32" t="s">
        <v>20</v>
      </c>
      <c r="AC32">
        <v>13.788206206251367</v>
      </c>
      <c r="AD32" t="s">
        <v>72</v>
      </c>
      <c r="AE32">
        <v>40.828032366978405</v>
      </c>
      <c r="AF32" t="s">
        <v>81</v>
      </c>
      <c r="AG32">
        <v>185.6239956588912</v>
      </c>
      <c r="AH32" t="s">
        <v>90</v>
      </c>
      <c r="AI32">
        <v>272.87331719651684</v>
      </c>
      <c r="AJ32" t="s">
        <v>99</v>
      </c>
      <c r="AK32">
        <v>33.376695023315847</v>
      </c>
      <c r="AU32" t="s">
        <v>20</v>
      </c>
      <c r="AV32">
        <v>2.1912624062116151</v>
      </c>
      <c r="AW32" t="s">
        <v>26</v>
      </c>
      <c r="AX32">
        <v>12.640431153231194</v>
      </c>
      <c r="AY32" t="s">
        <v>32</v>
      </c>
      <c r="AZ32">
        <v>22.009091511761174</v>
      </c>
      <c r="BA32" t="s">
        <v>38</v>
      </c>
      <c r="BB32">
        <v>100.27295777792159</v>
      </c>
      <c r="BC32" t="s">
        <v>44</v>
      </c>
      <c r="BD32">
        <v>0.52350525537487791</v>
      </c>
    </row>
    <row r="33" spans="1:56" x14ac:dyDescent="0.2">
      <c r="I33" s="1" t="s">
        <v>142</v>
      </c>
      <c r="AB33" s="1" t="s">
        <v>142</v>
      </c>
      <c r="AU33" s="1" t="s">
        <v>142</v>
      </c>
    </row>
    <row r="34" spans="1:56" x14ac:dyDescent="0.2">
      <c r="I34" t="s">
        <v>0</v>
      </c>
      <c r="J34">
        <v>22.986786405412399</v>
      </c>
      <c r="K34" t="s">
        <v>3</v>
      </c>
      <c r="L34">
        <v>39.338453584378193</v>
      </c>
      <c r="M34" t="s">
        <v>6</v>
      </c>
      <c r="N34">
        <v>33.22209642329242</v>
      </c>
      <c r="O34" t="s">
        <v>9</v>
      </c>
      <c r="P34">
        <v>30.659443184934432</v>
      </c>
      <c r="Q34" t="s">
        <v>12</v>
      </c>
      <c r="R34">
        <v>44.505844863445205</v>
      </c>
      <c r="AB34" t="s">
        <v>0</v>
      </c>
      <c r="AC34">
        <v>203.60131246992086</v>
      </c>
      <c r="AD34" t="s">
        <v>3</v>
      </c>
      <c r="AE34">
        <v>199.42016290071359</v>
      </c>
      <c r="AF34" t="s">
        <v>6</v>
      </c>
      <c r="AG34">
        <v>424.09948039870994</v>
      </c>
      <c r="AH34" t="s">
        <v>9</v>
      </c>
      <c r="AI34">
        <v>191.86168379304758</v>
      </c>
      <c r="AJ34" t="s">
        <v>12</v>
      </c>
      <c r="AK34" t="e">
        <v>#VALUE!</v>
      </c>
      <c r="AU34" t="s">
        <v>0</v>
      </c>
      <c r="AV34">
        <v>33.010090906763146</v>
      </c>
      <c r="AW34" t="s">
        <v>3</v>
      </c>
      <c r="AX34">
        <v>186.8741114875935</v>
      </c>
      <c r="AY34" t="s">
        <v>6</v>
      </c>
      <c r="AZ34">
        <v>91.428366877752566</v>
      </c>
      <c r="BA34" t="s">
        <v>9</v>
      </c>
      <c r="BB34">
        <v>219.94528777947991</v>
      </c>
      <c r="BC34" t="s">
        <v>12</v>
      </c>
      <c r="BD34">
        <v>147.85700236845577</v>
      </c>
    </row>
    <row r="35" spans="1:56" x14ac:dyDescent="0.2">
      <c r="I35" t="s">
        <v>1</v>
      </c>
      <c r="J35">
        <v>53.81139368003911</v>
      </c>
      <c r="K35" t="s">
        <v>4</v>
      </c>
      <c r="L35">
        <v>50.090747307668124</v>
      </c>
      <c r="M35" t="s">
        <v>7</v>
      </c>
      <c r="N35">
        <v>37.154955408984804</v>
      </c>
      <c r="O35" t="s">
        <v>10</v>
      </c>
      <c r="P35">
        <v>19.650201894680443</v>
      </c>
      <c r="Q35" t="s">
        <v>13</v>
      </c>
      <c r="R35">
        <v>58.854749026220091</v>
      </c>
      <c r="AB35" t="s">
        <v>1</v>
      </c>
      <c r="AC35">
        <v>144.17062863405587</v>
      </c>
      <c r="AD35" t="s">
        <v>4</v>
      </c>
      <c r="AE35">
        <v>247.12324785308627</v>
      </c>
      <c r="AF35" t="s">
        <v>7</v>
      </c>
      <c r="AG35">
        <v>392.52766990285875</v>
      </c>
      <c r="AH35" t="s">
        <v>10</v>
      </c>
      <c r="AI35">
        <v>186.05728264299725</v>
      </c>
      <c r="AJ35" t="s">
        <v>13</v>
      </c>
      <c r="AK35">
        <v>192.75505241636958</v>
      </c>
      <c r="AU35" t="s">
        <v>1</v>
      </c>
      <c r="AV35">
        <v>71.141199781248275</v>
      </c>
      <c r="AW35" t="s">
        <v>4</v>
      </c>
      <c r="AX35">
        <v>145.02916608084726</v>
      </c>
      <c r="AY35" t="s">
        <v>7</v>
      </c>
      <c r="AZ35">
        <v>99.106197783297404</v>
      </c>
      <c r="BA35" t="s">
        <v>10</v>
      </c>
      <c r="BB35">
        <v>39.208423103793848</v>
      </c>
      <c r="BC35" t="s">
        <v>13</v>
      </c>
      <c r="BD35">
        <v>49.923526354356099</v>
      </c>
    </row>
    <row r="36" spans="1:56" x14ac:dyDescent="0.2">
      <c r="I36" t="s">
        <v>2</v>
      </c>
      <c r="J36">
        <v>12.783751902874359</v>
      </c>
      <c r="K36" t="s">
        <v>5</v>
      </c>
      <c r="L36">
        <v>37.670489492340266</v>
      </c>
      <c r="M36" t="s">
        <v>8</v>
      </c>
      <c r="N36">
        <v>30.641630180927041</v>
      </c>
      <c r="O36" t="s">
        <v>11</v>
      </c>
      <c r="P36">
        <v>31.897310392040946</v>
      </c>
      <c r="Q36" t="s">
        <v>14</v>
      </c>
      <c r="R36">
        <v>43.03629061532591</v>
      </c>
      <c r="AB36" t="s">
        <v>2</v>
      </c>
      <c r="AC36" t="e">
        <v>#VALUE!</v>
      </c>
      <c r="AD36" t="s">
        <v>5</v>
      </c>
      <c r="AE36">
        <v>139.15641649727957</v>
      </c>
      <c r="AF36" t="s">
        <v>8</v>
      </c>
      <c r="AG36">
        <v>264.2532066207923</v>
      </c>
      <c r="AH36" t="s">
        <v>11</v>
      </c>
      <c r="AI36">
        <v>215.21026036268137</v>
      </c>
      <c r="AJ36" t="s">
        <v>14</v>
      </c>
      <c r="AK36">
        <v>259.51380480174771</v>
      </c>
      <c r="AU36" t="s">
        <v>2</v>
      </c>
      <c r="AV36">
        <v>21.624126403082776</v>
      </c>
      <c r="AW36" t="s">
        <v>5</v>
      </c>
      <c r="AX36">
        <v>46.505644616497392</v>
      </c>
      <c r="AY36" t="s">
        <v>8</v>
      </c>
      <c r="AZ36">
        <v>104.97557305154514</v>
      </c>
      <c r="BA36" t="s">
        <v>11</v>
      </c>
      <c r="BB36">
        <v>183.5429344484015</v>
      </c>
      <c r="BC36" t="s">
        <v>14</v>
      </c>
      <c r="BD36">
        <v>201.66528424323215</v>
      </c>
    </row>
    <row r="37" spans="1:56" x14ac:dyDescent="0.2">
      <c r="I37" t="s">
        <v>15</v>
      </c>
      <c r="J37">
        <v>17.456890162506983</v>
      </c>
      <c r="K37" t="s">
        <v>21</v>
      </c>
      <c r="L37">
        <v>12.596812136174888</v>
      </c>
      <c r="M37" t="s">
        <v>27</v>
      </c>
      <c r="N37">
        <v>71.700429382136306</v>
      </c>
      <c r="O37" t="s">
        <v>33</v>
      </c>
      <c r="P37">
        <v>19.010881366462808</v>
      </c>
      <c r="Q37" t="s">
        <v>39</v>
      </c>
      <c r="R37">
        <v>43.137248798512509</v>
      </c>
      <c r="AB37" t="s">
        <v>15</v>
      </c>
      <c r="AC37">
        <v>61.165169556943226</v>
      </c>
      <c r="AD37" t="s">
        <v>21</v>
      </c>
      <c r="AE37">
        <v>53.660075080639537</v>
      </c>
      <c r="AF37" t="s">
        <v>27</v>
      </c>
      <c r="AG37">
        <v>537.96737501386644</v>
      </c>
      <c r="AH37" t="s">
        <v>33</v>
      </c>
      <c r="AI37">
        <v>154.68654018921902</v>
      </c>
      <c r="AJ37" t="s">
        <v>39</v>
      </c>
      <c r="AK37">
        <v>226.18606316219493</v>
      </c>
      <c r="AU37" t="s">
        <v>15</v>
      </c>
      <c r="AV37">
        <v>15.083540878805314</v>
      </c>
      <c r="AW37" t="s">
        <v>21</v>
      </c>
      <c r="AX37">
        <v>68.011762757509757</v>
      </c>
      <c r="AY37" t="s">
        <v>27</v>
      </c>
      <c r="AZ37">
        <v>247.03809318917982</v>
      </c>
      <c r="BA37" t="s">
        <v>33</v>
      </c>
      <c r="BB37">
        <v>79.796795431110212</v>
      </c>
      <c r="BC37" t="s">
        <v>39</v>
      </c>
      <c r="BD37">
        <v>96.696678164398094</v>
      </c>
    </row>
    <row r="38" spans="1:56" x14ac:dyDescent="0.2">
      <c r="I38" t="s">
        <v>16</v>
      </c>
      <c r="J38">
        <v>9.8559906152417582</v>
      </c>
      <c r="K38" t="s">
        <v>22</v>
      </c>
      <c r="L38">
        <v>16.373454504384426</v>
      </c>
      <c r="M38" t="s">
        <v>28</v>
      </c>
      <c r="N38">
        <v>29.672580835730066</v>
      </c>
      <c r="O38" t="s">
        <v>34</v>
      </c>
      <c r="P38">
        <v>27.938759175390292</v>
      </c>
      <c r="Q38" t="s">
        <v>40</v>
      </c>
      <c r="R38">
        <v>28.113702328934625</v>
      </c>
      <c r="AB38" t="s">
        <v>16</v>
      </c>
      <c r="AC38" t="e">
        <v>#VALUE!</v>
      </c>
      <c r="AD38" t="s">
        <v>22</v>
      </c>
      <c r="AE38">
        <v>43.704003273436918</v>
      </c>
      <c r="AF38" t="s">
        <v>28</v>
      </c>
      <c r="AG38">
        <v>973.3087230015368</v>
      </c>
      <c r="AH38" t="s">
        <v>34</v>
      </c>
      <c r="AI38">
        <v>234.30567106436231</v>
      </c>
      <c r="AJ38" t="s">
        <v>40</v>
      </c>
      <c r="AK38">
        <v>152.96128260853348</v>
      </c>
      <c r="AU38" t="s">
        <v>16</v>
      </c>
      <c r="AV38">
        <v>54.288190498146541</v>
      </c>
      <c r="AW38" t="s">
        <v>22</v>
      </c>
      <c r="AX38">
        <v>62.293118043030006</v>
      </c>
      <c r="AY38" t="s">
        <v>28</v>
      </c>
      <c r="AZ38">
        <v>388.46691920665643</v>
      </c>
      <c r="BA38" t="s">
        <v>34</v>
      </c>
      <c r="BB38">
        <v>35.13864788627167</v>
      </c>
      <c r="BC38" t="s">
        <v>40</v>
      </c>
      <c r="BD38">
        <v>282.58402119643824</v>
      </c>
    </row>
    <row r="39" spans="1:56" x14ac:dyDescent="0.2">
      <c r="I39" t="s">
        <v>17</v>
      </c>
      <c r="J39">
        <v>29.064955521267159</v>
      </c>
      <c r="K39" t="s">
        <v>23</v>
      </c>
      <c r="L39">
        <v>15.611853720540044</v>
      </c>
      <c r="M39" t="s">
        <v>29</v>
      </c>
      <c r="N39">
        <v>52.892966099169854</v>
      </c>
      <c r="O39" t="s">
        <v>35</v>
      </c>
      <c r="P39">
        <v>39.570097949794572</v>
      </c>
      <c r="Q39" t="s">
        <v>41</v>
      </c>
      <c r="R39">
        <v>34.9251095328475</v>
      </c>
      <c r="AB39" t="s">
        <v>17</v>
      </c>
      <c r="AC39">
        <v>167.13884227097094</v>
      </c>
      <c r="AD39" t="s">
        <v>23</v>
      </c>
      <c r="AE39">
        <v>53.78361214649825</v>
      </c>
      <c r="AF39" t="s">
        <v>29</v>
      </c>
      <c r="AG39" t="e">
        <v>#VALUE!</v>
      </c>
      <c r="AH39" t="s">
        <v>35</v>
      </c>
      <c r="AI39">
        <v>325.36672604197497</v>
      </c>
      <c r="AJ39" t="s">
        <v>41</v>
      </c>
      <c r="AK39" t="e">
        <v>#VALUE!</v>
      </c>
      <c r="AU39" t="s">
        <v>17</v>
      </c>
      <c r="AV39">
        <v>101.70590198821387</v>
      </c>
      <c r="AW39" t="s">
        <v>23</v>
      </c>
      <c r="AX39">
        <v>22.995614276811907</v>
      </c>
      <c r="AY39" t="s">
        <v>29</v>
      </c>
      <c r="AZ39">
        <v>420.72848823318964</v>
      </c>
      <c r="BA39" t="s">
        <v>35</v>
      </c>
      <c r="BB39">
        <v>321.78957288920606</v>
      </c>
      <c r="BC39" t="s">
        <v>41</v>
      </c>
      <c r="BD39">
        <v>166.65800271873186</v>
      </c>
    </row>
    <row r="40" spans="1:56" x14ac:dyDescent="0.2">
      <c r="I40" t="s">
        <v>18</v>
      </c>
      <c r="J40">
        <v>10.526273714261372</v>
      </c>
      <c r="K40" t="s">
        <v>24</v>
      </c>
      <c r="L40">
        <v>16.807122982985319</v>
      </c>
      <c r="M40" t="s">
        <v>30</v>
      </c>
      <c r="N40">
        <v>176.37913314548726</v>
      </c>
      <c r="O40" t="s">
        <v>36</v>
      </c>
      <c r="P40">
        <v>17.25968140012208</v>
      </c>
      <c r="Q40" t="s">
        <v>42</v>
      </c>
      <c r="R40">
        <v>52.182086732422512</v>
      </c>
      <c r="AB40" t="s">
        <v>18</v>
      </c>
      <c r="AC40">
        <v>90.684669120237928</v>
      </c>
      <c r="AD40" t="s">
        <v>24</v>
      </c>
      <c r="AE40">
        <v>61.622889390451988</v>
      </c>
      <c r="AF40" t="s">
        <v>30</v>
      </c>
      <c r="AG40">
        <v>2177.4904421257747</v>
      </c>
      <c r="AH40" t="s">
        <v>36</v>
      </c>
      <c r="AI40">
        <v>175.55474348328033</v>
      </c>
      <c r="AJ40" t="s">
        <v>42</v>
      </c>
      <c r="AK40">
        <v>201.08107116110619</v>
      </c>
      <c r="AU40" t="s">
        <v>18</v>
      </c>
      <c r="AV40">
        <v>33.628988231543836</v>
      </c>
      <c r="AW40" t="s">
        <v>24</v>
      </c>
      <c r="AX40">
        <v>81.899587741147641</v>
      </c>
      <c r="AY40" t="s">
        <v>30</v>
      </c>
      <c r="AZ40">
        <v>667.27170257285024</v>
      </c>
      <c r="BA40" t="s">
        <v>36</v>
      </c>
      <c r="BB40">
        <v>114.36341766383673</v>
      </c>
      <c r="BC40" t="s">
        <v>42</v>
      </c>
      <c r="BD40">
        <v>133.35119348986652</v>
      </c>
    </row>
    <row r="41" spans="1:56" x14ac:dyDescent="0.2">
      <c r="I41" t="s">
        <v>19</v>
      </c>
      <c r="J41">
        <v>30.597945362065758</v>
      </c>
      <c r="K41" t="s">
        <v>25</v>
      </c>
      <c r="L41">
        <v>12.57761755504869</v>
      </c>
      <c r="M41" t="s">
        <v>31</v>
      </c>
      <c r="N41">
        <v>158.63893104895226</v>
      </c>
      <c r="O41" t="s">
        <v>37</v>
      </c>
      <c r="P41">
        <v>6.0324032981603466</v>
      </c>
      <c r="Q41" t="s">
        <v>43</v>
      </c>
      <c r="R41">
        <v>36.827690837214931</v>
      </c>
      <c r="AB41" t="s">
        <v>19</v>
      </c>
      <c r="AC41">
        <v>59.624341252802623</v>
      </c>
      <c r="AD41" t="s">
        <v>25</v>
      </c>
      <c r="AE41">
        <v>78.25978557557039</v>
      </c>
      <c r="AF41" t="s">
        <v>31</v>
      </c>
      <c r="AG41">
        <v>1488.8407866594941</v>
      </c>
      <c r="AH41" t="s">
        <v>37</v>
      </c>
      <c r="AI41">
        <v>157.27131544452189</v>
      </c>
      <c r="AJ41" t="s">
        <v>43</v>
      </c>
      <c r="AK41">
        <v>150.35698309492884</v>
      </c>
      <c r="AU41" t="s">
        <v>19</v>
      </c>
      <c r="AV41" t="e">
        <v>#VALUE!</v>
      </c>
      <c r="AW41" t="s">
        <v>25</v>
      </c>
      <c r="AX41">
        <v>71.769565885991341</v>
      </c>
      <c r="AY41" t="s">
        <v>31</v>
      </c>
      <c r="AZ41">
        <v>306.60590885636617</v>
      </c>
      <c r="BA41" t="s">
        <v>37</v>
      </c>
      <c r="BB41">
        <v>42.086927581145289</v>
      </c>
      <c r="BC41" t="s">
        <v>43</v>
      </c>
      <c r="BD41">
        <v>90.024642673462765</v>
      </c>
    </row>
    <row r="42" spans="1:56" x14ac:dyDescent="0.2">
      <c r="I42" t="s">
        <v>20</v>
      </c>
      <c r="J42">
        <v>30.290978117063812</v>
      </c>
      <c r="K42" t="s">
        <v>26</v>
      </c>
      <c r="L42">
        <v>18.175332519258163</v>
      </c>
      <c r="M42" t="s">
        <v>32</v>
      </c>
      <c r="N42">
        <v>214.6877670712189</v>
      </c>
      <c r="O42" t="s">
        <v>38</v>
      </c>
      <c r="P42">
        <v>25.325060946979359</v>
      </c>
      <c r="Q42" t="s">
        <v>44</v>
      </c>
      <c r="R42">
        <v>39.028936070859537</v>
      </c>
      <c r="AB42" t="s">
        <v>20</v>
      </c>
      <c r="AC42" t="e">
        <v>#VALUE!</v>
      </c>
      <c r="AD42" t="s">
        <v>26</v>
      </c>
      <c r="AE42">
        <v>89.392848735816685</v>
      </c>
      <c r="AF42" t="s">
        <v>32</v>
      </c>
      <c r="AG42">
        <v>3043.4374130846036</v>
      </c>
      <c r="AH42" t="s">
        <v>38</v>
      </c>
      <c r="AI42">
        <v>276.2517449316594</v>
      </c>
      <c r="AJ42" t="s">
        <v>44</v>
      </c>
      <c r="AK42">
        <v>142.27060829895055</v>
      </c>
      <c r="AU42" t="s">
        <v>20</v>
      </c>
      <c r="AV42" t="e">
        <v>#VALUE!</v>
      </c>
      <c r="AW42" t="s">
        <v>26</v>
      </c>
      <c r="AX42">
        <v>168.45188183065892</v>
      </c>
      <c r="AY42" t="s">
        <v>32</v>
      </c>
      <c r="AZ42">
        <v>987.63182569880212</v>
      </c>
      <c r="BA42" t="s">
        <v>38</v>
      </c>
      <c r="BB42">
        <v>100.16208820430847</v>
      </c>
      <c r="BC42" t="s">
        <v>44</v>
      </c>
      <c r="BD42">
        <v>74.835739573450184</v>
      </c>
    </row>
    <row r="45" spans="1:56" x14ac:dyDescent="0.2">
      <c r="B45" s="2" t="s">
        <v>56</v>
      </c>
      <c r="I45" s="1" t="s">
        <v>141</v>
      </c>
      <c r="U45" s="2" t="s">
        <v>57</v>
      </c>
      <c r="AB45" s="1" t="s">
        <v>141</v>
      </c>
      <c r="AN45" s="2" t="s">
        <v>60</v>
      </c>
      <c r="AU45" s="1" t="s">
        <v>141</v>
      </c>
    </row>
    <row r="46" spans="1:56" x14ac:dyDescent="0.2">
      <c r="B46" t="s">
        <v>45</v>
      </c>
      <c r="C46" t="s">
        <v>63</v>
      </c>
      <c r="D46" t="s">
        <v>47</v>
      </c>
      <c r="E46" t="s">
        <v>63</v>
      </c>
      <c r="F46" t="s">
        <v>48</v>
      </c>
      <c r="G46" t="s">
        <v>63</v>
      </c>
      <c r="I46" t="s">
        <v>0</v>
      </c>
      <c r="J46">
        <v>64.913001308411509</v>
      </c>
      <c r="K46" t="s">
        <v>64</v>
      </c>
      <c r="L46">
        <v>212.36947252587845</v>
      </c>
      <c r="M46" t="s">
        <v>73</v>
      </c>
      <c r="N46">
        <v>353.35800284525328</v>
      </c>
      <c r="O46" t="s">
        <v>82</v>
      </c>
      <c r="P46">
        <v>380.4723856120599</v>
      </c>
      <c r="Q46" t="s">
        <v>91</v>
      </c>
      <c r="R46">
        <v>41.3780269510845</v>
      </c>
      <c r="U46" t="s">
        <v>45</v>
      </c>
      <c r="V46" t="s">
        <v>63</v>
      </c>
      <c r="W46" t="s">
        <v>47</v>
      </c>
      <c r="X46" t="s">
        <v>63</v>
      </c>
      <c r="Y46" t="s">
        <v>48</v>
      </c>
      <c r="Z46" t="s">
        <v>63</v>
      </c>
      <c r="AB46" t="s">
        <v>0</v>
      </c>
      <c r="AC46">
        <v>4.9841157992115672</v>
      </c>
      <c r="AD46" t="s">
        <v>64</v>
      </c>
      <c r="AE46">
        <v>1.6936736849914291</v>
      </c>
      <c r="AF46" t="s">
        <v>73</v>
      </c>
      <c r="AG46">
        <v>5.5207187612170108</v>
      </c>
      <c r="AH46" t="s">
        <v>82</v>
      </c>
      <c r="AI46">
        <v>24.311519837702459</v>
      </c>
      <c r="AJ46" t="s">
        <v>91</v>
      </c>
      <c r="AK46">
        <v>0.58594486426901959</v>
      </c>
      <c r="AN46" t="s">
        <v>45</v>
      </c>
      <c r="AO46" t="s">
        <v>63</v>
      </c>
      <c r="AP46" t="s">
        <v>47</v>
      </c>
      <c r="AQ46" t="s">
        <v>63</v>
      </c>
      <c r="AR46" t="s">
        <v>48</v>
      </c>
      <c r="AS46" t="s">
        <v>63</v>
      </c>
      <c r="AU46" t="s">
        <v>0</v>
      </c>
      <c r="AV46">
        <v>5.3198006124599457</v>
      </c>
      <c r="AW46" t="s">
        <v>3</v>
      </c>
      <c r="AX46">
        <v>16.491637119670791</v>
      </c>
      <c r="AY46" t="s">
        <v>6</v>
      </c>
      <c r="AZ46">
        <v>7.2350549554149222</v>
      </c>
      <c r="BA46" t="s">
        <v>9</v>
      </c>
      <c r="BB46">
        <v>36.799990001549972</v>
      </c>
      <c r="BC46" t="s">
        <v>12</v>
      </c>
      <c r="BD46">
        <v>1.760297095942513</v>
      </c>
    </row>
    <row r="47" spans="1:56" x14ac:dyDescent="0.2">
      <c r="A47" t="s">
        <v>46</v>
      </c>
      <c r="B47">
        <f>GEOMEAN(J46:J48,J56:J58)</f>
        <v>135.14193839900867</v>
      </c>
      <c r="D47">
        <f>GEOMEAN(J49:J51,J59)</f>
        <v>67.473560471678724</v>
      </c>
      <c r="E47">
        <f>D47/B47</f>
        <v>0.49927921170156664</v>
      </c>
      <c r="F47">
        <f>GEOMEAN(J52:J54,J62:J64)</f>
        <v>77.244580396974811</v>
      </c>
      <c r="G47">
        <f>F47/B47</f>
        <v>0.57158111917049015</v>
      </c>
      <c r="I47" t="s">
        <v>1</v>
      </c>
      <c r="J47">
        <v>90.899013681977067</v>
      </c>
      <c r="K47" t="s">
        <v>65</v>
      </c>
      <c r="L47">
        <v>119.44471842599286</v>
      </c>
      <c r="M47" t="s">
        <v>76</v>
      </c>
      <c r="N47">
        <v>666.6641137980348</v>
      </c>
      <c r="O47" t="s">
        <v>83</v>
      </c>
      <c r="P47">
        <v>748.2731238592587</v>
      </c>
      <c r="Q47" t="s">
        <v>92</v>
      </c>
      <c r="R47">
        <v>72.63366596694776</v>
      </c>
      <c r="T47" t="s">
        <v>46</v>
      </c>
      <c r="U47">
        <f>GEOMEAN(AC46:AC48,AC56:AC58)</f>
        <v>6.473608574764933</v>
      </c>
      <c r="W47">
        <f>GEOMEAN(AC49:AC51,AC59,AC61)</f>
        <v>3.889919113076167</v>
      </c>
      <c r="X47">
        <f>W47/U47</f>
        <v>0.60088883474352106</v>
      </c>
      <c r="Y47">
        <f>GEOMEAN(AC52:AC54,AC62:AC64)</f>
        <v>5.7002840674407675</v>
      </c>
      <c r="Z47">
        <f>Y47/U47</f>
        <v>0.88054197309075855</v>
      </c>
      <c r="AB47" t="s">
        <v>1</v>
      </c>
      <c r="AC47">
        <v>0.92417592325197162</v>
      </c>
      <c r="AD47" t="s">
        <v>65</v>
      </c>
      <c r="AE47">
        <v>1.8427570163479732</v>
      </c>
      <c r="AF47" t="s">
        <v>76</v>
      </c>
      <c r="AG47">
        <v>14.924017554982752</v>
      </c>
      <c r="AH47" t="s">
        <v>83</v>
      </c>
      <c r="AI47">
        <v>35.359536127746097</v>
      </c>
      <c r="AJ47" t="s">
        <v>92</v>
      </c>
      <c r="AK47">
        <v>2.662510030312081</v>
      </c>
      <c r="AM47" t="s">
        <v>46</v>
      </c>
      <c r="AN47">
        <f>GEOMEAN(AV46:AV48,AV56:AV58)</f>
        <v>9.1047896570448987</v>
      </c>
      <c r="AP47">
        <f>GEOMEAN(AV49:AV51,AV61)</f>
        <v>4.2260813557464143</v>
      </c>
      <c r="AQ47">
        <f>AP47/AN47</f>
        <v>0.46416024037155568</v>
      </c>
      <c r="AR47">
        <f>GEOMEAN(AV52:AV54,AV62:AV64)</f>
        <v>7.1648747612029711</v>
      </c>
      <c r="AS47">
        <f>AR47/AN47</f>
        <v>0.78693468285223878</v>
      </c>
      <c r="AU47" t="s">
        <v>1</v>
      </c>
      <c r="AV47">
        <v>3.1157166923757607</v>
      </c>
      <c r="AW47" t="s">
        <v>4</v>
      </c>
      <c r="AX47">
        <v>33.519577744041165</v>
      </c>
      <c r="AY47" t="s">
        <v>7</v>
      </c>
      <c r="AZ47">
        <v>6.368096783162879</v>
      </c>
      <c r="BA47" t="s">
        <v>10</v>
      </c>
      <c r="BB47">
        <v>26.867473789099662</v>
      </c>
      <c r="BC47" t="s">
        <v>13</v>
      </c>
      <c r="BD47">
        <v>2.489615434725899</v>
      </c>
    </row>
    <row r="48" spans="1:56" x14ac:dyDescent="0.2">
      <c r="A48" t="s">
        <v>49</v>
      </c>
      <c r="B48">
        <f>GEOMEAN(L46:L48,L56:L58)</f>
        <v>144.15085281161726</v>
      </c>
      <c r="C48">
        <f>B48/B47</f>
        <v>1.0666626105806596</v>
      </c>
      <c r="D48">
        <f>GEOMEAN(L49:L51,L59,L61)</f>
        <v>89.447581309411021</v>
      </c>
      <c r="E48">
        <f>D48/B47</f>
        <v>0.66187877996329791</v>
      </c>
      <c r="F48">
        <f>GEOMEAN(L52:L54,L62:L64)</f>
        <v>66.619036632248296</v>
      </c>
      <c r="G48">
        <f>F48/B47</f>
        <v>0.49295605362381706</v>
      </c>
      <c r="I48" t="s">
        <v>2</v>
      </c>
      <c r="J48">
        <v>272.00896010041276</v>
      </c>
      <c r="K48" t="s">
        <v>66</v>
      </c>
      <c r="L48">
        <v>165.01715812326137</v>
      </c>
      <c r="M48" t="s">
        <v>77</v>
      </c>
      <c r="N48">
        <v>758.14959415302599</v>
      </c>
      <c r="O48" t="s">
        <v>84</v>
      </c>
      <c r="P48">
        <v>772.14762216452402</v>
      </c>
      <c r="Q48" t="s">
        <v>93</v>
      </c>
      <c r="R48">
        <v>37.485452310952439</v>
      </c>
      <c r="T48" t="s">
        <v>49</v>
      </c>
      <c r="U48">
        <f>GEOMEAN(AE46:AE48,AE56:AE58)</f>
        <v>6.4615520364612582</v>
      </c>
      <c r="V48">
        <f>U48/U47</f>
        <v>0.9981375861446623</v>
      </c>
      <c r="W48">
        <f>GEOMEAN(AE49:AE51,AE59:AE61)</f>
        <v>3.5900255400013887</v>
      </c>
      <c r="X48">
        <f>W48/U47</f>
        <v>0.55456327001231276</v>
      </c>
      <c r="Y48">
        <f>GEOMEAN(AE52:AE54,AE62:AE64)</f>
        <v>7.5423800434820558</v>
      </c>
      <c r="Z48">
        <f>Y48/U47</f>
        <v>1.1650967086399615</v>
      </c>
      <c r="AB48" t="s">
        <v>2</v>
      </c>
      <c r="AC48">
        <v>7.2512453564492398</v>
      </c>
      <c r="AD48" t="s">
        <v>66</v>
      </c>
      <c r="AE48">
        <v>3.00648840198606</v>
      </c>
      <c r="AF48" t="s">
        <v>77</v>
      </c>
      <c r="AG48">
        <v>6.8818038336781608</v>
      </c>
      <c r="AH48" t="s">
        <v>84</v>
      </c>
      <c r="AI48">
        <v>39.486479215450551</v>
      </c>
      <c r="AJ48" t="s">
        <v>93</v>
      </c>
      <c r="AK48">
        <v>0.94304232289004575</v>
      </c>
      <c r="AM48" t="s">
        <v>49</v>
      </c>
      <c r="AN48">
        <f>GEOMEAN(AX46:AX48,AX56:AX58)</f>
        <v>77.20887655132799</v>
      </c>
      <c r="AO48">
        <f>AN48/AN47</f>
        <v>8.4800285849093768</v>
      </c>
      <c r="AP48">
        <f>GEOMEAN(AX49:AX51,AX59:AX61)</f>
        <v>41.507284891391713</v>
      </c>
      <c r="AQ48">
        <f>AP48/AN47</f>
        <v>4.5588406162986033</v>
      </c>
      <c r="AR48">
        <f>GEOMEAN(AX52:AX53,AX62:AX64)</f>
        <v>139.49383367931512</v>
      </c>
      <c r="AS48">
        <f>AR48/AN47</f>
        <v>15.320928756589201</v>
      </c>
      <c r="AU48" t="s">
        <v>2</v>
      </c>
      <c r="AV48">
        <v>8.5321591882217511</v>
      </c>
      <c r="AW48" t="s">
        <v>5</v>
      </c>
      <c r="AX48">
        <v>42.292614620096153</v>
      </c>
      <c r="AY48" t="s">
        <v>8</v>
      </c>
      <c r="AZ48">
        <v>16.960276985801986</v>
      </c>
      <c r="BA48" t="s">
        <v>11</v>
      </c>
      <c r="BC48" t="s">
        <v>14</v>
      </c>
      <c r="BD48">
        <v>1.5253895910049329</v>
      </c>
    </row>
    <row r="49" spans="1:56" x14ac:dyDescent="0.2">
      <c r="A49" t="s">
        <v>50</v>
      </c>
      <c r="B49">
        <f>GEOMEAN(N46:N48,N56:N58)</f>
        <v>347.04064492035121</v>
      </c>
      <c r="C49">
        <f>B49/B47</f>
        <v>2.5679714900618662</v>
      </c>
      <c r="D49">
        <f>GEOMEAN(N49:N51,N59:N61)</f>
        <v>392.11179052507106</v>
      </c>
      <c r="E49">
        <f>D49/B47</f>
        <v>2.9014811772741851</v>
      </c>
      <c r="F49">
        <f>GEOMEAN(N52:N54,N63:N64)</f>
        <v>327.24838910827316</v>
      </c>
      <c r="G49">
        <f>F49/B47</f>
        <v>2.4215161702214689</v>
      </c>
      <c r="I49" t="s">
        <v>15</v>
      </c>
      <c r="J49">
        <v>69.374748511651518</v>
      </c>
      <c r="K49" t="s">
        <v>67</v>
      </c>
      <c r="L49">
        <v>122.94296417719893</v>
      </c>
      <c r="M49" t="s">
        <v>74</v>
      </c>
      <c r="N49">
        <v>252.71582080779592</v>
      </c>
      <c r="O49" t="s">
        <v>85</v>
      </c>
      <c r="P49">
        <v>415.68126862216087</v>
      </c>
      <c r="Q49" t="s">
        <v>94</v>
      </c>
      <c r="R49">
        <v>51.562807225598142</v>
      </c>
      <c r="T49" t="s">
        <v>50</v>
      </c>
      <c r="U49">
        <f>GEOMEAN(AG46:AG48,AG56:AG58)</f>
        <v>10.798733991549843</v>
      </c>
      <c r="V49">
        <f>U49/U47</f>
        <v>1.6681166102079261</v>
      </c>
      <c r="W49">
        <f>GEOMEAN(AG49:AG51,AG59:AG61)</f>
        <v>26.91679296201346</v>
      </c>
      <c r="X49">
        <f>W49/U47</f>
        <v>4.1579271670732503</v>
      </c>
      <c r="Y49">
        <f>GEOMEAN(AG52:AG54,AG62:AG64)</f>
        <v>32.256640108722323</v>
      </c>
      <c r="Z49">
        <f>Y49/U47</f>
        <v>4.982791241729287</v>
      </c>
      <c r="AB49" t="s">
        <v>15</v>
      </c>
      <c r="AC49">
        <v>2.6601141140680054</v>
      </c>
      <c r="AD49" t="s">
        <v>67</v>
      </c>
      <c r="AE49">
        <v>2.4796762591333015</v>
      </c>
      <c r="AF49" t="s">
        <v>74</v>
      </c>
      <c r="AG49">
        <v>4.5053321448142478</v>
      </c>
      <c r="AH49" t="s">
        <v>85</v>
      </c>
      <c r="AI49">
        <v>43.001977221315258</v>
      </c>
      <c r="AJ49" t="s">
        <v>94</v>
      </c>
      <c r="AK49">
        <v>1.9583891555899962</v>
      </c>
      <c r="AM49" t="s">
        <v>50</v>
      </c>
      <c r="AN49">
        <f>GEOMEAN(AZ46:AZ48,AZ56:AZ58)</f>
        <v>15.928594237472264</v>
      </c>
      <c r="AO49">
        <f>AN49/AN47</f>
        <v>1.7494741600260251</v>
      </c>
      <c r="AP49">
        <f>GEOMEAN(AZ49:AZ51,AZ59:AZ60)</f>
        <v>11.28392784698049</v>
      </c>
      <c r="AQ49">
        <f>AP49/AN47</f>
        <v>1.2393397620393642</v>
      </c>
      <c r="AR49">
        <f>GEOMEAN(AZ52:AZ54,AZ62:AZ64)</f>
        <v>39.45840296959539</v>
      </c>
      <c r="AS49">
        <f>AR49/AN47</f>
        <v>4.3338071999350536</v>
      </c>
      <c r="AU49" t="s">
        <v>15</v>
      </c>
      <c r="AV49">
        <v>1.9402948798689248</v>
      </c>
      <c r="AW49" t="s">
        <v>21</v>
      </c>
      <c r="AX49">
        <v>11.812576973976356</v>
      </c>
      <c r="AY49" t="s">
        <v>27</v>
      </c>
      <c r="AZ49">
        <v>1.8976365751458502</v>
      </c>
      <c r="BA49" t="s">
        <v>33</v>
      </c>
      <c r="BB49">
        <v>236.83696780785627</v>
      </c>
      <c r="BC49" t="s">
        <v>39</v>
      </c>
      <c r="BD49">
        <v>1.4533277851254915</v>
      </c>
    </row>
    <row r="50" spans="1:56" x14ac:dyDescent="0.2">
      <c r="A50" t="s">
        <v>51</v>
      </c>
      <c r="B50">
        <f>GEOMEAN(P46:P48,P56:P58)</f>
        <v>198.62085627173042</v>
      </c>
      <c r="C50">
        <f>B50/B47</f>
        <v>1.4697203445854037</v>
      </c>
      <c r="D50">
        <f>GEOMEAN(P49:P51,P59:P61)</f>
        <v>153.88302454491247</v>
      </c>
      <c r="E50">
        <f>D50/B47</f>
        <v>1.1386770559008148</v>
      </c>
      <c r="F50">
        <f>GEOMEAN(P52:P54,P62:P64)</f>
        <v>154.84745964483369</v>
      </c>
      <c r="G50">
        <f>F50/B47</f>
        <v>1.1458135163611769</v>
      </c>
      <c r="I50" t="s">
        <v>16</v>
      </c>
      <c r="J50">
        <v>59.182198758722897</v>
      </c>
      <c r="K50" t="s">
        <v>68</v>
      </c>
      <c r="L50">
        <v>78.407017792665513</v>
      </c>
      <c r="M50" t="s">
        <v>78</v>
      </c>
      <c r="N50">
        <v>912.82598064917249</v>
      </c>
      <c r="O50" t="s">
        <v>86</v>
      </c>
      <c r="P50">
        <v>442.10939766100165</v>
      </c>
      <c r="Q50" t="s">
        <v>95</v>
      </c>
      <c r="R50">
        <v>28.290544969272844</v>
      </c>
      <c r="T50" t="s">
        <v>51</v>
      </c>
      <c r="U50">
        <f>GEOMEAN(AI46:AI48,AI56:AI58)</f>
        <v>29.630217928523322</v>
      </c>
      <c r="V50">
        <f>U50/U47</f>
        <v>4.5770790103106043</v>
      </c>
      <c r="W50">
        <f>GEOMEAN(AI49:AI51,AI59:AI61)</f>
        <v>26.657877160428843</v>
      </c>
      <c r="X50">
        <f>W50/U47</f>
        <v>4.1179315759598323</v>
      </c>
      <c r="Y50">
        <f>GEOMEAN(AI52:AI54,AI62:AI64)</f>
        <v>16.679702944961143</v>
      </c>
      <c r="Z50">
        <f>Y50/U47</f>
        <v>2.576569582841485</v>
      </c>
      <c r="AB50" t="s">
        <v>16</v>
      </c>
      <c r="AC50">
        <v>3.6551502769864617</v>
      </c>
      <c r="AD50" t="s">
        <v>68</v>
      </c>
      <c r="AE50">
        <v>1.1012079472592207</v>
      </c>
      <c r="AF50" t="s">
        <v>78</v>
      </c>
      <c r="AG50">
        <v>26.401838537041382</v>
      </c>
      <c r="AH50" t="s">
        <v>86</v>
      </c>
      <c r="AI50">
        <v>30.879761648647481</v>
      </c>
      <c r="AJ50" t="s">
        <v>95</v>
      </c>
      <c r="AK50">
        <v>1.220177803735448</v>
      </c>
      <c r="AM50" t="s">
        <v>51</v>
      </c>
      <c r="AN50">
        <f>GEOMEAN(BB46:BB47,BB56:BB58)</f>
        <v>38.812117229710751</v>
      </c>
      <c r="AO50">
        <f>AN50/AN47</f>
        <v>4.2628241498890187</v>
      </c>
      <c r="AP50">
        <f>GEOMEAN(BB49:BB51,BB59:BB61)</f>
        <v>59.583830098946457</v>
      </c>
      <c r="AQ50">
        <f>AP50/AN47</f>
        <v>6.5442291742394101</v>
      </c>
      <c r="AR50">
        <f>GEOMEAN(BB52:BB54,BB62:BB64)</f>
        <v>25.162047628412878</v>
      </c>
      <c r="AS50">
        <f>AR50/AN47</f>
        <v>2.7636055940011262</v>
      </c>
      <c r="AU50" t="s">
        <v>16</v>
      </c>
      <c r="AV50">
        <v>2.9215898830316278</v>
      </c>
      <c r="AW50" t="s">
        <v>22</v>
      </c>
      <c r="AX50">
        <v>25.197608800287593</v>
      </c>
      <c r="AY50" t="s">
        <v>28</v>
      </c>
      <c r="AZ50">
        <v>15.733602858245137</v>
      </c>
      <c r="BA50" t="s">
        <v>34</v>
      </c>
      <c r="BB50">
        <v>31.034140482407334</v>
      </c>
      <c r="BC50" t="s">
        <v>40</v>
      </c>
      <c r="BD50">
        <v>2.1398510315489667</v>
      </c>
    </row>
    <row r="51" spans="1:56" x14ac:dyDescent="0.2">
      <c r="A51" t="s">
        <v>52</v>
      </c>
      <c r="B51">
        <f>GEOMEAN(R46:R48,R56)</f>
        <v>55.26165199049052</v>
      </c>
      <c r="C51">
        <f>B51/B47</f>
        <v>0.40891563821831262</v>
      </c>
      <c r="D51">
        <f>GEOMEAN(R49:R51,R59:R61)</f>
        <v>49.475655679207705</v>
      </c>
      <c r="E51">
        <f>D51/B47</f>
        <v>0.36610142096030962</v>
      </c>
      <c r="F51">
        <f>GEOMEAN(R52:R54,R62:R64)</f>
        <v>71.553371037931456</v>
      </c>
      <c r="G51">
        <f>F51/B47</f>
        <v>0.52946829004826779</v>
      </c>
      <c r="I51" t="s">
        <v>17</v>
      </c>
      <c r="J51">
        <v>56.54674886077958</v>
      </c>
      <c r="K51" t="s">
        <v>69</v>
      </c>
      <c r="L51">
        <v>261.01722754624632</v>
      </c>
      <c r="M51" t="s">
        <v>79</v>
      </c>
      <c r="N51">
        <v>801.45195692268999</v>
      </c>
      <c r="O51" t="s">
        <v>87</v>
      </c>
      <c r="P51">
        <v>397.45244436930068</v>
      </c>
      <c r="Q51" t="s">
        <v>96</v>
      </c>
      <c r="R51">
        <v>27.310041290723259</v>
      </c>
      <c r="T51" t="s">
        <v>52</v>
      </c>
      <c r="U51">
        <f>GEOMEAN(AK46:AK48,AK56:AK58)</f>
        <v>5.3479907277340288</v>
      </c>
      <c r="V51">
        <f>U51/U47</f>
        <v>0.82612204089405006</v>
      </c>
      <c r="W51">
        <f>GEOMEAN(AK49:AK51,AK59:AK61)</f>
        <v>6.5917295978905104</v>
      </c>
      <c r="X51">
        <f>W51/U47</f>
        <v>1.0182465500904752</v>
      </c>
      <c r="Y51">
        <f>GEOMEAN(AK52:AK54,AK62:AK64)</f>
        <v>8.2565476920873735</v>
      </c>
      <c r="Z51">
        <f>Y51/U47</f>
        <v>1.2754165774360526</v>
      </c>
      <c r="AB51" t="s">
        <v>17</v>
      </c>
      <c r="AC51">
        <v>2.718455025765659</v>
      </c>
      <c r="AD51" t="s">
        <v>69</v>
      </c>
      <c r="AE51">
        <v>1.9187932271063126</v>
      </c>
      <c r="AF51" t="s">
        <v>79</v>
      </c>
      <c r="AG51">
        <v>21.080716102394586</v>
      </c>
      <c r="AH51" t="s">
        <v>87</v>
      </c>
      <c r="AI51">
        <v>25.373688118008971</v>
      </c>
      <c r="AJ51" t="s">
        <v>96</v>
      </c>
      <c r="AK51">
        <v>3.1705583498696361</v>
      </c>
      <c r="AM51" t="s">
        <v>52</v>
      </c>
      <c r="AN51">
        <f>GEOMEAN(BD46:BD48,BD56:BD58)</f>
        <v>7.2109198133340202</v>
      </c>
      <c r="AO51">
        <f>AN51/AN47</f>
        <v>0.79199191688679127</v>
      </c>
      <c r="AP51">
        <f>GEOMEAN(BD49:BD51,BD59:BD61)</f>
        <v>7.3598535701785108</v>
      </c>
      <c r="AQ51">
        <f>AP51/AN47</f>
        <v>0.80834965412778859</v>
      </c>
      <c r="AR51">
        <f>GEOMEAN(BD52:BD54,BD62:BD64)</f>
        <v>10.064964241430964</v>
      </c>
      <c r="AS51">
        <f>AR51/AN47</f>
        <v>1.1054581841594906</v>
      </c>
      <c r="AU51" t="s">
        <v>17</v>
      </c>
      <c r="AV51">
        <v>2.8715554407555151</v>
      </c>
      <c r="AW51" t="s">
        <v>23</v>
      </c>
      <c r="AX51">
        <v>38.212044330265087</v>
      </c>
      <c r="AY51" t="s">
        <v>29</v>
      </c>
      <c r="AZ51">
        <v>10.898790829497926</v>
      </c>
      <c r="BA51" t="s">
        <v>35</v>
      </c>
      <c r="BB51">
        <v>37.972937341141318</v>
      </c>
      <c r="BC51" t="s">
        <v>41</v>
      </c>
      <c r="BD51">
        <v>3.7031513472189075</v>
      </c>
    </row>
    <row r="52" spans="1:56" x14ac:dyDescent="0.2">
      <c r="I52" t="s">
        <v>18</v>
      </c>
      <c r="J52">
        <v>99.558770264803542</v>
      </c>
      <c r="K52" t="s">
        <v>70</v>
      </c>
      <c r="L52">
        <v>61.288151861073281</v>
      </c>
      <c r="M52" t="s">
        <v>75</v>
      </c>
      <c r="N52">
        <v>186.56934933257889</v>
      </c>
      <c r="O52" t="s">
        <v>88</v>
      </c>
      <c r="P52">
        <v>589.24305339543866</v>
      </c>
      <c r="Q52" t="s">
        <v>97</v>
      </c>
      <c r="R52">
        <v>57.811589402595338</v>
      </c>
      <c r="AB52" t="s">
        <v>18</v>
      </c>
      <c r="AC52">
        <v>1.2308606805475657</v>
      </c>
      <c r="AD52" t="s">
        <v>70</v>
      </c>
      <c r="AE52">
        <v>3.1471096461836554</v>
      </c>
      <c r="AF52" t="s">
        <v>75</v>
      </c>
      <c r="AG52">
        <v>9.8177635698399985</v>
      </c>
      <c r="AH52" t="s">
        <v>88</v>
      </c>
      <c r="AI52">
        <v>22.902308926454264</v>
      </c>
      <c r="AJ52" t="s">
        <v>97</v>
      </c>
      <c r="AK52">
        <v>4.6747954424498452</v>
      </c>
      <c r="AU52" t="s">
        <v>18</v>
      </c>
      <c r="AV52">
        <v>5.5476080102534171</v>
      </c>
      <c r="AW52" t="s">
        <v>24</v>
      </c>
      <c r="AX52">
        <v>130.06931938470245</v>
      </c>
      <c r="AY52" t="s">
        <v>30</v>
      </c>
      <c r="AZ52">
        <v>4.684287150114173</v>
      </c>
      <c r="BA52" t="s">
        <v>36</v>
      </c>
      <c r="BB52">
        <v>36.916470844802134</v>
      </c>
      <c r="BC52" t="s">
        <v>42</v>
      </c>
      <c r="BD52">
        <v>5.5677382616376843</v>
      </c>
    </row>
    <row r="53" spans="1:56" x14ac:dyDescent="0.2">
      <c r="I53" t="s">
        <v>19</v>
      </c>
      <c r="J53">
        <v>58.770961256179852</v>
      </c>
      <c r="K53" t="s">
        <v>71</v>
      </c>
      <c r="L53">
        <v>20.996301862344939</v>
      </c>
      <c r="M53" t="s">
        <v>80</v>
      </c>
      <c r="N53">
        <v>438.66757378434107</v>
      </c>
      <c r="O53" t="s">
        <v>89</v>
      </c>
      <c r="P53">
        <v>467.87319534114619</v>
      </c>
      <c r="Q53" t="s">
        <v>98</v>
      </c>
      <c r="R53">
        <v>55.778913882931569</v>
      </c>
      <c r="AB53" t="s">
        <v>19</v>
      </c>
      <c r="AC53">
        <v>4.4529455065253831</v>
      </c>
      <c r="AD53" t="s">
        <v>71</v>
      </c>
      <c r="AE53">
        <v>5.4816183649472654</v>
      </c>
      <c r="AF53" t="s">
        <v>80</v>
      </c>
      <c r="AG53">
        <v>5.7469112453804563</v>
      </c>
      <c r="AH53" t="s">
        <v>89</v>
      </c>
      <c r="AI53">
        <v>20.972625246525183</v>
      </c>
      <c r="AJ53" t="s">
        <v>98</v>
      </c>
      <c r="AK53">
        <v>1.8223049382367138</v>
      </c>
      <c r="AU53" t="s">
        <v>19</v>
      </c>
      <c r="AV53">
        <v>3.8507909750800833</v>
      </c>
      <c r="AW53" t="s">
        <v>25</v>
      </c>
      <c r="AX53">
        <v>180.35067075435833</v>
      </c>
      <c r="AY53" t="s">
        <v>31</v>
      </c>
      <c r="AZ53">
        <v>16.067751825623322</v>
      </c>
      <c r="BA53" t="s">
        <v>37</v>
      </c>
      <c r="BB53">
        <v>14.847976844369049</v>
      </c>
      <c r="BC53" t="s">
        <v>43</v>
      </c>
      <c r="BD53">
        <v>6.1223536118106932</v>
      </c>
    </row>
    <row r="54" spans="1:56" x14ac:dyDescent="0.2">
      <c r="I54" t="s">
        <v>20</v>
      </c>
      <c r="J54">
        <v>53.274117141300835</v>
      </c>
      <c r="K54" t="s">
        <v>72</v>
      </c>
      <c r="L54">
        <v>159.28678083627702</v>
      </c>
      <c r="M54" t="s">
        <v>81</v>
      </c>
      <c r="N54">
        <v>321.96203866415738</v>
      </c>
      <c r="O54" t="s">
        <v>90</v>
      </c>
      <c r="P54">
        <v>493.35154966485959</v>
      </c>
      <c r="Q54" t="s">
        <v>99</v>
      </c>
      <c r="R54">
        <v>53.220966799074922</v>
      </c>
      <c r="AB54" t="s">
        <v>20</v>
      </c>
      <c r="AC54">
        <v>2.9015759963594427</v>
      </c>
      <c r="AD54" t="s">
        <v>72</v>
      </c>
      <c r="AE54">
        <v>1.6036643050645758</v>
      </c>
      <c r="AF54" t="s">
        <v>81</v>
      </c>
      <c r="AG54">
        <v>6.916172096100464</v>
      </c>
      <c r="AH54" t="s">
        <v>90</v>
      </c>
      <c r="AI54">
        <v>10.484903588463945</v>
      </c>
      <c r="AJ54" t="s">
        <v>99</v>
      </c>
      <c r="AK54">
        <v>4.946262243724318</v>
      </c>
      <c r="AU54" t="s">
        <v>20</v>
      </c>
      <c r="AV54">
        <v>3.5306424402209378</v>
      </c>
      <c r="AW54" t="s">
        <v>26</v>
      </c>
      <c r="AY54" t="s">
        <v>32</v>
      </c>
      <c r="AZ54">
        <v>11.0148059518193</v>
      </c>
      <c r="BA54" t="s">
        <v>38</v>
      </c>
      <c r="BB54">
        <v>28.384503281589364</v>
      </c>
      <c r="BC54" t="s">
        <v>44</v>
      </c>
      <c r="BD54">
        <v>3.7647824294091881</v>
      </c>
    </row>
    <row r="55" spans="1:56" x14ac:dyDescent="0.2">
      <c r="I55" s="1" t="s">
        <v>142</v>
      </c>
      <c r="AB55" s="1" t="s">
        <v>142</v>
      </c>
      <c r="AU55" s="1" t="s">
        <v>142</v>
      </c>
    </row>
    <row r="56" spans="1:56" x14ac:dyDescent="0.2">
      <c r="I56" t="s">
        <v>0</v>
      </c>
      <c r="J56">
        <v>165.67297329440933</v>
      </c>
      <c r="K56" t="s">
        <v>3</v>
      </c>
      <c r="L56">
        <v>114.70323410436839</v>
      </c>
      <c r="M56" t="s">
        <v>6</v>
      </c>
      <c r="N56">
        <v>169.83355292974301</v>
      </c>
      <c r="O56" t="s">
        <v>9</v>
      </c>
      <c r="P56">
        <v>84.103059212008105</v>
      </c>
      <c r="Q56" t="s">
        <v>12</v>
      </c>
      <c r="R56">
        <v>82.779911190161343</v>
      </c>
      <c r="AB56" t="s">
        <v>0</v>
      </c>
      <c r="AC56">
        <v>11.77642319558846</v>
      </c>
      <c r="AD56" t="s">
        <v>3</v>
      </c>
      <c r="AE56">
        <v>20.086824228045689</v>
      </c>
      <c r="AF56" t="s">
        <v>6</v>
      </c>
      <c r="AG56">
        <v>11.057088874522362</v>
      </c>
      <c r="AH56" t="s">
        <v>9</v>
      </c>
      <c r="AI56">
        <v>33.500162263809514</v>
      </c>
      <c r="AJ56" t="s">
        <v>12</v>
      </c>
      <c r="AK56">
        <v>26.572192464634387</v>
      </c>
      <c r="AU56" t="s">
        <v>0</v>
      </c>
      <c r="AV56">
        <v>18.800759453296049</v>
      </c>
      <c r="AW56" t="s">
        <v>3</v>
      </c>
      <c r="AX56">
        <v>280.66805211543777</v>
      </c>
      <c r="AY56" t="s">
        <v>6</v>
      </c>
      <c r="AZ56">
        <v>37.938033157998987</v>
      </c>
      <c r="BA56" t="s">
        <v>9</v>
      </c>
      <c r="BB56">
        <v>21.868660485065668</v>
      </c>
      <c r="BC56" t="s">
        <v>12</v>
      </c>
      <c r="BD56">
        <v>28.992477729331348</v>
      </c>
    </row>
    <row r="57" spans="1:56" x14ac:dyDescent="0.2">
      <c r="I57" t="s">
        <v>1</v>
      </c>
      <c r="J57">
        <v>193.42835974119694</v>
      </c>
      <c r="K57" t="s">
        <v>4</v>
      </c>
      <c r="L57">
        <v>130.53192649883846</v>
      </c>
      <c r="M57" t="s">
        <v>7</v>
      </c>
      <c r="N57">
        <v>371.12906193590601</v>
      </c>
      <c r="O57" t="s">
        <v>10</v>
      </c>
      <c r="P57">
        <v>93.459921822113472</v>
      </c>
      <c r="Q57" t="s">
        <v>13</v>
      </c>
      <c r="R57" t="e">
        <v>#VALUE!</v>
      </c>
      <c r="AB57" t="s">
        <v>1</v>
      </c>
      <c r="AC57">
        <v>15.698166733950247</v>
      </c>
      <c r="AD57" t="s">
        <v>4</v>
      </c>
      <c r="AE57">
        <v>17.650455000007678</v>
      </c>
      <c r="AF57" t="s">
        <v>7</v>
      </c>
      <c r="AG57">
        <v>18.659854756219545</v>
      </c>
      <c r="AH57" t="s">
        <v>10</v>
      </c>
      <c r="AI57">
        <v>26.85337637805539</v>
      </c>
      <c r="AJ57" t="s">
        <v>13</v>
      </c>
      <c r="AK57">
        <v>34.196678164398129</v>
      </c>
      <c r="AU57" t="s">
        <v>1</v>
      </c>
      <c r="AV57">
        <v>15.857477521036904</v>
      </c>
      <c r="AW57" t="s">
        <v>4</v>
      </c>
      <c r="AX57">
        <v>179.74868993484225</v>
      </c>
      <c r="AY57" t="s">
        <v>7</v>
      </c>
      <c r="AZ57">
        <v>32.714206303160545</v>
      </c>
      <c r="BA57" t="s">
        <v>10</v>
      </c>
      <c r="BB57">
        <v>19.761745003334408</v>
      </c>
      <c r="BC57" t="s">
        <v>13</v>
      </c>
      <c r="BD57">
        <v>34.918578143318904</v>
      </c>
    </row>
    <row r="58" spans="1:56" x14ac:dyDescent="0.2">
      <c r="I58" t="s">
        <v>2</v>
      </c>
      <c r="J58">
        <v>118.43906693299827</v>
      </c>
      <c r="K58" t="s">
        <v>5</v>
      </c>
      <c r="L58">
        <v>143.16034705187801</v>
      </c>
      <c r="M58" t="s">
        <v>8</v>
      </c>
      <c r="N58">
        <v>155.18747787643156</v>
      </c>
      <c r="O58" t="s">
        <v>11</v>
      </c>
      <c r="P58">
        <v>35.532704623234885</v>
      </c>
      <c r="Q58" t="s">
        <v>14</v>
      </c>
      <c r="R58" t="e">
        <v>#VALUE!</v>
      </c>
      <c r="AB58" t="s">
        <v>2</v>
      </c>
      <c r="AC58">
        <v>11.919578609165365</v>
      </c>
      <c r="AD58" t="s">
        <v>5</v>
      </c>
      <c r="AE58">
        <v>21.877442258893886</v>
      </c>
      <c r="AF58" t="s">
        <v>8</v>
      </c>
      <c r="AG58">
        <v>13.555150257569784</v>
      </c>
      <c r="AH58" t="s">
        <v>11</v>
      </c>
      <c r="AI58">
        <v>22.161348537647861</v>
      </c>
      <c r="AJ58" t="s">
        <v>14</v>
      </c>
      <c r="AK58">
        <v>17.500617573809439</v>
      </c>
      <c r="AU58" t="s">
        <v>2</v>
      </c>
      <c r="AV58">
        <v>13.51131872101146</v>
      </c>
      <c r="AW58" t="s">
        <v>5</v>
      </c>
      <c r="AX58">
        <v>179.60475924533813</v>
      </c>
      <c r="AY58" t="s">
        <v>8</v>
      </c>
      <c r="AZ58">
        <v>16.841046133232485</v>
      </c>
      <c r="BA58" t="s">
        <v>11</v>
      </c>
      <c r="BB58">
        <v>206.11740430255637</v>
      </c>
      <c r="BC58" t="s">
        <v>14</v>
      </c>
      <c r="BD58">
        <v>20.773185278926945</v>
      </c>
    </row>
    <row r="59" spans="1:56" x14ac:dyDescent="0.2">
      <c r="I59" t="s">
        <v>15</v>
      </c>
      <c r="J59">
        <v>89.275923796253707</v>
      </c>
      <c r="K59" t="s">
        <v>21</v>
      </c>
      <c r="L59">
        <v>57.880439643319363</v>
      </c>
      <c r="M59" t="s">
        <v>27</v>
      </c>
      <c r="N59">
        <v>230.91351366705354</v>
      </c>
      <c r="O59" t="s">
        <v>33</v>
      </c>
      <c r="P59">
        <v>54.789173737086863</v>
      </c>
      <c r="Q59" t="s">
        <v>39</v>
      </c>
      <c r="R59">
        <v>61.862197639436083</v>
      </c>
      <c r="AB59" t="s">
        <v>15</v>
      </c>
      <c r="AC59">
        <v>2.5539546074987602</v>
      </c>
      <c r="AD59" t="s">
        <v>21</v>
      </c>
      <c r="AE59">
        <v>9.8151068618376112</v>
      </c>
      <c r="AF59" t="s">
        <v>27</v>
      </c>
      <c r="AG59">
        <v>43.874180982343916</v>
      </c>
      <c r="AH59" t="s">
        <v>33</v>
      </c>
      <c r="AI59">
        <v>18.049948467643468</v>
      </c>
      <c r="AJ59" t="s">
        <v>39</v>
      </c>
      <c r="AK59">
        <v>13.194509834078914</v>
      </c>
      <c r="AU59" t="s">
        <v>15</v>
      </c>
      <c r="AV59" t="e">
        <v>#VALUE!</v>
      </c>
      <c r="AW59" t="s">
        <v>21</v>
      </c>
      <c r="AX59">
        <v>114.3649433727673</v>
      </c>
      <c r="AY59" t="s">
        <v>27</v>
      </c>
      <c r="AZ59">
        <v>13.253115062272013</v>
      </c>
      <c r="BA59" t="s">
        <v>33</v>
      </c>
      <c r="BB59">
        <v>263.68379190982404</v>
      </c>
      <c r="BC59" t="s">
        <v>39</v>
      </c>
      <c r="BD59">
        <v>19.709458833005453</v>
      </c>
    </row>
    <row r="60" spans="1:56" x14ac:dyDescent="0.2">
      <c r="I60" t="s">
        <v>16</v>
      </c>
      <c r="J60" t="e">
        <v>#VALUE!</v>
      </c>
      <c r="K60" t="s">
        <v>22</v>
      </c>
      <c r="L60" t="e">
        <v>#VALUE!</v>
      </c>
      <c r="M60" t="s">
        <v>28</v>
      </c>
      <c r="N60">
        <v>357.93856516120729</v>
      </c>
      <c r="O60" t="s">
        <v>34</v>
      </c>
      <c r="P60">
        <v>63.735596585671075</v>
      </c>
      <c r="Q60" t="s">
        <v>40</v>
      </c>
      <c r="R60">
        <v>87.928538912559702</v>
      </c>
      <c r="AB60" t="s">
        <v>16</v>
      </c>
      <c r="AC60" t="e">
        <v>#VALUE!</v>
      </c>
      <c r="AD60" t="s">
        <v>22</v>
      </c>
      <c r="AE60">
        <v>5.5819499949233506</v>
      </c>
      <c r="AF60" t="s">
        <v>28</v>
      </c>
      <c r="AG60">
        <v>52.321522178358919</v>
      </c>
      <c r="AH60" t="s">
        <v>34</v>
      </c>
      <c r="AI60">
        <v>32.29416361812347</v>
      </c>
      <c r="AJ60" t="s">
        <v>40</v>
      </c>
      <c r="AK60">
        <v>29.272741941281382</v>
      </c>
      <c r="AU60" t="s">
        <v>16</v>
      </c>
      <c r="AV60" t="e">
        <v>#VALUE!</v>
      </c>
      <c r="AW60" t="s">
        <v>22</v>
      </c>
      <c r="AX60">
        <v>62.17089767410998</v>
      </c>
      <c r="AY60" t="s">
        <v>28</v>
      </c>
      <c r="AZ60">
        <v>42.419348118693122</v>
      </c>
      <c r="BA60" t="s">
        <v>34</v>
      </c>
      <c r="BB60">
        <v>21.447430085659612</v>
      </c>
      <c r="BC60" t="s">
        <v>40</v>
      </c>
      <c r="BD60">
        <v>32.841413242764901</v>
      </c>
    </row>
    <row r="61" spans="1:56" x14ac:dyDescent="0.2">
      <c r="I61" t="s">
        <v>17</v>
      </c>
      <c r="J61" t="e">
        <v>#VALUE!</v>
      </c>
      <c r="K61" t="s">
        <v>23</v>
      </c>
      <c r="L61">
        <v>39.31727396887765</v>
      </c>
      <c r="M61" t="s">
        <v>29</v>
      </c>
      <c r="N61">
        <v>237.85027011957476</v>
      </c>
      <c r="O61" t="s">
        <v>35</v>
      </c>
      <c r="P61">
        <v>52.05855417798454</v>
      </c>
      <c r="Q61" t="s">
        <v>41</v>
      </c>
      <c r="R61">
        <v>67.685232645903568</v>
      </c>
      <c r="AB61" t="s">
        <v>17</v>
      </c>
      <c r="AC61">
        <v>13.193560788842177</v>
      </c>
      <c r="AD61" t="s">
        <v>23</v>
      </c>
      <c r="AE61">
        <v>7.4578176035641857</v>
      </c>
      <c r="AF61" t="s">
        <v>29</v>
      </c>
      <c r="AG61">
        <v>66.06997573054413</v>
      </c>
      <c r="AH61" t="s">
        <v>35</v>
      </c>
      <c r="AI61">
        <v>18.272896951348592</v>
      </c>
      <c r="AJ61" t="s">
        <v>41</v>
      </c>
      <c r="AK61">
        <v>28.033787078541547</v>
      </c>
      <c r="AU61" t="s">
        <v>17</v>
      </c>
      <c r="AV61">
        <v>19.595087999687536</v>
      </c>
      <c r="AW61" t="s">
        <v>23</v>
      </c>
      <c r="AX61">
        <v>63.235600106680991</v>
      </c>
      <c r="AY61" t="s">
        <v>29</v>
      </c>
      <c r="AZ61" t="e">
        <v>#VALUE!</v>
      </c>
      <c r="BA61" t="s">
        <v>35</v>
      </c>
      <c r="BB61">
        <v>28.34969537970737</v>
      </c>
      <c r="BC61" t="s">
        <v>41</v>
      </c>
      <c r="BD61">
        <v>21.320624743756483</v>
      </c>
    </row>
    <row r="62" spans="1:56" x14ac:dyDescent="0.2">
      <c r="I62" t="s">
        <v>18</v>
      </c>
      <c r="J62">
        <v>37.717439763436118</v>
      </c>
      <c r="K62" t="s">
        <v>24</v>
      </c>
      <c r="L62">
        <v>47.138593991586234</v>
      </c>
      <c r="M62" t="s">
        <v>30</v>
      </c>
      <c r="N62" t="e">
        <v>#VALUE!</v>
      </c>
      <c r="O62" t="s">
        <v>36</v>
      </c>
      <c r="P62">
        <v>30.225878780124781</v>
      </c>
      <c r="Q62" t="s">
        <v>42</v>
      </c>
      <c r="R62">
        <v>128.13190849990104</v>
      </c>
      <c r="AB62" t="s">
        <v>18</v>
      </c>
      <c r="AC62">
        <v>10.03510812582541</v>
      </c>
      <c r="AD62" t="s">
        <v>24</v>
      </c>
      <c r="AE62">
        <v>16.848835544588145</v>
      </c>
      <c r="AF62" t="s">
        <v>30</v>
      </c>
      <c r="AG62">
        <v>199.65631210938082</v>
      </c>
      <c r="AH62" t="s">
        <v>36</v>
      </c>
      <c r="AI62">
        <v>14.635216413208125</v>
      </c>
      <c r="AJ62" t="s">
        <v>42</v>
      </c>
      <c r="AK62">
        <v>27.38400068121215</v>
      </c>
      <c r="AU62" t="s">
        <v>18</v>
      </c>
      <c r="AV62">
        <v>9.4491057966620762</v>
      </c>
      <c r="AW62" t="s">
        <v>24</v>
      </c>
      <c r="AX62">
        <v>136.87024386656776</v>
      </c>
      <c r="AY62" t="s">
        <v>30</v>
      </c>
      <c r="AZ62">
        <v>162.77546442676248</v>
      </c>
      <c r="BA62" t="s">
        <v>36</v>
      </c>
      <c r="BB62">
        <v>17.160276363880058</v>
      </c>
      <c r="BC62" t="s">
        <v>42</v>
      </c>
      <c r="BD62">
        <v>23.114829011563128</v>
      </c>
    </row>
    <row r="63" spans="1:56" x14ac:dyDescent="0.2">
      <c r="I63" t="s">
        <v>19</v>
      </c>
      <c r="J63">
        <v>169.57470444558294</v>
      </c>
      <c r="K63" t="s">
        <v>25</v>
      </c>
      <c r="L63">
        <v>88.545868646462083</v>
      </c>
      <c r="M63" t="s">
        <v>31</v>
      </c>
      <c r="N63">
        <v>248.43173885639703</v>
      </c>
      <c r="O63" t="s">
        <v>37</v>
      </c>
      <c r="P63">
        <v>56.253236020369535</v>
      </c>
      <c r="Q63" t="s">
        <v>43</v>
      </c>
      <c r="R63">
        <v>77.131445805310236</v>
      </c>
      <c r="AB63" t="s">
        <v>19</v>
      </c>
      <c r="AC63">
        <v>11.686294922635801</v>
      </c>
      <c r="AD63" t="s">
        <v>25</v>
      </c>
      <c r="AE63">
        <v>14.601642514920181</v>
      </c>
      <c r="AF63" t="s">
        <v>31</v>
      </c>
      <c r="AG63">
        <v>129.86440689244623</v>
      </c>
      <c r="AH63" t="s">
        <v>37</v>
      </c>
      <c r="AI63">
        <v>9.212343343762937</v>
      </c>
      <c r="AJ63" t="s">
        <v>43</v>
      </c>
      <c r="AK63">
        <v>11.573768348438424</v>
      </c>
      <c r="AU63" t="s">
        <v>19</v>
      </c>
      <c r="AV63">
        <v>7.5239389151501248</v>
      </c>
      <c r="AW63" t="s">
        <v>25</v>
      </c>
      <c r="AX63">
        <v>103.96735939705286</v>
      </c>
      <c r="AY63" t="s">
        <v>31</v>
      </c>
      <c r="AZ63">
        <v>129.9105578255575</v>
      </c>
      <c r="BA63" t="s">
        <v>37</v>
      </c>
      <c r="BB63">
        <v>19.39736490700821</v>
      </c>
      <c r="BC63" t="s">
        <v>43</v>
      </c>
      <c r="BD63">
        <v>20.36231260844756</v>
      </c>
    </row>
    <row r="64" spans="1:56" x14ac:dyDescent="0.2">
      <c r="I64" t="s">
        <v>20</v>
      </c>
      <c r="J64">
        <v>106.54823428260168</v>
      </c>
      <c r="K64" t="s">
        <v>26</v>
      </c>
      <c r="L64">
        <v>102.17534026365556</v>
      </c>
      <c r="M64" t="s">
        <v>32</v>
      </c>
      <c r="N64">
        <v>573.32385134470962</v>
      </c>
      <c r="O64" t="s">
        <v>38</v>
      </c>
      <c r="P64">
        <v>59.609973603661338</v>
      </c>
      <c r="Q64" t="s">
        <v>44</v>
      </c>
      <c r="R64">
        <v>79.12689158051495</v>
      </c>
      <c r="AB64" t="s">
        <v>20</v>
      </c>
      <c r="AC64">
        <v>18.394579552248398</v>
      </c>
      <c r="AD64" t="s">
        <v>26</v>
      </c>
      <c r="AE64">
        <v>27.048596446636488</v>
      </c>
      <c r="AF64" t="s">
        <v>32</v>
      </c>
      <c r="AG64">
        <v>111.33423790382959</v>
      </c>
      <c r="AH64" t="s">
        <v>38</v>
      </c>
      <c r="AI64">
        <v>31.714955042073779</v>
      </c>
      <c r="AJ64" t="s">
        <v>44</v>
      </c>
      <c r="AK64">
        <v>23.722392004746869</v>
      </c>
      <c r="AU64" t="s">
        <v>20</v>
      </c>
      <c r="AV64">
        <v>25.229358000389237</v>
      </c>
      <c r="AW64" t="s">
        <v>26</v>
      </c>
      <c r="AX64">
        <v>158.2254596273458</v>
      </c>
      <c r="AY64" t="s">
        <v>32</v>
      </c>
      <c r="AZ64">
        <v>215.29213080380816</v>
      </c>
      <c r="BA64" t="s">
        <v>38</v>
      </c>
      <c r="BB64">
        <v>49.004968010548815</v>
      </c>
      <c r="BC64" t="s">
        <v>44</v>
      </c>
      <c r="BD64">
        <v>17.211492353495498</v>
      </c>
    </row>
    <row r="67" spans="1:37" x14ac:dyDescent="0.2">
      <c r="I67" t="s">
        <v>137</v>
      </c>
      <c r="AB67" t="s">
        <v>137</v>
      </c>
    </row>
    <row r="68" spans="1:37" x14ac:dyDescent="0.2">
      <c r="I68" t="s">
        <v>0</v>
      </c>
      <c r="J68">
        <v>3.1444043887621715</v>
      </c>
      <c r="K68" t="s">
        <v>3</v>
      </c>
      <c r="L68">
        <v>2.7720708140064412</v>
      </c>
      <c r="M68" t="s">
        <v>6</v>
      </c>
      <c r="N68">
        <v>3.929092257743771</v>
      </c>
      <c r="O68" t="s">
        <v>9</v>
      </c>
      <c r="P68">
        <v>51.16593636209199</v>
      </c>
      <c r="Q68" t="s">
        <v>12</v>
      </c>
      <c r="R68">
        <v>3.1053092025460307</v>
      </c>
      <c r="AB68" t="s">
        <v>0</v>
      </c>
      <c r="AC68">
        <v>62.017432283694831</v>
      </c>
      <c r="AD68" t="s">
        <v>3</v>
      </c>
      <c r="AE68">
        <v>64.366083855918347</v>
      </c>
      <c r="AF68" t="s">
        <v>6</v>
      </c>
      <c r="AG68">
        <v>79.676111479530078</v>
      </c>
      <c r="AH68" t="s">
        <v>9</v>
      </c>
      <c r="AI68">
        <v>407.73504044194345</v>
      </c>
      <c r="AJ68" t="s">
        <v>12</v>
      </c>
      <c r="AK68">
        <v>27.779002873857308</v>
      </c>
    </row>
    <row r="69" spans="1:37" x14ac:dyDescent="0.2">
      <c r="B69" s="2" t="s">
        <v>62</v>
      </c>
      <c r="I69" t="s">
        <v>1</v>
      </c>
      <c r="J69">
        <v>3.7787507253190182</v>
      </c>
      <c r="K69" t="s">
        <v>4</v>
      </c>
      <c r="L69">
        <v>3.3685830305140554</v>
      </c>
      <c r="M69" t="s">
        <v>7</v>
      </c>
      <c r="N69">
        <v>9.92978347380655</v>
      </c>
      <c r="O69" t="s">
        <v>10</v>
      </c>
      <c r="P69">
        <v>39.249486927096015</v>
      </c>
      <c r="Q69" t="s">
        <v>13</v>
      </c>
      <c r="R69">
        <v>1.804542934873467</v>
      </c>
      <c r="U69" s="2" t="s">
        <v>61</v>
      </c>
      <c r="AB69" t="s">
        <v>1</v>
      </c>
      <c r="AC69">
        <v>32.325550346478067</v>
      </c>
      <c r="AD69" t="s">
        <v>4</v>
      </c>
      <c r="AE69">
        <v>38.222195148821108</v>
      </c>
      <c r="AF69" t="s">
        <v>7</v>
      </c>
      <c r="AG69">
        <v>151.27453208276734</v>
      </c>
      <c r="AH69" t="s">
        <v>10</v>
      </c>
      <c r="AI69">
        <v>732.83143931763846</v>
      </c>
      <c r="AJ69" t="s">
        <v>13</v>
      </c>
      <c r="AK69">
        <v>26.8918060732491</v>
      </c>
    </row>
    <row r="70" spans="1:37" x14ac:dyDescent="0.2">
      <c r="B70" t="s">
        <v>45</v>
      </c>
      <c r="C70" t="s">
        <v>63</v>
      </c>
      <c r="D70" t="s">
        <v>47</v>
      </c>
      <c r="E70" t="s">
        <v>63</v>
      </c>
      <c r="F70" t="s">
        <v>48</v>
      </c>
      <c r="G70" t="s">
        <v>63</v>
      </c>
      <c r="I70" t="s">
        <v>2</v>
      </c>
      <c r="J70">
        <v>10.670626524203051</v>
      </c>
      <c r="K70" t="s">
        <v>5</v>
      </c>
      <c r="L70">
        <v>3.743686191227098</v>
      </c>
      <c r="M70" t="s">
        <v>8</v>
      </c>
      <c r="N70">
        <v>14.648885836725627</v>
      </c>
      <c r="O70" t="s">
        <v>11</v>
      </c>
      <c r="P70">
        <v>47.227548971251551</v>
      </c>
      <c r="Q70" t="s">
        <v>14</v>
      </c>
      <c r="R70">
        <v>1.7988633873991426</v>
      </c>
      <c r="U70" t="s">
        <v>45</v>
      </c>
      <c r="V70" t="s">
        <v>63</v>
      </c>
      <c r="W70" t="s">
        <v>47</v>
      </c>
      <c r="X70" t="s">
        <v>63</v>
      </c>
      <c r="Y70" t="s">
        <v>48</v>
      </c>
      <c r="Z70" t="s">
        <v>63</v>
      </c>
      <c r="AB70" t="s">
        <v>2</v>
      </c>
      <c r="AC70">
        <v>62.893333833334381</v>
      </c>
      <c r="AD70" t="s">
        <v>5</v>
      </c>
      <c r="AE70">
        <v>36.00121691238045</v>
      </c>
      <c r="AF70" t="s">
        <v>8</v>
      </c>
      <c r="AG70">
        <v>119.55147636419623</v>
      </c>
      <c r="AH70" t="s">
        <v>11</v>
      </c>
      <c r="AI70">
        <v>880.47029017977434</v>
      </c>
      <c r="AJ70" t="s">
        <v>14</v>
      </c>
      <c r="AK70">
        <v>18.617529156582034</v>
      </c>
    </row>
    <row r="71" spans="1:37" x14ac:dyDescent="0.2">
      <c r="A71" t="s">
        <v>46</v>
      </c>
      <c r="B71">
        <f>GEOMEAN(J68:J70,J78:J80)</f>
        <v>9.5728139374154448</v>
      </c>
      <c r="D71">
        <f>GEOMEAN(J71:J73,J82,J81)</f>
        <v>4.4484514006782572</v>
      </c>
      <c r="E71">
        <f>D71/B71</f>
        <v>0.46469631915558679</v>
      </c>
      <c r="F71">
        <f>GEOMEAN(J74:J76,J84:J85)</f>
        <v>6.4314611623689357</v>
      </c>
      <c r="G71">
        <f>F71/B71</f>
        <v>0.67184646065578502</v>
      </c>
      <c r="I71" t="s">
        <v>15</v>
      </c>
      <c r="J71">
        <v>2.4133121122406975</v>
      </c>
      <c r="K71" t="s">
        <v>21</v>
      </c>
      <c r="L71">
        <v>3.5986213430889915</v>
      </c>
      <c r="M71" t="s">
        <v>27</v>
      </c>
      <c r="N71">
        <v>4.9067234343600754</v>
      </c>
      <c r="O71" t="s">
        <v>33</v>
      </c>
      <c r="P71">
        <v>42.661307691279958</v>
      </c>
      <c r="Q71" t="s">
        <v>39</v>
      </c>
      <c r="R71">
        <v>3.426523778074587</v>
      </c>
      <c r="U71">
        <f>GEOMEAN(AC68:AC70,AC78:AC79)</f>
        <v>105.21925368461494</v>
      </c>
      <c r="W71">
        <f>GEOMEAN(AC71:AC73,AC81:AC83)</f>
        <v>85.496748369701649</v>
      </c>
      <c r="X71">
        <f>W71/U71</f>
        <v>0.81255801933332761</v>
      </c>
      <c r="Y71">
        <f>GEOMEAN(AC74:AC76)</f>
        <v>33.271855419707137</v>
      </c>
      <c r="Z71">
        <f>Y71/U71</f>
        <v>0.31621451639864762</v>
      </c>
      <c r="AB71" t="s">
        <v>15</v>
      </c>
      <c r="AC71">
        <v>23.720438246961965</v>
      </c>
      <c r="AD71" t="s">
        <v>21</v>
      </c>
      <c r="AE71">
        <v>27.505218701795112</v>
      </c>
      <c r="AF71" t="s">
        <v>27</v>
      </c>
      <c r="AG71">
        <v>61.107892952070323</v>
      </c>
      <c r="AH71" t="s">
        <v>33</v>
      </c>
      <c r="AI71">
        <v>569.90196037880003</v>
      </c>
      <c r="AJ71" t="s">
        <v>39</v>
      </c>
      <c r="AK71">
        <v>24.534597500060755</v>
      </c>
    </row>
    <row r="72" spans="1:37" x14ac:dyDescent="0.2">
      <c r="A72" t="s">
        <v>49</v>
      </c>
      <c r="B72">
        <f>GEOMEAN(L68:L70,L79:L80)</f>
        <v>7.5022756211776214</v>
      </c>
      <c r="C72">
        <f>B72/B71</f>
        <v>0.7837064075647493</v>
      </c>
      <c r="D72">
        <f>GEOMEAN(L71:L73,L81:L83)</f>
        <v>4.4147804187821658</v>
      </c>
      <c r="E72">
        <f>D72/B71</f>
        <v>0.46117896447636464</v>
      </c>
      <c r="F72">
        <f>GEOMEAN(L74:L76,L84:L86)</f>
        <v>15.766088292173414</v>
      </c>
      <c r="G72">
        <f>F72/B71</f>
        <v>1.646964873155164</v>
      </c>
      <c r="I72" t="s">
        <v>16</v>
      </c>
      <c r="J72">
        <v>3.3498264971476885</v>
      </c>
      <c r="K72" t="s">
        <v>22</v>
      </c>
      <c r="L72">
        <v>2.2848991880767668</v>
      </c>
      <c r="M72" t="s">
        <v>28</v>
      </c>
      <c r="N72">
        <v>20.981043252226907</v>
      </c>
      <c r="O72" t="s">
        <v>34</v>
      </c>
      <c r="P72">
        <v>38.605566798787642</v>
      </c>
      <c r="Q72" t="s">
        <v>40</v>
      </c>
      <c r="R72">
        <v>2.7684662356691341</v>
      </c>
      <c r="U72">
        <f>GEOMEAN(AE68:AE70,AE78:AE79)</f>
        <v>95.609461582311454</v>
      </c>
      <c r="V72">
        <f>U72/U71</f>
        <v>0.9086688817323495</v>
      </c>
      <c r="W72">
        <f>GEOMEAN(AE71:AE73,AE81:AE83)</f>
        <v>64.706976751401555</v>
      </c>
      <c r="X72">
        <f>W72/U71</f>
        <v>0.61497277813198314</v>
      </c>
      <c r="Y72">
        <f>GEOMEAN(AE74:AE76,AE84:AE86)</f>
        <v>67.455948819132956</v>
      </c>
      <c r="Z72">
        <f>Y72/U71</f>
        <v>0.64109890972355665</v>
      </c>
      <c r="AB72" t="s">
        <v>16</v>
      </c>
      <c r="AC72">
        <v>46.959747716409481</v>
      </c>
      <c r="AD72" t="s">
        <v>22</v>
      </c>
      <c r="AE72">
        <v>31.056787822682125</v>
      </c>
      <c r="AF72" t="s">
        <v>28</v>
      </c>
      <c r="AG72">
        <v>259.70802527079815</v>
      </c>
      <c r="AH72" t="s">
        <v>34</v>
      </c>
      <c r="AI72">
        <v>332.26550998969316</v>
      </c>
      <c r="AJ72" t="s">
        <v>40</v>
      </c>
      <c r="AK72">
        <v>24.537216530222068</v>
      </c>
    </row>
    <row r="73" spans="1:37" x14ac:dyDescent="0.2">
      <c r="A73" t="s">
        <v>50</v>
      </c>
      <c r="B73">
        <f>GEOMEAN(N68:N70,N78:N80)</f>
        <v>12.368632502750517</v>
      </c>
      <c r="C73">
        <f>B73/B71</f>
        <v>1.2920581747032172</v>
      </c>
      <c r="D73">
        <f>GEOMEAN(N71:N73,N81:N83)</f>
        <v>18.696223736803347</v>
      </c>
      <c r="E73">
        <f>D73/B71</f>
        <v>1.9530541237962391</v>
      </c>
      <c r="F73">
        <f>GEOMEAN(N74:N76,N84:N86)</f>
        <v>19.263322267922735</v>
      </c>
      <c r="G73">
        <f>F73/B71</f>
        <v>2.0122946496047347</v>
      </c>
      <c r="I73" t="s">
        <v>17</v>
      </c>
      <c r="J73">
        <v>3.2961752492504703</v>
      </c>
      <c r="K73" t="s">
        <v>23</v>
      </c>
      <c r="L73">
        <v>5.5051922619357327</v>
      </c>
      <c r="M73" t="s">
        <v>29</v>
      </c>
      <c r="N73">
        <v>14.235042281155145</v>
      </c>
      <c r="O73" t="s">
        <v>35</v>
      </c>
      <c r="P73">
        <v>44.202950580776246</v>
      </c>
      <c r="Q73" t="s">
        <v>41</v>
      </c>
      <c r="R73">
        <v>2.8722761486591892</v>
      </c>
      <c r="U73">
        <f>GEOMEAN(AG68:AG70,AG78:AG80)</f>
        <v>173.58915448699588</v>
      </c>
      <c r="V73">
        <f>U73/U71</f>
        <v>1.6497850764776705</v>
      </c>
      <c r="W73">
        <f>GEOMEAN(AG71:AG73,AG81:AG83)</f>
        <v>265.04215134020166</v>
      </c>
      <c r="X73">
        <f>W73/U71</f>
        <v>2.5189510670227828</v>
      </c>
      <c r="Y73">
        <f>GEOMEAN(AG74:AG76,AG84:AG86)</f>
        <v>283.70824432361599</v>
      </c>
      <c r="Z73">
        <f>Y73/U71</f>
        <v>2.6963529429129522</v>
      </c>
      <c r="AB73" t="s">
        <v>17</v>
      </c>
      <c r="AC73">
        <v>33.031650827598995</v>
      </c>
      <c r="AD73" t="s">
        <v>23</v>
      </c>
      <c r="AE73">
        <v>91.074930093276919</v>
      </c>
      <c r="AF73" t="s">
        <v>29</v>
      </c>
      <c r="AG73">
        <v>137.44712154665038</v>
      </c>
      <c r="AH73" t="s">
        <v>35</v>
      </c>
      <c r="AI73">
        <v>366.32599151225611</v>
      </c>
      <c r="AJ73" t="s">
        <v>41</v>
      </c>
      <c r="AK73">
        <v>26.1490970614554</v>
      </c>
    </row>
    <row r="74" spans="1:37" x14ac:dyDescent="0.2">
      <c r="A74" t="s">
        <v>51</v>
      </c>
      <c r="B74">
        <f>GEOMEAN(P68:P70,P78,P80)</f>
        <v>37.766898486600645</v>
      </c>
      <c r="C74">
        <f>B74/B71</f>
        <v>3.9452243335669905</v>
      </c>
      <c r="D74">
        <f>GEOMEAN(P71:P73,P81:P83)</f>
        <v>30.850720137825732</v>
      </c>
      <c r="E74">
        <f>D74/B71</f>
        <v>3.2227431076713362</v>
      </c>
      <c r="F74">
        <f>GEOMEAN(P74:P76,P84:P86)</f>
        <v>16.814016108362566</v>
      </c>
      <c r="G74">
        <f>F74/B71</f>
        <v>1.7564340243410357</v>
      </c>
      <c r="I74" t="s">
        <v>18</v>
      </c>
      <c r="J74">
        <v>5.1211656672049308</v>
      </c>
      <c r="K74" t="s">
        <v>24</v>
      </c>
      <c r="L74">
        <v>3.9650459575320975</v>
      </c>
      <c r="M74" t="s">
        <v>30</v>
      </c>
      <c r="N74">
        <v>4.5224087452995079</v>
      </c>
      <c r="O74" t="s">
        <v>36</v>
      </c>
      <c r="P74">
        <v>28.130063189005039</v>
      </c>
      <c r="Q74" t="s">
        <v>42</v>
      </c>
      <c r="R74">
        <v>4.8880100415128354</v>
      </c>
      <c r="U74">
        <f>GEOMEAN(AI68:AI70,AI78:AI80)</f>
        <v>307.08224720374864</v>
      </c>
      <c r="V74">
        <f>U74/U71</f>
        <v>2.9184986250159071</v>
      </c>
      <c r="W74">
        <f>GEOMEAN(AI71:AI73,AI81:AI83)</f>
        <v>332.47451284937659</v>
      </c>
      <c r="X74">
        <f>W74/U71</f>
        <v>3.1598258038014455</v>
      </c>
      <c r="Y74">
        <f>GEOMEAN(AI74:AI76,AI84:AI86)</f>
        <v>257.18584778051218</v>
      </c>
      <c r="Z74">
        <f>Y74/U71</f>
        <v>2.4442850407531225</v>
      </c>
      <c r="AB74" t="s">
        <v>18</v>
      </c>
      <c r="AC74">
        <v>57.366258184391327</v>
      </c>
      <c r="AD74" t="s">
        <v>24</v>
      </c>
      <c r="AE74">
        <v>64.243684557301791</v>
      </c>
      <c r="AF74" t="s">
        <v>30</v>
      </c>
      <c r="AG74">
        <v>72.167973131816552</v>
      </c>
      <c r="AH74" t="s">
        <v>36</v>
      </c>
      <c r="AI74">
        <v>806.12296298373656</v>
      </c>
      <c r="AJ74" t="s">
        <v>42</v>
      </c>
      <c r="AK74">
        <v>57.711741016101506</v>
      </c>
    </row>
    <row r="75" spans="1:37" x14ac:dyDescent="0.2">
      <c r="A75" t="s">
        <v>52</v>
      </c>
      <c r="B75">
        <f>GEOMEAN(R68:R70,R78:R80)</f>
        <v>8.4524059835965701</v>
      </c>
      <c r="C75">
        <f>B75/B71</f>
        <v>0.88295939301193893</v>
      </c>
      <c r="D75">
        <f>GEOMEAN(R71:R73,R81:R83)</f>
        <v>10.396891873923941</v>
      </c>
      <c r="E75">
        <f>D75/B71</f>
        <v>1.086085234905442</v>
      </c>
      <c r="F75">
        <f>GEOMEAN(R74:R76,R84:R86)</f>
        <v>7.3398096588405917</v>
      </c>
      <c r="G75">
        <f>F75/B71</f>
        <v>0.76673480826289409</v>
      </c>
      <c r="I75" t="s">
        <v>19</v>
      </c>
      <c r="J75">
        <v>2.879010361528255</v>
      </c>
      <c r="K75" t="s">
        <v>25</v>
      </c>
      <c r="L75">
        <v>5.9403166599951902</v>
      </c>
      <c r="M75" t="s">
        <v>31</v>
      </c>
      <c r="N75">
        <v>5.5638987962318751</v>
      </c>
      <c r="O75" t="s">
        <v>37</v>
      </c>
      <c r="P75">
        <v>28.161563395759352</v>
      </c>
      <c r="Q75" t="s">
        <v>43</v>
      </c>
      <c r="R75">
        <v>2.3646611588374098</v>
      </c>
      <c r="U75">
        <f>GEOMEAN(AK68:AK70,AK79:AK80)</f>
        <v>65.229973892475527</v>
      </c>
      <c r="V75">
        <f>U75/U71</f>
        <v>0.6199433241372001</v>
      </c>
      <c r="W75">
        <f>GEOMEAN(AK71:AK73,AK81,AK83)</f>
        <v>64.530384632450023</v>
      </c>
      <c r="X75">
        <f>W75/U71</f>
        <v>0.61329445298931629</v>
      </c>
      <c r="Y75">
        <f>GEOMEAN(AK74:AK76,AK84:AK86)</f>
        <v>116.11177874785321</v>
      </c>
      <c r="Z75">
        <f>Y75/U71</f>
        <v>1.1035221661606498</v>
      </c>
      <c r="AB75" t="s">
        <v>19</v>
      </c>
      <c r="AC75">
        <v>17.327648471714017</v>
      </c>
      <c r="AD75" t="s">
        <v>25</v>
      </c>
      <c r="AE75">
        <v>56.349507303679147</v>
      </c>
      <c r="AF75" t="s">
        <v>31</v>
      </c>
      <c r="AG75">
        <v>114.67222411738706</v>
      </c>
      <c r="AH75" t="s">
        <v>37</v>
      </c>
      <c r="AI75">
        <v>236.01469579562618</v>
      </c>
      <c r="AJ75" t="s">
        <v>43</v>
      </c>
      <c r="AK75">
        <v>38.141424775539498</v>
      </c>
    </row>
    <row r="76" spans="1:37" x14ac:dyDescent="0.2">
      <c r="I76" t="s">
        <v>20</v>
      </c>
      <c r="J76">
        <v>4.2623039266401479</v>
      </c>
      <c r="K76" t="s">
        <v>26</v>
      </c>
      <c r="L76">
        <v>4.1435354417175034</v>
      </c>
      <c r="M76" t="s">
        <v>32</v>
      </c>
      <c r="N76">
        <v>2.8858830275094691</v>
      </c>
      <c r="O76" t="s">
        <v>38</v>
      </c>
      <c r="P76">
        <v>18.51011162671147</v>
      </c>
      <c r="Q76" t="s">
        <v>44</v>
      </c>
      <c r="R76">
        <v>7.096391614274979</v>
      </c>
      <c r="AB76" t="s">
        <v>20</v>
      </c>
      <c r="AC76">
        <v>37.053983905483982</v>
      </c>
      <c r="AD76" t="s">
        <v>26</v>
      </c>
      <c r="AE76">
        <v>82.500944531580529</v>
      </c>
      <c r="AF76" t="s">
        <v>32</v>
      </c>
      <c r="AG76">
        <v>67.687440499645007</v>
      </c>
      <c r="AH76" t="s">
        <v>38</v>
      </c>
      <c r="AI76">
        <v>575.62523130541445</v>
      </c>
      <c r="AJ76" t="s">
        <v>44</v>
      </c>
      <c r="AK76">
        <v>53.483528748100319</v>
      </c>
    </row>
    <row r="77" spans="1:37" x14ac:dyDescent="0.2">
      <c r="I77" t="s">
        <v>140</v>
      </c>
      <c r="AB77" t="s">
        <v>140</v>
      </c>
    </row>
    <row r="78" spans="1:37" x14ac:dyDescent="0.2">
      <c r="I78" t="s">
        <v>0</v>
      </c>
      <c r="J78">
        <v>17.907522329571716</v>
      </c>
      <c r="K78" t="s">
        <v>3</v>
      </c>
      <c r="L78" t="e">
        <v>#VALUE!</v>
      </c>
      <c r="M78" t="s">
        <v>6</v>
      </c>
      <c r="N78">
        <v>15.538410091310245</v>
      </c>
      <c r="O78" t="s">
        <v>9</v>
      </c>
      <c r="P78">
        <v>16.360465133240563</v>
      </c>
      <c r="Q78" t="s">
        <v>12</v>
      </c>
      <c r="R78">
        <v>32.657307137266109</v>
      </c>
      <c r="AB78" t="s">
        <v>0</v>
      </c>
      <c r="AC78">
        <v>317.55490901059136</v>
      </c>
      <c r="AD78" t="s">
        <v>3</v>
      </c>
      <c r="AE78">
        <v>338.44715246312364</v>
      </c>
      <c r="AF78" t="s">
        <v>6</v>
      </c>
      <c r="AG78">
        <v>243.58130352989218</v>
      </c>
      <c r="AH78" t="s">
        <v>9</v>
      </c>
      <c r="AI78">
        <v>95.419997110806364</v>
      </c>
      <c r="AJ78" t="s">
        <v>12</v>
      </c>
      <c r="AK78" t="e">
        <v>#VALUE!</v>
      </c>
    </row>
    <row r="79" spans="1:37" x14ac:dyDescent="0.2">
      <c r="I79" t="s">
        <v>1</v>
      </c>
      <c r="J79">
        <v>16.076001540003446</v>
      </c>
      <c r="K79" t="s">
        <v>4</v>
      </c>
      <c r="L79">
        <v>24.775053357675208</v>
      </c>
      <c r="M79" t="s">
        <v>7</v>
      </c>
      <c r="N79">
        <v>22.419008115156096</v>
      </c>
      <c r="O79" t="s">
        <v>10</v>
      </c>
      <c r="P79" t="e">
        <v>#VALUE!</v>
      </c>
      <c r="Q79" t="s">
        <v>13</v>
      </c>
      <c r="R79">
        <v>47.589338390570099</v>
      </c>
      <c r="AB79" t="s">
        <v>1</v>
      </c>
      <c r="AC79">
        <v>322.10163510228693</v>
      </c>
      <c r="AD79" t="s">
        <v>4</v>
      </c>
      <c r="AE79">
        <v>266.51619528682107</v>
      </c>
      <c r="AF79" t="s">
        <v>7</v>
      </c>
      <c r="AG79">
        <v>316.34673040285662</v>
      </c>
      <c r="AH79" t="s">
        <v>10</v>
      </c>
      <c r="AI79">
        <v>185.10872606514533</v>
      </c>
      <c r="AJ79" t="s">
        <v>13</v>
      </c>
      <c r="AK79">
        <v>391.81827767590215</v>
      </c>
    </row>
    <row r="80" spans="1:37" x14ac:dyDescent="0.2">
      <c r="I80" t="s">
        <v>2</v>
      </c>
      <c r="J80">
        <v>21.083737929875767</v>
      </c>
      <c r="K80" t="s">
        <v>5</v>
      </c>
      <c r="L80">
        <v>27.440970311207998</v>
      </c>
      <c r="M80" t="s">
        <v>8</v>
      </c>
      <c r="N80">
        <v>17.983347767160136</v>
      </c>
      <c r="O80" t="s">
        <v>11</v>
      </c>
      <c r="P80">
        <v>49.516579927285278</v>
      </c>
      <c r="Q80" t="s">
        <v>14</v>
      </c>
      <c r="R80">
        <v>23.276721074897882</v>
      </c>
      <c r="AB80" t="s">
        <v>2</v>
      </c>
      <c r="AC80" t="e">
        <v>#VALUE!</v>
      </c>
      <c r="AD80" t="s">
        <v>5</v>
      </c>
      <c r="AE80" t="e">
        <v>#VALUE!</v>
      </c>
      <c r="AF80" t="s">
        <v>8</v>
      </c>
      <c r="AG80">
        <v>246.42191821132275</v>
      </c>
      <c r="AH80" t="s">
        <v>11</v>
      </c>
      <c r="AI80">
        <v>180.45342715006157</v>
      </c>
      <c r="AJ80" t="s">
        <v>14</v>
      </c>
      <c r="AK80">
        <v>216.71684331483161</v>
      </c>
    </row>
    <row r="81" spans="9:37" x14ac:dyDescent="0.2">
      <c r="I81" t="s">
        <v>15</v>
      </c>
      <c r="J81">
        <v>5.7016317888240318</v>
      </c>
      <c r="K81" t="s">
        <v>21</v>
      </c>
      <c r="L81">
        <v>7.9033216937942266</v>
      </c>
      <c r="M81" t="s">
        <v>27</v>
      </c>
      <c r="N81">
        <v>14.419745212539016</v>
      </c>
      <c r="O81" t="s">
        <v>33</v>
      </c>
      <c r="P81">
        <v>14.469099557413788</v>
      </c>
      <c r="Q81" t="s">
        <v>39</v>
      </c>
      <c r="R81">
        <v>37.138820927450539</v>
      </c>
      <c r="AB81" t="s">
        <v>15</v>
      </c>
      <c r="AC81">
        <v>188.8646381770933</v>
      </c>
      <c r="AD81" t="s">
        <v>21</v>
      </c>
      <c r="AE81">
        <v>174.56333120585569</v>
      </c>
      <c r="AF81" t="s">
        <v>27</v>
      </c>
      <c r="AG81">
        <v>310.29181460893312</v>
      </c>
      <c r="AH81" t="s">
        <v>33</v>
      </c>
      <c r="AI81">
        <v>235.70130549247179</v>
      </c>
      <c r="AJ81" t="s">
        <v>39</v>
      </c>
      <c r="AK81">
        <v>192.55679427836503</v>
      </c>
    </row>
    <row r="82" spans="9:37" x14ac:dyDescent="0.2">
      <c r="I82" t="s">
        <v>16</v>
      </c>
      <c r="J82">
        <v>11.46565801776522</v>
      </c>
      <c r="K82" t="s">
        <v>22</v>
      </c>
      <c r="L82">
        <v>4.3932855986088901</v>
      </c>
      <c r="M82" t="s">
        <v>28</v>
      </c>
      <c r="N82">
        <v>68.831830643321069</v>
      </c>
      <c r="O82" t="s">
        <v>34</v>
      </c>
      <c r="P82">
        <v>29.772798095919644</v>
      </c>
      <c r="Q82" t="s">
        <v>40</v>
      </c>
      <c r="R82">
        <v>33.007842286450099</v>
      </c>
      <c r="AB82" t="s">
        <v>16</v>
      </c>
      <c r="AC82">
        <v>147.31217737570034</v>
      </c>
      <c r="AD82" t="s">
        <v>22</v>
      </c>
      <c r="AE82">
        <v>77.964039019841891</v>
      </c>
      <c r="AF82" t="s">
        <v>28</v>
      </c>
      <c r="AG82">
        <v>840.72066958006235</v>
      </c>
      <c r="AH82" t="s">
        <v>34</v>
      </c>
      <c r="AI82">
        <v>332.16981498261612</v>
      </c>
      <c r="AJ82" t="s">
        <v>40</v>
      </c>
      <c r="AK82" t="e">
        <v>#VALUE!</v>
      </c>
    </row>
    <row r="83" spans="9:37" x14ac:dyDescent="0.2">
      <c r="I83" t="s">
        <v>17</v>
      </c>
      <c r="J83" t="e">
        <v>#VALUE!</v>
      </c>
      <c r="K83" t="s">
        <v>23</v>
      </c>
      <c r="L83">
        <v>4.7106394388570108</v>
      </c>
      <c r="M83" t="s">
        <v>29</v>
      </c>
      <c r="N83">
        <v>29.362907186473532</v>
      </c>
      <c r="O83" t="s">
        <v>35</v>
      </c>
      <c r="P83">
        <v>27.491302888266198</v>
      </c>
      <c r="Q83" t="s">
        <v>41</v>
      </c>
      <c r="R83">
        <v>37.814359098609337</v>
      </c>
      <c r="AB83" t="s">
        <v>17</v>
      </c>
      <c r="AC83">
        <v>381.53074870655024</v>
      </c>
      <c r="AD83" t="s">
        <v>23</v>
      </c>
      <c r="AE83">
        <v>69.324831000444291</v>
      </c>
      <c r="AF83" t="s">
        <v>29</v>
      </c>
      <c r="AG83">
        <v>609.18516083947804</v>
      </c>
      <c r="AH83" t="s">
        <v>35</v>
      </c>
      <c r="AI83">
        <v>248.69946449958468</v>
      </c>
      <c r="AJ83" t="s">
        <v>41</v>
      </c>
      <c r="AK83">
        <v>369.14882585112275</v>
      </c>
    </row>
    <row r="84" spans="9:37" x14ac:dyDescent="0.2">
      <c r="I84" t="s">
        <v>18</v>
      </c>
      <c r="J84">
        <v>14.656455180858854</v>
      </c>
      <c r="K84" t="s">
        <v>24</v>
      </c>
      <c r="L84">
        <v>55.326910081150466</v>
      </c>
      <c r="M84" t="s">
        <v>30</v>
      </c>
      <c r="N84">
        <v>102.52555669461302</v>
      </c>
      <c r="O84" t="s">
        <v>36</v>
      </c>
      <c r="P84">
        <v>8.6138042903194485</v>
      </c>
      <c r="Q84" t="s">
        <v>42</v>
      </c>
      <c r="R84">
        <v>12.440600813306077</v>
      </c>
      <c r="AB84" t="s">
        <v>18</v>
      </c>
      <c r="AC84" t="e">
        <v>#VALUE!</v>
      </c>
      <c r="AD84" t="s">
        <v>24</v>
      </c>
      <c r="AE84">
        <v>56.219701894270393</v>
      </c>
      <c r="AF84" t="s">
        <v>30</v>
      </c>
      <c r="AG84">
        <v>1490.284621357549</v>
      </c>
      <c r="AH84" t="s">
        <v>36</v>
      </c>
      <c r="AI84">
        <v>117.10293859219692</v>
      </c>
      <c r="AJ84" t="s">
        <v>42</v>
      </c>
      <c r="AK84">
        <v>258.81495426683614</v>
      </c>
    </row>
    <row r="85" spans="9:37" x14ac:dyDescent="0.2">
      <c r="I85" t="s">
        <v>19</v>
      </c>
      <c r="J85">
        <v>11.947109534094912</v>
      </c>
      <c r="K85" t="s">
        <v>25</v>
      </c>
      <c r="L85">
        <v>49.443539788910144</v>
      </c>
      <c r="M85" t="s">
        <v>31</v>
      </c>
      <c r="N85">
        <v>86.21880860694678</v>
      </c>
      <c r="O85" t="s">
        <v>37</v>
      </c>
      <c r="P85">
        <v>9.7285790112726662</v>
      </c>
      <c r="Q85" t="s">
        <v>43</v>
      </c>
      <c r="R85">
        <v>8.7264472944760669</v>
      </c>
      <c r="AB85" t="s">
        <v>19</v>
      </c>
      <c r="AC85" t="e">
        <v>#VALUE!</v>
      </c>
      <c r="AD85" t="s">
        <v>25</v>
      </c>
      <c r="AE85">
        <v>61.738737772985111</v>
      </c>
      <c r="AF85" t="s">
        <v>31</v>
      </c>
      <c r="AG85">
        <v>791.25627187292037</v>
      </c>
      <c r="AH85" t="s">
        <v>37</v>
      </c>
      <c r="AI85">
        <v>108.62455743234001</v>
      </c>
      <c r="AJ85" t="s">
        <v>43</v>
      </c>
      <c r="AK85">
        <v>301.51713434680573</v>
      </c>
    </row>
    <row r="86" spans="9:37" x14ac:dyDescent="0.2">
      <c r="I86" t="s">
        <v>20</v>
      </c>
      <c r="J86" t="e">
        <v>#VALUE!</v>
      </c>
      <c r="K86" t="s">
        <v>26</v>
      </c>
      <c r="L86">
        <v>57.526622232031833</v>
      </c>
      <c r="M86" t="s">
        <v>32</v>
      </c>
      <c r="N86">
        <v>79.60222920836749</v>
      </c>
      <c r="O86" t="s">
        <v>38</v>
      </c>
      <c r="P86">
        <v>18.388564934274257</v>
      </c>
      <c r="Q86" t="s">
        <v>44</v>
      </c>
      <c r="R86">
        <v>17.558660411918691</v>
      </c>
      <c r="AB86" t="s">
        <v>20</v>
      </c>
      <c r="AC86" t="e">
        <v>#VALUE!</v>
      </c>
      <c r="AD86" t="s">
        <v>26</v>
      </c>
      <c r="AE86">
        <v>90.885743134590285</v>
      </c>
      <c r="AF86" t="s">
        <v>32</v>
      </c>
      <c r="AG86">
        <v>789.46797185536855</v>
      </c>
      <c r="AH86" t="s">
        <v>38</v>
      </c>
      <c r="AI86">
        <v>207.7334469938944</v>
      </c>
      <c r="AJ86" t="s">
        <v>44</v>
      </c>
      <c r="AK86">
        <v>266.73202641318244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6DCA3-7313-4A6F-AB89-230498876FA6}">
  <dimension ref="A1:R46"/>
  <sheetViews>
    <sheetView zoomScale="80" zoomScaleNormal="80" workbookViewId="0"/>
  </sheetViews>
  <sheetFormatPr baseColWidth="10" defaultColWidth="8.83203125" defaultRowHeight="15" x14ac:dyDescent="0.2"/>
  <cols>
    <col min="2" max="2" width="8.83203125" bestFit="1" customWidth="1"/>
    <col min="3" max="3" width="12.1640625" bestFit="1" customWidth="1"/>
    <col min="4" max="4" width="8.83203125" bestFit="1" customWidth="1"/>
    <col min="5" max="5" width="12.1640625" bestFit="1" customWidth="1"/>
    <col min="6" max="6" width="8.83203125" bestFit="1" customWidth="1"/>
    <col min="7" max="7" width="12.1640625" bestFit="1" customWidth="1"/>
    <col min="9" max="9" width="13.33203125" customWidth="1"/>
    <col min="10" max="10" width="16.83203125" customWidth="1"/>
    <col min="12" max="12" width="12.83203125" customWidth="1"/>
    <col min="13" max="13" width="14.5" customWidth="1"/>
    <col min="14" max="14" width="15.33203125" customWidth="1"/>
    <col min="15" max="15" width="16.83203125" customWidth="1"/>
    <col min="16" max="16" width="11.5" bestFit="1" customWidth="1"/>
    <col min="17" max="17" width="14.6640625" customWidth="1"/>
    <col min="18" max="18" width="11.5" bestFit="1" customWidth="1"/>
    <col min="19" max="20" width="11.1640625" bestFit="1" customWidth="1"/>
    <col min="21" max="22" width="8.83203125" bestFit="1" customWidth="1"/>
    <col min="24" max="24" width="18.6640625" customWidth="1"/>
    <col min="25" max="25" width="16.1640625" bestFit="1" customWidth="1"/>
    <col min="26" max="26" width="15.6640625" bestFit="1" customWidth="1"/>
    <col min="27" max="27" width="16.1640625" bestFit="1" customWidth="1"/>
  </cols>
  <sheetData>
    <row r="1" spans="1:18" x14ac:dyDescent="0.2">
      <c r="B1" s="2" t="s">
        <v>100</v>
      </c>
      <c r="I1" s="1" t="s">
        <v>141</v>
      </c>
      <c r="O1" s="1" t="s">
        <v>142</v>
      </c>
    </row>
    <row r="2" spans="1:18" x14ac:dyDescent="0.2">
      <c r="B2" t="s">
        <v>45</v>
      </c>
      <c r="C2" t="s">
        <v>143</v>
      </c>
      <c r="D2" t="s">
        <v>47</v>
      </c>
      <c r="E2" t="s">
        <v>143</v>
      </c>
      <c r="F2" t="s">
        <v>48</v>
      </c>
      <c r="G2" t="s">
        <v>143</v>
      </c>
      <c r="I2" t="s">
        <v>128</v>
      </c>
      <c r="J2" t="e">
        <v>#VALUE!</v>
      </c>
      <c r="L2" t="s">
        <v>130</v>
      </c>
      <c r="M2" t="e">
        <v>#VALUE!</v>
      </c>
      <c r="O2" t="s">
        <v>128</v>
      </c>
      <c r="P2" t="e">
        <v>#VALUE!</v>
      </c>
      <c r="Q2" t="s">
        <v>130</v>
      </c>
      <c r="R2">
        <v>1.8584641743947017</v>
      </c>
    </row>
    <row r="3" spans="1:18" x14ac:dyDescent="0.2">
      <c r="A3" t="s">
        <v>46</v>
      </c>
      <c r="B3">
        <v>0</v>
      </c>
      <c r="D3">
        <v>0</v>
      </c>
      <c r="F3">
        <v>0</v>
      </c>
      <c r="I3" t="s">
        <v>101</v>
      </c>
      <c r="J3">
        <v>7.2762248125320353E-2</v>
      </c>
      <c r="L3" t="s">
        <v>131</v>
      </c>
      <c r="M3" t="e">
        <v>#VALUE!</v>
      </c>
      <c r="O3" t="s">
        <v>101</v>
      </c>
      <c r="P3" t="e">
        <v>#VALUE!</v>
      </c>
      <c r="Q3" t="s">
        <v>131</v>
      </c>
      <c r="R3" t="e">
        <v>#VALUE!</v>
      </c>
    </row>
    <row r="4" spans="1:18" x14ac:dyDescent="0.2">
      <c r="A4" t="s">
        <v>49</v>
      </c>
      <c r="B4">
        <f>GEOMEAN(J3,P4)</f>
        <v>0.25974614082718711</v>
      </c>
      <c r="C4">
        <f>B4/B4</f>
        <v>1</v>
      </c>
      <c r="D4">
        <f>GEOMEAN(J5:J7,P5:P7)</f>
        <v>3.6042676734843173</v>
      </c>
      <c r="E4">
        <f>D4/D4</f>
        <v>1</v>
      </c>
      <c r="F4">
        <f>GEOMEAN(J8:J10,P8:P10)</f>
        <v>121.80336838654551</v>
      </c>
      <c r="G4">
        <f>F4/F4</f>
        <v>1</v>
      </c>
      <c r="I4" t="s">
        <v>129</v>
      </c>
      <c r="J4" t="e">
        <v>#VALUE!</v>
      </c>
      <c r="L4" t="s">
        <v>108</v>
      </c>
      <c r="M4">
        <v>8.0328922727510882E-2</v>
      </c>
      <c r="O4" t="s">
        <v>129</v>
      </c>
      <c r="P4">
        <v>0.92723987250112028</v>
      </c>
      <c r="Q4" t="s">
        <v>108</v>
      </c>
      <c r="R4" t="e">
        <v>#VALUE!</v>
      </c>
    </row>
    <row r="5" spans="1:18" x14ac:dyDescent="0.2">
      <c r="A5" t="s">
        <v>50</v>
      </c>
      <c r="B5">
        <f>GEOMEAN(M4,R2)</f>
        <v>0.38637860325954815</v>
      </c>
      <c r="C5">
        <f>B5/B4</f>
        <v>1.4875239417574695</v>
      </c>
      <c r="D5">
        <f>GEOMEAN(M5:M7,R5:R7)</f>
        <v>4.2184568964303937</v>
      </c>
      <c r="E5">
        <f>D5/D4</f>
        <v>1.1704061070337564</v>
      </c>
      <c r="F5">
        <f>GEOMEAN(M8:M10,R8:R10)</f>
        <v>486.21563496938126</v>
      </c>
      <c r="G5">
        <f>F5/F4</f>
        <v>3.9918077916069272</v>
      </c>
      <c r="I5" t="s">
        <v>102</v>
      </c>
      <c r="J5">
        <v>1.9814980012939718</v>
      </c>
      <c r="L5" t="s">
        <v>109</v>
      </c>
      <c r="M5">
        <v>1.9671068636706468</v>
      </c>
      <c r="O5" t="s">
        <v>102</v>
      </c>
      <c r="P5">
        <v>6.3544488001988446</v>
      </c>
      <c r="Q5" t="s">
        <v>109</v>
      </c>
      <c r="R5">
        <v>8.3503253856402857</v>
      </c>
    </row>
    <row r="6" spans="1:18" x14ac:dyDescent="0.2">
      <c r="A6" t="s">
        <v>51</v>
      </c>
      <c r="B6">
        <f>GEOMEAN(J13,P13:P14)</f>
        <v>0.29497535444241907</v>
      </c>
      <c r="C6">
        <f>B6/B4</f>
        <v>1.1356294014726882</v>
      </c>
      <c r="D6">
        <f>GEOMEAN(J15:J17,P15:P17)</f>
        <v>3.6128816937808015</v>
      </c>
      <c r="E6">
        <f>D6/D4</f>
        <v>1.0023899502137024</v>
      </c>
      <c r="F6">
        <f>GEOMEAN(J18:J20,P18:P20)</f>
        <v>44.786942149945915</v>
      </c>
      <c r="G6">
        <f>F6/F4</f>
        <v>0.3676987159157506</v>
      </c>
      <c r="I6" t="s">
        <v>103</v>
      </c>
      <c r="J6">
        <v>3.8324303981167995</v>
      </c>
      <c r="L6" t="s">
        <v>110</v>
      </c>
      <c r="M6">
        <v>1.1882486995197084</v>
      </c>
      <c r="O6" t="s">
        <v>103</v>
      </c>
      <c r="P6">
        <v>4.0033528977013155</v>
      </c>
      <c r="Q6" t="s">
        <v>110</v>
      </c>
      <c r="R6">
        <v>18.052301547052142</v>
      </c>
    </row>
    <row r="7" spans="1:18" x14ac:dyDescent="0.2">
      <c r="A7" t="s">
        <v>52</v>
      </c>
      <c r="B7">
        <v>0</v>
      </c>
      <c r="D7">
        <f>GEOMEAN(M15:M17,R15:R17)</f>
        <v>4.7978830300757691</v>
      </c>
      <c r="E7">
        <f>D7/D4</f>
        <v>1.3311672341576009</v>
      </c>
      <c r="F7">
        <f>GEOMEAN(M18:M20,R18:R20)</f>
        <v>148.28816292044431</v>
      </c>
      <c r="G7">
        <f>F7/F4</f>
        <v>1.2174389336249614</v>
      </c>
      <c r="I7" t="s">
        <v>104</v>
      </c>
      <c r="J7">
        <v>4.2797020630979228</v>
      </c>
      <c r="L7" t="s">
        <v>111</v>
      </c>
      <c r="M7">
        <v>2.6604087806138188</v>
      </c>
      <c r="O7" t="s">
        <v>104</v>
      </c>
      <c r="P7">
        <v>2.6516671553799704</v>
      </c>
      <c r="Q7" t="s">
        <v>111</v>
      </c>
      <c r="R7">
        <v>6.011765658436091</v>
      </c>
    </row>
    <row r="8" spans="1:18" x14ac:dyDescent="0.2">
      <c r="I8" t="s">
        <v>105</v>
      </c>
      <c r="J8">
        <v>150.26021033017935</v>
      </c>
      <c r="L8" t="s">
        <v>112</v>
      </c>
      <c r="M8">
        <v>73.457445546482546</v>
      </c>
      <c r="O8" t="s">
        <v>105</v>
      </c>
      <c r="P8">
        <v>155.84011242984511</v>
      </c>
      <c r="Q8" t="s">
        <v>112</v>
      </c>
      <c r="R8">
        <v>3119.4708804829193</v>
      </c>
    </row>
    <row r="9" spans="1:18" x14ac:dyDescent="0.2">
      <c r="I9" t="s">
        <v>106</v>
      </c>
      <c r="J9">
        <v>46.857213327394518</v>
      </c>
      <c r="L9" t="s">
        <v>113</v>
      </c>
      <c r="M9">
        <v>85.456110684447424</v>
      </c>
      <c r="O9" t="s">
        <v>106</v>
      </c>
      <c r="P9">
        <v>196.85840638045926</v>
      </c>
      <c r="Q9" t="s">
        <v>113</v>
      </c>
      <c r="R9">
        <v>2515.9712054086453</v>
      </c>
    </row>
    <row r="10" spans="1:18" x14ac:dyDescent="0.2">
      <c r="I10" t="s">
        <v>107</v>
      </c>
      <c r="J10">
        <v>120.92002321020854</v>
      </c>
      <c r="L10" t="s">
        <v>114</v>
      </c>
      <c r="M10">
        <v>79.013509847461435</v>
      </c>
      <c r="O10" t="s">
        <v>107</v>
      </c>
      <c r="P10">
        <v>125.02702645588268</v>
      </c>
      <c r="Q10" t="s">
        <v>114</v>
      </c>
      <c r="R10">
        <v>3393.9592163344578</v>
      </c>
    </row>
    <row r="12" spans="1:18" x14ac:dyDescent="0.2">
      <c r="I12" t="s">
        <v>132</v>
      </c>
      <c r="J12" t="e">
        <v>#VALUE!</v>
      </c>
      <c r="L12" t="s">
        <v>134</v>
      </c>
      <c r="M12" t="e">
        <v>#VALUE!</v>
      </c>
      <c r="O12" t="s">
        <v>132</v>
      </c>
      <c r="P12" t="e">
        <v>#VALUE!</v>
      </c>
      <c r="Q12" t="s">
        <v>134</v>
      </c>
      <c r="R12" t="e">
        <v>#VALUE!</v>
      </c>
    </row>
    <row r="13" spans="1:18" x14ac:dyDescent="0.2">
      <c r="I13" t="s">
        <v>115</v>
      </c>
      <c r="J13">
        <v>8.1570767892821625E-2</v>
      </c>
      <c r="L13" t="s">
        <v>135</v>
      </c>
      <c r="M13" t="e">
        <v>#VALUE!</v>
      </c>
      <c r="O13" t="s">
        <v>115</v>
      </c>
      <c r="P13">
        <v>0.63591228963732471</v>
      </c>
      <c r="Q13" t="s">
        <v>135</v>
      </c>
      <c r="R13" t="e">
        <v>#VALUE!</v>
      </c>
    </row>
    <row r="14" spans="1:18" x14ac:dyDescent="0.2">
      <c r="I14" t="s">
        <v>133</v>
      </c>
      <c r="J14" t="e">
        <v>#VALUE!</v>
      </c>
      <c r="L14" t="s">
        <v>136</v>
      </c>
      <c r="M14" t="e">
        <v>#VALUE!</v>
      </c>
      <c r="O14" t="s">
        <v>133</v>
      </c>
      <c r="P14">
        <v>0.49479514089351367</v>
      </c>
      <c r="Q14" t="s">
        <v>136</v>
      </c>
      <c r="R14" t="e">
        <v>#VALUE!</v>
      </c>
    </row>
    <row r="15" spans="1:18" x14ac:dyDescent="0.2">
      <c r="I15" t="s">
        <v>116</v>
      </c>
      <c r="J15">
        <v>5.5977851231906577</v>
      </c>
      <c r="L15" t="s">
        <v>122</v>
      </c>
      <c r="M15">
        <v>3.5002504154586176</v>
      </c>
      <c r="O15" t="s">
        <v>116</v>
      </c>
      <c r="P15">
        <v>2.9635752610101243</v>
      </c>
      <c r="Q15" t="s">
        <v>122</v>
      </c>
      <c r="R15">
        <v>4.4963474219338169</v>
      </c>
    </row>
    <row r="16" spans="1:18" x14ac:dyDescent="0.2">
      <c r="I16" t="s">
        <v>117</v>
      </c>
      <c r="J16">
        <v>1.6733426357100265</v>
      </c>
      <c r="L16" t="s">
        <v>123</v>
      </c>
      <c r="M16">
        <v>1.6856156155541164</v>
      </c>
      <c r="O16" t="s">
        <v>117</v>
      </c>
      <c r="P16">
        <v>8.8826255831151943</v>
      </c>
      <c r="Q16" t="s">
        <v>123</v>
      </c>
      <c r="R16">
        <v>8.7740695915210587</v>
      </c>
    </row>
    <row r="17" spans="9:18" x14ac:dyDescent="0.2">
      <c r="I17" t="s">
        <v>118</v>
      </c>
      <c r="J17">
        <v>2.031840226356838</v>
      </c>
      <c r="L17" t="s">
        <v>124</v>
      </c>
      <c r="M17">
        <v>2.8648322626327789</v>
      </c>
      <c r="O17" t="s">
        <v>118</v>
      </c>
      <c r="P17">
        <v>4.4388909063027349</v>
      </c>
      <c r="Q17" t="s">
        <v>124</v>
      </c>
      <c r="R17">
        <v>18.292798023942112</v>
      </c>
    </row>
    <row r="18" spans="9:18" x14ac:dyDescent="0.2">
      <c r="I18" t="s">
        <v>119</v>
      </c>
      <c r="J18">
        <v>32.703478122761808</v>
      </c>
      <c r="L18" t="s">
        <v>125</v>
      </c>
      <c r="M18">
        <v>54.163431909765585</v>
      </c>
      <c r="O18" t="s">
        <v>119</v>
      </c>
      <c r="P18">
        <v>50.124509397049167</v>
      </c>
      <c r="Q18" t="s">
        <v>125</v>
      </c>
      <c r="R18">
        <v>297.81231258838346</v>
      </c>
    </row>
    <row r="19" spans="9:18" x14ac:dyDescent="0.2">
      <c r="I19" t="s">
        <v>120</v>
      </c>
      <c r="J19">
        <v>16.60717180595914</v>
      </c>
      <c r="L19" t="s">
        <v>126</v>
      </c>
      <c r="M19">
        <v>76.148145104934684</v>
      </c>
      <c r="O19" t="s">
        <v>120</v>
      </c>
      <c r="P19">
        <v>125.43472187854482</v>
      </c>
      <c r="Q19" t="s">
        <v>126</v>
      </c>
      <c r="R19">
        <v>364.09663159555515</v>
      </c>
    </row>
    <row r="20" spans="9:18" x14ac:dyDescent="0.2">
      <c r="I20" t="s">
        <v>121</v>
      </c>
      <c r="J20">
        <v>18.114673865611973</v>
      </c>
      <c r="L20" t="s">
        <v>127</v>
      </c>
      <c r="M20">
        <v>74.72754291591211</v>
      </c>
      <c r="O20" t="s">
        <v>121</v>
      </c>
      <c r="P20">
        <v>130.47293224614239</v>
      </c>
      <c r="Q20" t="s">
        <v>127</v>
      </c>
      <c r="R20">
        <v>318.15107395080264</v>
      </c>
    </row>
    <row r="46" ht="14.5" customHeight="1" x14ac:dyDescent="0.2"/>
  </sheetData>
  <pageMargins left="0.7" right="0.7" top="0.75" bottom="0.75" header="0.3" footer="0.3"/>
  <extLst>
    <ext xmlns:x15="http://schemas.microsoft.com/office/spreadsheetml/2010/11/main" uri="{F7C9EE02-42E1-4005-9D12-6889AFFD525C}">
      <x15:webExtensions xmlns:xm="http://schemas.microsoft.com/office/excel/2006/main">
        <x15:webExtension appRef="{C6A333D8-361A-4646-829B-8C322891B067}">
          <xm:f>#REF!</xm:f>
        </x15:webExtension>
      </x15:webExtens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Immun. markers_copy numbers</vt:lpstr>
      <vt:lpstr>TBEV_copy numbers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Kristínka Lipčáková</dc:creator>
  <cp:lastModifiedBy>juraj koci</cp:lastModifiedBy>
  <dcterms:created xsi:type="dcterms:W3CDTF">2025-03-29T18:08:51Z</dcterms:created>
  <dcterms:modified xsi:type="dcterms:W3CDTF">2026-06-25T19:36:59Z</dcterms:modified>
</cp:coreProperties>
</file>