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data\MySpace\博后\合作\PFASs-水\Desktop\20260616\"/>
    </mc:Choice>
  </mc:AlternateContent>
  <xr:revisionPtr revIDLastSave="0" documentId="13_ncr:1_{690D5330-0770-4F6D-B9DD-061F536CB472}" xr6:coauthVersionLast="47" xr6:coauthVersionMax="47" xr10:uidLastSave="{00000000-0000-0000-0000-000000000000}"/>
  <bookViews>
    <workbookView xWindow="-120" yWindow="-120" windowWidth="38640" windowHeight="21120" tabRatio="512" activeTab="9" xr2:uid="{00000000-000D-0000-FFFF-FFFF00000000}"/>
  </bookViews>
  <sheets>
    <sheet name="Table 1" sheetId="19" r:id="rId1"/>
    <sheet name="Table 4" sheetId="9" r:id="rId2"/>
    <sheet name="Table 5" sheetId="28" r:id="rId3"/>
    <sheet name="Table 6" sheetId="20" r:id="rId4"/>
    <sheet name="Table 7" sheetId="24" r:id="rId5"/>
    <sheet name="Table 8" sheetId="16" r:id="rId6"/>
    <sheet name="Table 9" sheetId="27" r:id="rId7"/>
    <sheet name="Table 10" sheetId="21" r:id="rId8"/>
    <sheet name="Table 11" sheetId="22" r:id="rId9"/>
    <sheet name="Table 12" sheetId="23" r:id="rId10"/>
  </sheets>
  <definedNames>
    <definedName name="_xlnm._FilterDatabase" localSheetId="0" hidden="1">'Table 1'!$A$2:$I$2</definedName>
    <definedName name="_xlnm._FilterDatabase" localSheetId="7" hidden="1">'Table 10'!$A$2:$T$43</definedName>
    <definedName name="_xlnm._FilterDatabase" localSheetId="8" hidden="1">'Table 11'!$A$3:$AZ$46</definedName>
    <definedName name="_xlnm._FilterDatabase" localSheetId="9" hidden="1">'Table 12'!$A$2:$AD$44</definedName>
    <definedName name="_xlnm._FilterDatabase" localSheetId="3" hidden="1">'Table 6'!$A$2:$AE$44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Q5" i="22" l="1"/>
  <c r="AT5" i="22"/>
  <c r="AQ6" i="22"/>
  <c r="AQ7" i="22"/>
  <c r="AQ8" i="22"/>
  <c r="AQ9" i="22"/>
  <c r="AQ10" i="22"/>
  <c r="AQ11" i="22"/>
  <c r="AQ12" i="22"/>
  <c r="AQ13" i="22"/>
  <c r="AQ14" i="22"/>
  <c r="AQ15" i="22"/>
  <c r="AQ16" i="22"/>
  <c r="AQ17" i="22"/>
  <c r="AQ18" i="22"/>
  <c r="AQ19" i="22"/>
  <c r="AQ20" i="22"/>
  <c r="AQ21" i="22"/>
  <c r="AQ22" i="22"/>
  <c r="AQ23" i="22"/>
  <c r="AQ24" i="22"/>
  <c r="AQ25" i="22"/>
  <c r="AQ26" i="22"/>
  <c r="AQ27" i="22"/>
  <c r="AQ28" i="22"/>
  <c r="AQ29" i="22"/>
  <c r="AQ30" i="22"/>
  <c r="AQ31" i="22"/>
  <c r="AQ32" i="22"/>
  <c r="AQ33" i="22"/>
  <c r="AQ34" i="22"/>
  <c r="AQ35" i="22"/>
  <c r="AQ36" i="22"/>
  <c r="AQ37" i="22"/>
  <c r="AQ38" i="22"/>
  <c r="AQ39" i="22"/>
  <c r="AQ40" i="22"/>
  <c r="AQ41" i="22"/>
  <c r="AQ42" i="22"/>
  <c r="AQ43" i="22"/>
  <c r="AQ44" i="22"/>
  <c r="AQ45" i="22"/>
  <c r="AG12" i="20"/>
  <c r="AG50" i="20"/>
  <c r="AG49" i="20"/>
  <c r="AG48" i="20"/>
  <c r="AG47" i="20"/>
  <c r="AG5" i="20"/>
  <c r="AG6" i="20"/>
  <c r="AG7" i="20"/>
  <c r="AG8" i="20"/>
  <c r="AG9" i="20"/>
  <c r="AG10" i="20"/>
  <c r="AG11" i="20"/>
  <c r="AG13" i="20"/>
  <c r="AG14" i="20"/>
  <c r="AG15" i="20"/>
  <c r="AG16" i="20"/>
  <c r="AG17" i="20"/>
  <c r="AG18" i="20"/>
  <c r="AG19" i="20"/>
  <c r="AG20" i="20"/>
  <c r="AG21" i="20"/>
  <c r="AG22" i="20"/>
  <c r="AG23" i="20"/>
  <c r="AG24" i="20"/>
  <c r="AG25" i="20"/>
  <c r="AG26" i="20"/>
  <c r="AG27" i="20"/>
  <c r="AG28" i="20"/>
  <c r="AG29" i="20"/>
  <c r="AG30" i="20"/>
  <c r="AG31" i="20"/>
  <c r="AG32" i="20"/>
  <c r="AG33" i="20"/>
  <c r="AG34" i="20"/>
  <c r="AG35" i="20"/>
  <c r="AG36" i="20"/>
  <c r="AG37" i="20"/>
  <c r="AG38" i="20"/>
  <c r="AG39" i="20"/>
  <c r="AG40" i="20"/>
  <c r="AG41" i="20"/>
  <c r="AG42" i="20"/>
  <c r="AG43" i="20"/>
  <c r="AG44" i="20"/>
  <c r="AG4" i="20"/>
  <c r="AF4" i="20"/>
  <c r="AH4" i="20"/>
  <c r="AQ4" i="9"/>
  <c r="AH5" i="20"/>
  <c r="AH49" i="20" s="1"/>
  <c r="AH6" i="20"/>
  <c r="AH7" i="20"/>
  <c r="AH8" i="20"/>
  <c r="AH9" i="20"/>
  <c r="AH10" i="20"/>
  <c r="AH11" i="20"/>
  <c r="AH12" i="20"/>
  <c r="AH13" i="20"/>
  <c r="AH14" i="20"/>
  <c r="AH15" i="20"/>
  <c r="AH16" i="20"/>
  <c r="AH17" i="20"/>
  <c r="AH18" i="20"/>
  <c r="AH19" i="20"/>
  <c r="AH20" i="20"/>
  <c r="AH21" i="20"/>
  <c r="AH22" i="20"/>
  <c r="AH23" i="20"/>
  <c r="AH24" i="20"/>
  <c r="AH25" i="20"/>
  <c r="AH26" i="20"/>
  <c r="AH27" i="20"/>
  <c r="AH28" i="20"/>
  <c r="AH29" i="20"/>
  <c r="AH30" i="20"/>
  <c r="AH31" i="20"/>
  <c r="AH32" i="20"/>
  <c r="AH33" i="20"/>
  <c r="AH34" i="20"/>
  <c r="AH35" i="20"/>
  <c r="AH36" i="20"/>
  <c r="AH37" i="20"/>
  <c r="AH38" i="20"/>
  <c r="AH39" i="20"/>
  <c r="AH40" i="20"/>
  <c r="AH41" i="20"/>
  <c r="AH42" i="20"/>
  <c r="AH43" i="20"/>
  <c r="AH44" i="20"/>
  <c r="AY5" i="22"/>
  <c r="AW5" i="22"/>
  <c r="AW6" i="22"/>
  <c r="AW7" i="22"/>
  <c r="AW8" i="22"/>
  <c r="AW9" i="22"/>
  <c r="AW10" i="22"/>
  <c r="AW11" i="22"/>
  <c r="AW12" i="22"/>
  <c r="AW13" i="22"/>
  <c r="AW14" i="22"/>
  <c r="AW15" i="22"/>
  <c r="AW16" i="22"/>
  <c r="AW17" i="22"/>
  <c r="AW18" i="22"/>
  <c r="AW19" i="22"/>
  <c r="AW20" i="22"/>
  <c r="AW21" i="22"/>
  <c r="AW22" i="22"/>
  <c r="AW23" i="22"/>
  <c r="AW24" i="22"/>
  <c r="AW25" i="22"/>
  <c r="AW26" i="22"/>
  <c r="AW27" i="22"/>
  <c r="AW28" i="22"/>
  <c r="AW29" i="22"/>
  <c r="AW30" i="22"/>
  <c r="AW31" i="22"/>
  <c r="AW32" i="22"/>
  <c r="AW33" i="22"/>
  <c r="AW34" i="22"/>
  <c r="AW35" i="22"/>
  <c r="AW36" i="22"/>
  <c r="AW37" i="22"/>
  <c r="AW38" i="22"/>
  <c r="AW39" i="22"/>
  <c r="AW40" i="22"/>
  <c r="AW41" i="22"/>
  <c r="AW42" i="22"/>
  <c r="AW43" i="22"/>
  <c r="AW44" i="22"/>
  <c r="AW45" i="22"/>
  <c r="AV6" i="22"/>
  <c r="AV7" i="22"/>
  <c r="AV8" i="22"/>
  <c r="AV9" i="22"/>
  <c r="AV10" i="22"/>
  <c r="AV11" i="22"/>
  <c r="AV12" i="22"/>
  <c r="AV13" i="22"/>
  <c r="AV14" i="22"/>
  <c r="AV15" i="22"/>
  <c r="AV16" i="22"/>
  <c r="AV17" i="22"/>
  <c r="AV18" i="22"/>
  <c r="AV19" i="22"/>
  <c r="AV20" i="22"/>
  <c r="AV21" i="22"/>
  <c r="AV22" i="22"/>
  <c r="AV23" i="22"/>
  <c r="AV24" i="22"/>
  <c r="AV25" i="22"/>
  <c r="AV26" i="22"/>
  <c r="AV27" i="22"/>
  <c r="AV28" i="22"/>
  <c r="AV29" i="22"/>
  <c r="AV30" i="22"/>
  <c r="AV31" i="22"/>
  <c r="AV32" i="22"/>
  <c r="AV33" i="22"/>
  <c r="AV34" i="22"/>
  <c r="AV35" i="22"/>
  <c r="AV36" i="22"/>
  <c r="AV37" i="22"/>
  <c r="AV38" i="22"/>
  <c r="AV39" i="22"/>
  <c r="AV40" i="22"/>
  <c r="AV41" i="22"/>
  <c r="AV42" i="22"/>
  <c r="AV43" i="22"/>
  <c r="AV44" i="22"/>
  <c r="AV45" i="22"/>
  <c r="AV5" i="22"/>
  <c r="AU6" i="22"/>
  <c r="AU7" i="22"/>
  <c r="AU8" i="22"/>
  <c r="AU9" i="22"/>
  <c r="AU10" i="22"/>
  <c r="AU11" i="22"/>
  <c r="AU12" i="22"/>
  <c r="AU13" i="22"/>
  <c r="AU14" i="22"/>
  <c r="AU15" i="22"/>
  <c r="AU16" i="22"/>
  <c r="AU17" i="22"/>
  <c r="AU18" i="22"/>
  <c r="AU19" i="22"/>
  <c r="AU20" i="22"/>
  <c r="AU21" i="22"/>
  <c r="AU22" i="22"/>
  <c r="AU23" i="22"/>
  <c r="AU24" i="22"/>
  <c r="AU25" i="22"/>
  <c r="AU26" i="22"/>
  <c r="AU27" i="22"/>
  <c r="AU28" i="22"/>
  <c r="AU29" i="22"/>
  <c r="AU30" i="22"/>
  <c r="AU31" i="22"/>
  <c r="AU32" i="22"/>
  <c r="AU33" i="22"/>
  <c r="AU34" i="22"/>
  <c r="AU35" i="22"/>
  <c r="AU36" i="22"/>
  <c r="AU37" i="22"/>
  <c r="AU38" i="22"/>
  <c r="AU39" i="22"/>
  <c r="AU40" i="22"/>
  <c r="AU41" i="22"/>
  <c r="AU42" i="22"/>
  <c r="AU43" i="22"/>
  <c r="AU44" i="22"/>
  <c r="AU45" i="22"/>
  <c r="AU5" i="22"/>
  <c r="AT6" i="22"/>
  <c r="AT7" i="22"/>
  <c r="AT8" i="22"/>
  <c r="AT9" i="22"/>
  <c r="AT10" i="22"/>
  <c r="AT11" i="22"/>
  <c r="AT12" i="22"/>
  <c r="AT13" i="22"/>
  <c r="AT14" i="22"/>
  <c r="AT15" i="22"/>
  <c r="AT16" i="22"/>
  <c r="AT17" i="22"/>
  <c r="AT18" i="22"/>
  <c r="AT19" i="22"/>
  <c r="AT20" i="22"/>
  <c r="AT21" i="22"/>
  <c r="AT22" i="22"/>
  <c r="AT23" i="22"/>
  <c r="AT24" i="22"/>
  <c r="AT25" i="22"/>
  <c r="AT26" i="22"/>
  <c r="AT27" i="22"/>
  <c r="AT28" i="22"/>
  <c r="AT29" i="22"/>
  <c r="AT30" i="22"/>
  <c r="AT31" i="22"/>
  <c r="AT32" i="22"/>
  <c r="AT33" i="22"/>
  <c r="AT34" i="22"/>
  <c r="AT35" i="22"/>
  <c r="AT36" i="22"/>
  <c r="AT37" i="22"/>
  <c r="AT38" i="22"/>
  <c r="AT39" i="22"/>
  <c r="AT40" i="22"/>
  <c r="AT41" i="22"/>
  <c r="AT42" i="22"/>
  <c r="AT43" i="22"/>
  <c r="AT44" i="22"/>
  <c r="AT45" i="22"/>
  <c r="AS6" i="22"/>
  <c r="AS7" i="22"/>
  <c r="AS8" i="22"/>
  <c r="AS9" i="22"/>
  <c r="AS10" i="22"/>
  <c r="AS11" i="22"/>
  <c r="AS12" i="22"/>
  <c r="AS13" i="22"/>
  <c r="AS14" i="22"/>
  <c r="AS15" i="22"/>
  <c r="AS16" i="22"/>
  <c r="AS17" i="22"/>
  <c r="AS18" i="22"/>
  <c r="AS19" i="22"/>
  <c r="AS20" i="22"/>
  <c r="AS21" i="22"/>
  <c r="AS22" i="22"/>
  <c r="AS23" i="22"/>
  <c r="AS24" i="22"/>
  <c r="AS25" i="22"/>
  <c r="AS26" i="22"/>
  <c r="AS27" i="22"/>
  <c r="AS28" i="22"/>
  <c r="AS29" i="22"/>
  <c r="AS30" i="22"/>
  <c r="AS31" i="22"/>
  <c r="AS32" i="22"/>
  <c r="AS33" i="22"/>
  <c r="AS34" i="22"/>
  <c r="AS35" i="22"/>
  <c r="AS36" i="22"/>
  <c r="AS37" i="22"/>
  <c r="AS38" i="22"/>
  <c r="AS39" i="22"/>
  <c r="AS40" i="22"/>
  <c r="AS41" i="22"/>
  <c r="AS42" i="22"/>
  <c r="AS43" i="22"/>
  <c r="AS44" i="22"/>
  <c r="AS45" i="22"/>
  <c r="AS5" i="22"/>
  <c r="AR6" i="22"/>
  <c r="AR7" i="22"/>
  <c r="AR8" i="22"/>
  <c r="AR9" i="22"/>
  <c r="AR10" i="22"/>
  <c r="AR11" i="22"/>
  <c r="AR12" i="22"/>
  <c r="AR13" i="22"/>
  <c r="AR14" i="22"/>
  <c r="AR15" i="22"/>
  <c r="AR16" i="22"/>
  <c r="AR17" i="22"/>
  <c r="AR18" i="22"/>
  <c r="AR19" i="22"/>
  <c r="AR20" i="22"/>
  <c r="AR21" i="22"/>
  <c r="AR22" i="22"/>
  <c r="AR23" i="22"/>
  <c r="AR24" i="22"/>
  <c r="AR25" i="22"/>
  <c r="AR26" i="22"/>
  <c r="AR27" i="22"/>
  <c r="AR28" i="22"/>
  <c r="AR29" i="22"/>
  <c r="AR30" i="22"/>
  <c r="AR31" i="22"/>
  <c r="AR32" i="22"/>
  <c r="AR33" i="22"/>
  <c r="AR34" i="22"/>
  <c r="AR35" i="22"/>
  <c r="AR36" i="22"/>
  <c r="AR37" i="22"/>
  <c r="AR38" i="22"/>
  <c r="AR39" i="22"/>
  <c r="AR40" i="22"/>
  <c r="AR41" i="22"/>
  <c r="AR42" i="22"/>
  <c r="AR43" i="22"/>
  <c r="AR44" i="22"/>
  <c r="AR45" i="22"/>
  <c r="AR5" i="22"/>
  <c r="AY7" i="22"/>
  <c r="AY6" i="22"/>
  <c r="AY8" i="22"/>
  <c r="AY17" i="22"/>
  <c r="AY9" i="22"/>
  <c r="AY20" i="22"/>
  <c r="AY10" i="22"/>
  <c r="AY11" i="22"/>
  <c r="AY12" i="22"/>
  <c r="AY13" i="22"/>
  <c r="AY14" i="22"/>
  <c r="AY15" i="22"/>
  <c r="AY16" i="22"/>
  <c r="AY19" i="22"/>
  <c r="AY18" i="22"/>
  <c r="AY22" i="22"/>
  <c r="AY21" i="22"/>
  <c r="AY23" i="22"/>
  <c r="AY24" i="22"/>
  <c r="AY27" i="22"/>
  <c r="AY25" i="22"/>
  <c r="AY26" i="22"/>
  <c r="AY28" i="22"/>
  <c r="AY33" i="22"/>
  <c r="AY29" i="22"/>
  <c r="AY30" i="22"/>
  <c r="AY31" i="22"/>
  <c r="AY32" i="22"/>
  <c r="AY34" i="22"/>
  <c r="AY43" i="22"/>
  <c r="AY35" i="22"/>
  <c r="AY38" i="22"/>
  <c r="AY39" i="22"/>
  <c r="AY36" i="22"/>
  <c r="AY37" i="22"/>
  <c r="AY40" i="22"/>
  <c r="AY41" i="22"/>
  <c r="AY42" i="22"/>
  <c r="AY44" i="22"/>
  <c r="AY45" i="22"/>
  <c r="T4" i="21"/>
  <c r="T5" i="21"/>
  <c r="T6" i="21"/>
  <c r="T7" i="21"/>
  <c r="T8" i="21"/>
  <c r="T9" i="21"/>
  <c r="T10" i="21"/>
  <c r="T11" i="21"/>
  <c r="T12" i="21"/>
  <c r="T13" i="21"/>
  <c r="T14" i="21"/>
  <c r="T15" i="21"/>
  <c r="T16" i="21"/>
  <c r="T17" i="21"/>
  <c r="T18" i="21"/>
  <c r="T19" i="21"/>
  <c r="T20" i="21"/>
  <c r="T21" i="21"/>
  <c r="T22" i="21"/>
  <c r="T23" i="21"/>
  <c r="T24" i="21"/>
  <c r="T25" i="21"/>
  <c r="T26" i="21"/>
  <c r="T27" i="21"/>
  <c r="T28" i="21"/>
  <c r="T29" i="21"/>
  <c r="T30" i="21"/>
  <c r="T31" i="21"/>
  <c r="T32" i="21"/>
  <c r="T33" i="21"/>
  <c r="T34" i="21"/>
  <c r="T35" i="21"/>
  <c r="T36" i="21"/>
  <c r="T37" i="21"/>
  <c r="T38" i="21"/>
  <c r="T39" i="21"/>
  <c r="T40" i="21"/>
  <c r="T41" i="21"/>
  <c r="T42" i="21"/>
  <c r="T43" i="21"/>
  <c r="T3" i="21"/>
  <c r="S4" i="21"/>
  <c r="S5" i="21"/>
  <c r="S6" i="21"/>
  <c r="S7" i="21"/>
  <c r="S8" i="21"/>
  <c r="S9" i="21"/>
  <c r="S10" i="21"/>
  <c r="S11" i="21"/>
  <c r="S12" i="21"/>
  <c r="S13" i="21"/>
  <c r="S14" i="21"/>
  <c r="S15" i="21"/>
  <c r="S16" i="21"/>
  <c r="S17" i="21"/>
  <c r="S18" i="21"/>
  <c r="S19" i="21"/>
  <c r="S20" i="21"/>
  <c r="S21" i="21"/>
  <c r="S22" i="21"/>
  <c r="S23" i="21"/>
  <c r="S24" i="21"/>
  <c r="S25" i="21"/>
  <c r="S26" i="21"/>
  <c r="S27" i="21"/>
  <c r="S28" i="21"/>
  <c r="S29" i="21"/>
  <c r="S30" i="21"/>
  <c r="S31" i="21"/>
  <c r="S32" i="21"/>
  <c r="S33" i="21"/>
  <c r="S34" i="21"/>
  <c r="S35" i="21"/>
  <c r="S36" i="21"/>
  <c r="S37" i="21"/>
  <c r="S38" i="21"/>
  <c r="S39" i="21"/>
  <c r="S40" i="21"/>
  <c r="S41" i="21"/>
  <c r="S42" i="21"/>
  <c r="S43" i="21"/>
  <c r="S3" i="21"/>
  <c r="BA5" i="22" l="1"/>
  <c r="BA28" i="22"/>
  <c r="BA29" i="22"/>
  <c r="BA26" i="22"/>
  <c r="BA6" i="22"/>
  <c r="BA25" i="22"/>
  <c r="BA7" i="22"/>
  <c r="BA24" i="22"/>
  <c r="BA45" i="22"/>
  <c r="BA43" i="22"/>
  <c r="BA11" i="22"/>
  <c r="BA8" i="22"/>
  <c r="BA9" i="22"/>
  <c r="AH47" i="20"/>
  <c r="AH48" i="20"/>
  <c r="AH50" i="20"/>
  <c r="BA44" i="22"/>
  <c r="BA42" i="22"/>
  <c r="BA22" i="22"/>
  <c r="BA23" i="22"/>
  <c r="BA41" i="22"/>
  <c r="BA21" i="22"/>
  <c r="BA17" i="22"/>
  <c r="BA14" i="22"/>
  <c r="BA37" i="22"/>
  <c r="BA13" i="22"/>
  <c r="BA36" i="22"/>
  <c r="BA16" i="22"/>
  <c r="BA34" i="22"/>
  <c r="BA12" i="22"/>
  <c r="BA35" i="22"/>
  <c r="BA15" i="22"/>
  <c r="BA38" i="22"/>
  <c r="BA18" i="22"/>
  <c r="BA39" i="22"/>
  <c r="BA19" i="22"/>
  <c r="BA40" i="22"/>
  <c r="BA32" i="22"/>
  <c r="BA27" i="22"/>
  <c r="BA31" i="22"/>
  <c r="BA10" i="22"/>
  <c r="BA30" i="22"/>
  <c r="BA20" i="22"/>
  <c r="BA33" i="22"/>
  <c r="AQ9" i="9"/>
  <c r="AK5" i="24" l="1"/>
  <c r="AK6" i="24"/>
  <c r="AK7" i="24"/>
  <c r="AK8" i="24"/>
  <c r="AK9" i="24"/>
  <c r="AK10" i="24"/>
  <c r="AK11" i="24"/>
  <c r="AK12" i="24"/>
  <c r="AK13" i="24"/>
  <c r="AK14" i="24"/>
  <c r="AK15" i="24"/>
  <c r="AK16" i="24"/>
  <c r="AK17" i="24"/>
  <c r="AK18" i="24"/>
  <c r="AK19" i="24"/>
  <c r="AK20" i="24"/>
  <c r="AK21" i="24"/>
  <c r="AK22" i="24"/>
  <c r="AK23" i="24"/>
  <c r="AK24" i="24"/>
  <c r="AK25" i="24"/>
  <c r="AK26" i="24"/>
  <c r="AK27" i="24"/>
  <c r="AK28" i="24"/>
  <c r="AK29" i="24"/>
  <c r="AK30" i="24"/>
  <c r="AK31" i="24"/>
  <c r="AK32" i="24"/>
  <c r="AK33" i="24"/>
  <c r="AK34" i="24"/>
  <c r="AK35" i="24"/>
  <c r="AK36" i="24"/>
  <c r="AK37" i="24"/>
  <c r="AK38" i="24"/>
  <c r="AK39" i="24"/>
  <c r="AK40" i="24"/>
  <c r="AK41" i="24"/>
  <c r="AK42" i="24"/>
  <c r="AK43" i="24"/>
  <c r="AK44" i="24"/>
  <c r="AK4" i="24"/>
  <c r="AJ5" i="24"/>
  <c r="AJ6" i="24"/>
  <c r="AJ7" i="24"/>
  <c r="AJ8" i="24"/>
  <c r="AJ9" i="24"/>
  <c r="AJ10" i="24"/>
  <c r="AJ11" i="24"/>
  <c r="AJ12" i="24"/>
  <c r="AJ13" i="24"/>
  <c r="AJ14" i="24"/>
  <c r="AJ15" i="24"/>
  <c r="AJ16" i="24"/>
  <c r="AJ17" i="24"/>
  <c r="AJ18" i="24"/>
  <c r="AJ19" i="24"/>
  <c r="AJ20" i="24"/>
  <c r="AJ21" i="24"/>
  <c r="AJ22" i="24"/>
  <c r="AJ23" i="24"/>
  <c r="AJ24" i="24"/>
  <c r="AJ25" i="24"/>
  <c r="AJ26" i="24"/>
  <c r="AJ27" i="24"/>
  <c r="AJ28" i="24"/>
  <c r="AJ29" i="24"/>
  <c r="AJ30" i="24"/>
  <c r="AJ31" i="24"/>
  <c r="AJ32" i="24"/>
  <c r="AJ33" i="24"/>
  <c r="AJ34" i="24"/>
  <c r="AJ35" i="24"/>
  <c r="AJ36" i="24"/>
  <c r="AJ37" i="24"/>
  <c r="AJ38" i="24"/>
  <c r="AJ39" i="24"/>
  <c r="AJ40" i="24"/>
  <c r="AJ41" i="24"/>
  <c r="AJ42" i="24"/>
  <c r="AJ43" i="24"/>
  <c r="AJ44" i="24"/>
  <c r="AJ4" i="24"/>
  <c r="AH5" i="24"/>
  <c r="AH6" i="24"/>
  <c r="AH7" i="24"/>
  <c r="AH8" i="24"/>
  <c r="AH9" i="24"/>
  <c r="AH10" i="24"/>
  <c r="AH11" i="24"/>
  <c r="AH12" i="24"/>
  <c r="AH13" i="24"/>
  <c r="AH14" i="24"/>
  <c r="AH15" i="24"/>
  <c r="AH16" i="24"/>
  <c r="AH17" i="24"/>
  <c r="AH18" i="24"/>
  <c r="AH19" i="24"/>
  <c r="AH20" i="24"/>
  <c r="AH21" i="24"/>
  <c r="AH22" i="24"/>
  <c r="AH23" i="24"/>
  <c r="AH24" i="24"/>
  <c r="AH25" i="24"/>
  <c r="AH26" i="24"/>
  <c r="AH27" i="24"/>
  <c r="AH28" i="24"/>
  <c r="AH29" i="24"/>
  <c r="AH30" i="24"/>
  <c r="AH31" i="24"/>
  <c r="AH32" i="24"/>
  <c r="AH33" i="24"/>
  <c r="AH34" i="24"/>
  <c r="AH35" i="24"/>
  <c r="AH36" i="24"/>
  <c r="AH37" i="24"/>
  <c r="AH38" i="24"/>
  <c r="AH39" i="24"/>
  <c r="AH40" i="24"/>
  <c r="AH41" i="24"/>
  <c r="AH42" i="24"/>
  <c r="AH43" i="24"/>
  <c r="AH44" i="24"/>
  <c r="AH4" i="24"/>
  <c r="AF4" i="24"/>
  <c r="AF5" i="24"/>
  <c r="AF6" i="24"/>
  <c r="AF7" i="24"/>
  <c r="AF8" i="24"/>
  <c r="AF9" i="24"/>
  <c r="AF10" i="24"/>
  <c r="AF11" i="24"/>
  <c r="AF12" i="24"/>
  <c r="AF13" i="24"/>
  <c r="AF14" i="24"/>
  <c r="AF15" i="24"/>
  <c r="AF16" i="24"/>
  <c r="AF17" i="24"/>
  <c r="AF18" i="24"/>
  <c r="AF19" i="24"/>
  <c r="AF20" i="24"/>
  <c r="AF21" i="24"/>
  <c r="AF22" i="24"/>
  <c r="AF23" i="24"/>
  <c r="AF24" i="24"/>
  <c r="AF25" i="24"/>
  <c r="AF26" i="24"/>
  <c r="AF27" i="24"/>
  <c r="AF28" i="24"/>
  <c r="AF29" i="24"/>
  <c r="AF30" i="24"/>
  <c r="AF31" i="24"/>
  <c r="AF32" i="24"/>
  <c r="AF33" i="24"/>
  <c r="AF34" i="24"/>
  <c r="AF35" i="24"/>
  <c r="AF36" i="24"/>
  <c r="AF37" i="24"/>
  <c r="AF38" i="24"/>
  <c r="AF39" i="24"/>
  <c r="AF40" i="24"/>
  <c r="AF41" i="24"/>
  <c r="AF42" i="24"/>
  <c r="AF43" i="24"/>
  <c r="AF44" i="24"/>
  <c r="AE5" i="24"/>
  <c r="AE6" i="24"/>
  <c r="AE7" i="24"/>
  <c r="AE8" i="24"/>
  <c r="AE9" i="24"/>
  <c r="AE10" i="24"/>
  <c r="AE11" i="24"/>
  <c r="AE12" i="24"/>
  <c r="AE13" i="24"/>
  <c r="AE14" i="24"/>
  <c r="AE15" i="24"/>
  <c r="AE16" i="24"/>
  <c r="AE17" i="24"/>
  <c r="AE18" i="24"/>
  <c r="AE19" i="24"/>
  <c r="AE20" i="24"/>
  <c r="AE21" i="24"/>
  <c r="AE22" i="24"/>
  <c r="AE23" i="24"/>
  <c r="AE24" i="24"/>
  <c r="AE25" i="24"/>
  <c r="AE26" i="24"/>
  <c r="AE27" i="24"/>
  <c r="AE28" i="24"/>
  <c r="AE29" i="24"/>
  <c r="AE30" i="24"/>
  <c r="AE31" i="24"/>
  <c r="AE32" i="24"/>
  <c r="AE33" i="24"/>
  <c r="AE34" i="24"/>
  <c r="AE35" i="24"/>
  <c r="AE36" i="24"/>
  <c r="AE37" i="24"/>
  <c r="AE38" i="24"/>
  <c r="AE39" i="24"/>
  <c r="AE40" i="24"/>
  <c r="AE41" i="24"/>
  <c r="AE42" i="24"/>
  <c r="AE43" i="24"/>
  <c r="AE44" i="24"/>
  <c r="AE4" i="24"/>
  <c r="AD5" i="24"/>
  <c r="AD6" i="24"/>
  <c r="AD7" i="24"/>
  <c r="AD8" i="24"/>
  <c r="AD9" i="24"/>
  <c r="AD10" i="24"/>
  <c r="AD11" i="24"/>
  <c r="AD12" i="24"/>
  <c r="AD13" i="24"/>
  <c r="AD14" i="24"/>
  <c r="AD15" i="24"/>
  <c r="AD16" i="24"/>
  <c r="AD17" i="24"/>
  <c r="AD18" i="24"/>
  <c r="AD19" i="24"/>
  <c r="AD20" i="24"/>
  <c r="AD21" i="24"/>
  <c r="AD22" i="24"/>
  <c r="AD23" i="24"/>
  <c r="AD24" i="24"/>
  <c r="AD25" i="24"/>
  <c r="AD26" i="24"/>
  <c r="AD27" i="24"/>
  <c r="AD28" i="24"/>
  <c r="AD29" i="24"/>
  <c r="AD30" i="24"/>
  <c r="AD31" i="24"/>
  <c r="AD32" i="24"/>
  <c r="AD33" i="24"/>
  <c r="AD34" i="24"/>
  <c r="AD35" i="24"/>
  <c r="AD36" i="24"/>
  <c r="AD37" i="24"/>
  <c r="AD38" i="24"/>
  <c r="AD39" i="24"/>
  <c r="AD40" i="24"/>
  <c r="AD41" i="24"/>
  <c r="AD42" i="24"/>
  <c r="AD43" i="24"/>
  <c r="AD44" i="24"/>
  <c r="AD4" i="24"/>
  <c r="AQ12" i="9"/>
  <c r="AF5" i="20" l="1"/>
  <c r="AF6" i="20"/>
  <c r="AF7" i="20"/>
  <c r="AF8" i="20"/>
  <c r="AF9" i="20"/>
  <c r="AF10" i="20"/>
  <c r="AF11" i="20"/>
  <c r="AF12" i="20"/>
  <c r="AF13" i="20"/>
  <c r="AF14" i="20"/>
  <c r="AF15" i="20"/>
  <c r="AF16" i="20"/>
  <c r="AF17" i="20"/>
  <c r="AF18" i="20"/>
  <c r="AF19" i="20"/>
  <c r="AF20" i="20"/>
  <c r="AF21" i="20"/>
  <c r="AF22" i="20"/>
  <c r="AF23" i="20"/>
  <c r="AF24" i="20"/>
  <c r="AF25" i="20"/>
  <c r="AF26" i="20"/>
  <c r="AF28" i="20"/>
  <c r="AF29" i="20"/>
  <c r="AF30" i="20"/>
  <c r="AF31" i="20"/>
  <c r="AF32" i="20"/>
  <c r="AF33" i="20"/>
  <c r="AF34" i="20"/>
  <c r="AF35" i="20"/>
  <c r="AF36" i="20"/>
  <c r="AF37" i="20"/>
  <c r="AF38" i="20"/>
  <c r="AF39" i="20"/>
  <c r="AF40" i="20"/>
  <c r="AF41" i="20"/>
  <c r="AF42" i="20"/>
  <c r="AF43" i="20"/>
  <c r="AF44" i="20"/>
  <c r="AF27" i="20"/>
  <c r="AQ5" i="9"/>
  <c r="AQ6" i="9"/>
  <c r="AQ7" i="9"/>
  <c r="AQ8" i="9"/>
  <c r="AQ13" i="9"/>
  <c r="AQ14" i="9"/>
  <c r="AQ15" i="9"/>
  <c r="AQ16" i="9"/>
  <c r="AQ17" i="9"/>
  <c r="AQ18" i="9"/>
  <c r="AQ19" i="9"/>
  <c r="AQ20" i="9"/>
  <c r="AQ21" i="9"/>
  <c r="AQ22" i="9"/>
  <c r="AQ23" i="9"/>
  <c r="AQ24" i="9"/>
  <c r="AQ25" i="9"/>
  <c r="AQ26" i="9"/>
  <c r="AQ27" i="9"/>
  <c r="AQ28" i="9"/>
  <c r="AQ29" i="9"/>
  <c r="AQ30" i="9"/>
  <c r="AQ31" i="9"/>
  <c r="AQ32" i="9"/>
  <c r="AQ33" i="9"/>
  <c r="AQ34" i="9"/>
  <c r="AQ35" i="9"/>
  <c r="AQ36" i="9"/>
  <c r="AQ37" i="9"/>
  <c r="AQ38" i="9"/>
  <c r="AQ39" i="9"/>
  <c r="AQ40" i="9"/>
  <c r="AQ41" i="9"/>
  <c r="AQ42" i="9"/>
  <c r="AQ43" i="9"/>
  <c r="C47" i="20"/>
  <c r="D47" i="20"/>
  <c r="E47" i="20"/>
  <c r="F47" i="20"/>
  <c r="G47" i="20"/>
  <c r="H47" i="20"/>
  <c r="I47" i="20"/>
  <c r="J47" i="20"/>
  <c r="K47" i="20"/>
  <c r="L47" i="20"/>
  <c r="M47" i="20"/>
  <c r="N47" i="20"/>
  <c r="O47" i="20"/>
  <c r="P47" i="20"/>
  <c r="Q47" i="20"/>
  <c r="R47" i="20"/>
  <c r="S47" i="20"/>
  <c r="T47" i="20"/>
  <c r="U47" i="20"/>
  <c r="V47" i="20"/>
  <c r="W47" i="20"/>
  <c r="X47" i="20"/>
  <c r="Y47" i="20"/>
  <c r="Z47" i="20"/>
  <c r="AA47" i="20"/>
  <c r="AB47" i="20"/>
  <c r="AC47" i="20"/>
  <c r="AD47" i="20"/>
  <c r="AE47" i="20"/>
  <c r="C48" i="20"/>
  <c r="D48" i="20"/>
  <c r="E48" i="20"/>
  <c r="F48" i="20"/>
  <c r="G48" i="20"/>
  <c r="H48" i="20"/>
  <c r="I48" i="20"/>
  <c r="J48" i="20"/>
  <c r="K48" i="20"/>
  <c r="L48" i="20"/>
  <c r="M48" i="20"/>
  <c r="N48" i="20"/>
  <c r="O48" i="20"/>
  <c r="P48" i="20"/>
  <c r="Q48" i="20"/>
  <c r="R48" i="20"/>
  <c r="S48" i="20"/>
  <c r="T48" i="20"/>
  <c r="U48" i="20"/>
  <c r="V48" i="20"/>
  <c r="W48" i="20"/>
  <c r="X48" i="20"/>
  <c r="Y48" i="20"/>
  <c r="Z48" i="20"/>
  <c r="AA48" i="20"/>
  <c r="AB48" i="20"/>
  <c r="AC48" i="20"/>
  <c r="AD48" i="20"/>
  <c r="AE48" i="20"/>
  <c r="C49" i="20"/>
  <c r="D49" i="20"/>
  <c r="E49" i="20"/>
  <c r="F49" i="20"/>
  <c r="G49" i="20"/>
  <c r="H49" i="20"/>
  <c r="I49" i="20"/>
  <c r="J49" i="20"/>
  <c r="K49" i="20"/>
  <c r="L49" i="20"/>
  <c r="M49" i="20"/>
  <c r="N49" i="20"/>
  <c r="O49" i="20"/>
  <c r="P49" i="20"/>
  <c r="Q49" i="20"/>
  <c r="R49" i="20"/>
  <c r="S49" i="20"/>
  <c r="T49" i="20"/>
  <c r="U49" i="20"/>
  <c r="V49" i="20"/>
  <c r="W49" i="20"/>
  <c r="X49" i="20"/>
  <c r="Y49" i="20"/>
  <c r="Z49" i="20"/>
  <c r="AA49" i="20"/>
  <c r="AB49" i="20"/>
  <c r="AC49" i="20"/>
  <c r="AD49" i="20"/>
  <c r="AE49" i="20"/>
  <c r="C50" i="20"/>
  <c r="D50" i="20"/>
  <c r="E50" i="20"/>
  <c r="F50" i="20"/>
  <c r="G50" i="20"/>
  <c r="H50" i="20"/>
  <c r="I50" i="20"/>
  <c r="J50" i="20"/>
  <c r="K50" i="20"/>
  <c r="L50" i="20"/>
  <c r="M50" i="20"/>
  <c r="N50" i="20"/>
  <c r="O50" i="20"/>
  <c r="P50" i="20"/>
  <c r="Q50" i="20"/>
  <c r="R50" i="20"/>
  <c r="S50" i="20"/>
  <c r="T50" i="20"/>
  <c r="U50" i="20"/>
  <c r="V50" i="20"/>
  <c r="W50" i="20"/>
  <c r="X50" i="20"/>
  <c r="Y50" i="20"/>
  <c r="Z50" i="20"/>
  <c r="AA50" i="20"/>
  <c r="AB50" i="20"/>
  <c r="AC50" i="20"/>
  <c r="AD50" i="20"/>
  <c r="AE50" i="20"/>
  <c r="B50" i="20"/>
  <c r="B49" i="20"/>
  <c r="B48" i="20"/>
  <c r="B47" i="20"/>
  <c r="C49" i="9"/>
  <c r="D49" i="9"/>
  <c r="E49" i="9"/>
  <c r="F49" i="9"/>
  <c r="G49" i="9"/>
  <c r="H49" i="9"/>
  <c r="I49" i="9"/>
  <c r="J49" i="9"/>
  <c r="K49" i="9"/>
  <c r="L49" i="9"/>
  <c r="M49" i="9"/>
  <c r="N49" i="9"/>
  <c r="O49" i="9"/>
  <c r="P49" i="9"/>
  <c r="Q49" i="9"/>
  <c r="R49" i="9"/>
  <c r="S49" i="9"/>
  <c r="T49" i="9"/>
  <c r="U49" i="9"/>
  <c r="V49" i="9"/>
  <c r="W49" i="9"/>
  <c r="X49" i="9"/>
  <c r="Y49" i="9"/>
  <c r="Z49" i="9"/>
  <c r="AA49" i="9"/>
  <c r="AB49" i="9"/>
  <c r="AC49" i="9"/>
  <c r="AD49" i="9"/>
  <c r="AE49" i="9"/>
  <c r="AF49" i="9"/>
  <c r="AG49" i="9"/>
  <c r="AH49" i="9"/>
  <c r="AI49" i="9"/>
  <c r="AJ49" i="9"/>
  <c r="AK49" i="9"/>
  <c r="AL49" i="9"/>
  <c r="AM49" i="9"/>
  <c r="AN49" i="9"/>
  <c r="AO49" i="9"/>
  <c r="B49" i="9"/>
  <c r="C46" i="9"/>
  <c r="D46" i="9"/>
  <c r="E46" i="9"/>
  <c r="F46" i="9"/>
  <c r="G46" i="9"/>
  <c r="H46" i="9"/>
  <c r="I46" i="9"/>
  <c r="J46" i="9"/>
  <c r="K46" i="9"/>
  <c r="L46" i="9"/>
  <c r="M46" i="9"/>
  <c r="N46" i="9"/>
  <c r="O46" i="9"/>
  <c r="P46" i="9"/>
  <c r="Q46" i="9"/>
  <c r="R46" i="9"/>
  <c r="S46" i="9"/>
  <c r="T46" i="9"/>
  <c r="U46" i="9"/>
  <c r="V46" i="9"/>
  <c r="W46" i="9"/>
  <c r="X46" i="9"/>
  <c r="Y46" i="9"/>
  <c r="Z46" i="9"/>
  <c r="AA46" i="9"/>
  <c r="AB46" i="9"/>
  <c r="AC46" i="9"/>
  <c r="AD46" i="9"/>
  <c r="AE46" i="9"/>
  <c r="AF46" i="9"/>
  <c r="AG46" i="9"/>
  <c r="AH46" i="9"/>
  <c r="AI46" i="9"/>
  <c r="AJ46" i="9"/>
  <c r="AK46" i="9"/>
  <c r="AL46" i="9"/>
  <c r="AM46" i="9"/>
  <c r="AN46" i="9"/>
  <c r="AO46" i="9"/>
  <c r="C47" i="9"/>
  <c r="D47" i="9"/>
  <c r="E47" i="9"/>
  <c r="F47" i="9"/>
  <c r="G47" i="9"/>
  <c r="H47" i="9"/>
  <c r="I47" i="9"/>
  <c r="J47" i="9"/>
  <c r="K47" i="9"/>
  <c r="L47" i="9"/>
  <c r="M47" i="9"/>
  <c r="N47" i="9"/>
  <c r="O47" i="9"/>
  <c r="P47" i="9"/>
  <c r="Q47" i="9"/>
  <c r="R47" i="9"/>
  <c r="S47" i="9"/>
  <c r="T47" i="9"/>
  <c r="U47" i="9"/>
  <c r="V47" i="9"/>
  <c r="W47" i="9"/>
  <c r="X47" i="9"/>
  <c r="Y47" i="9"/>
  <c r="Z47" i="9"/>
  <c r="AA47" i="9"/>
  <c r="AB47" i="9"/>
  <c r="AC47" i="9"/>
  <c r="AD47" i="9"/>
  <c r="AE47" i="9"/>
  <c r="AF47" i="9"/>
  <c r="AG47" i="9"/>
  <c r="AH47" i="9"/>
  <c r="AI47" i="9"/>
  <c r="AJ47" i="9"/>
  <c r="AK47" i="9"/>
  <c r="AL47" i="9"/>
  <c r="AM47" i="9"/>
  <c r="AN47" i="9"/>
  <c r="AO47" i="9"/>
  <c r="C48" i="9"/>
  <c r="D48" i="9"/>
  <c r="E48" i="9"/>
  <c r="F48" i="9"/>
  <c r="G48" i="9"/>
  <c r="H48" i="9"/>
  <c r="I48" i="9"/>
  <c r="J48" i="9"/>
  <c r="K48" i="9"/>
  <c r="L48" i="9"/>
  <c r="P48" i="9"/>
  <c r="Q48" i="9"/>
  <c r="R48" i="9"/>
  <c r="S48" i="9"/>
  <c r="T48" i="9"/>
  <c r="U48" i="9"/>
  <c r="V48" i="9"/>
  <c r="W48" i="9"/>
  <c r="AC48" i="9"/>
  <c r="AD48" i="9"/>
  <c r="AE48" i="9"/>
  <c r="AH48" i="9"/>
  <c r="AL48" i="9"/>
  <c r="AM48" i="9"/>
  <c r="AN48" i="9"/>
  <c r="AO48" i="9"/>
  <c r="B48" i="9"/>
  <c r="B47" i="9"/>
  <c r="B46" i="9"/>
  <c r="AP4" i="9"/>
  <c r="AP5" i="9"/>
  <c r="AP6" i="9"/>
  <c r="AP7" i="9"/>
  <c r="AP8" i="9"/>
  <c r="AP9" i="9"/>
  <c r="AP10" i="9"/>
  <c r="AP11" i="9"/>
  <c r="AQ11" i="9" s="1"/>
  <c r="AP12" i="9"/>
  <c r="AP13" i="9"/>
  <c r="AP14" i="9"/>
  <c r="AP15" i="9"/>
  <c r="AP16" i="9"/>
  <c r="AP17" i="9"/>
  <c r="AP18" i="9"/>
  <c r="AP19" i="9"/>
  <c r="AP20" i="9"/>
  <c r="AP21" i="9"/>
  <c r="AP22" i="9"/>
  <c r="AP23" i="9"/>
  <c r="AP24" i="9"/>
  <c r="AP25" i="9"/>
  <c r="AP26" i="9"/>
  <c r="AP27" i="9"/>
  <c r="AP28" i="9"/>
  <c r="AP29" i="9"/>
  <c r="AP30" i="9"/>
  <c r="AP31" i="9"/>
  <c r="AP32" i="9"/>
  <c r="AP33" i="9"/>
  <c r="AP34" i="9"/>
  <c r="AP35" i="9"/>
  <c r="AP36" i="9"/>
  <c r="AP37" i="9"/>
  <c r="AP38" i="9"/>
  <c r="AP39" i="9"/>
  <c r="AP40" i="9"/>
  <c r="AP41" i="9"/>
  <c r="AP42" i="9"/>
  <c r="AP43" i="9"/>
  <c r="AP44" i="9"/>
  <c r="AQ44" i="9" s="1"/>
  <c r="AQ48" i="9" s="1"/>
  <c r="AP46" i="9" l="1"/>
  <c r="AP48" i="9"/>
  <c r="AQ10" i="9"/>
  <c r="AF47" i="20"/>
  <c r="AF50" i="20"/>
  <c r="AF49" i="20"/>
  <c r="AF48" i="20"/>
  <c r="AP49" i="9"/>
  <c r="AP47" i="9"/>
  <c r="AQ46" i="9" l="1"/>
  <c r="AQ47" i="9"/>
  <c r="AQ49" i="9"/>
</calcChain>
</file>

<file path=xl/sharedStrings.xml><?xml version="1.0" encoding="utf-8"?>
<sst xmlns="http://schemas.openxmlformats.org/spreadsheetml/2006/main" count="4489" uniqueCount="282">
  <si>
    <t>TFA</t>
  </si>
  <si>
    <t>PFPrA</t>
  </si>
  <si>
    <t>PFBA</t>
  </si>
  <si>
    <t>PFPeA</t>
  </si>
  <si>
    <t>PFHxA</t>
  </si>
  <si>
    <t>PFHpA</t>
  </si>
  <si>
    <t>PFOA</t>
  </si>
  <si>
    <t>PFNA</t>
  </si>
  <si>
    <t>PFDA</t>
  </si>
  <si>
    <t>PFUnDA</t>
  </si>
  <si>
    <t>PFDoDA</t>
  </si>
  <si>
    <t>PFTrDA</t>
  </si>
  <si>
    <t>PFTeDA</t>
  </si>
  <si>
    <t>PFPeDA</t>
  </si>
  <si>
    <t>TFMS</t>
  </si>
  <si>
    <t>PFEtS</t>
  </si>
  <si>
    <t>PFPrS</t>
  </si>
  <si>
    <t>PFBS</t>
  </si>
  <si>
    <t>PFPeS</t>
  </si>
  <si>
    <t>PFHxS</t>
  </si>
  <si>
    <t>PFHpS</t>
  </si>
  <si>
    <t>PFOS</t>
  </si>
  <si>
    <t>PFNS</t>
  </si>
  <si>
    <t>PFDS</t>
  </si>
  <si>
    <t>FOSAA</t>
  </si>
  <si>
    <t>FOSA</t>
  </si>
  <si>
    <t>MeFOSAA</t>
  </si>
  <si>
    <t>EtFOSAA</t>
  </si>
  <si>
    <t>4:2 FTS</t>
  </si>
  <si>
    <t>6:2 FTS</t>
  </si>
  <si>
    <t>8:2 FTS</t>
  </si>
  <si>
    <t>9Cl-PF3ONS</t>
  </si>
  <si>
    <t>11Cl-PF3OUdS</t>
  </si>
  <si>
    <t>NaDONA</t>
  </si>
  <si>
    <t>FPrPA</t>
  </si>
  <si>
    <t>FPePA</t>
  </si>
  <si>
    <t>FHpPA</t>
  </si>
  <si>
    <t>PFCAs</t>
  </si>
  <si>
    <t>PFSAs</t>
  </si>
  <si>
    <t>FOSAs</t>
  </si>
  <si>
    <t>Fluorinated Alternatives</t>
  </si>
  <si>
    <t>&lt;LOQ</t>
  </si>
  <si>
    <t>Hague</t>
  </si>
  <si>
    <t>Amsterdam</t>
  </si>
  <si>
    <t>Milan</t>
  </si>
  <si>
    <t>Birmingham</t>
  </si>
  <si>
    <t>Belgrade</t>
  </si>
  <si>
    <t>Prague</t>
  </si>
  <si>
    <t>Leipzig</t>
  </si>
  <si>
    <t>Bremen</t>
  </si>
  <si>
    <t>Riga</t>
  </si>
  <si>
    <t>Madrid</t>
  </si>
  <si>
    <t>Helsinki</t>
  </si>
  <si>
    <t>Trondheim</t>
  </si>
  <si>
    <t>Asker</t>
  </si>
  <si>
    <t>Oslo</t>
  </si>
  <si>
    <t>Zurich</t>
  </si>
  <si>
    <t>Copenhagen</t>
  </si>
  <si>
    <t>Seville</t>
  </si>
  <si>
    <t>Frankfurt</t>
  </si>
  <si>
    <t>Vienna</t>
  </si>
  <si>
    <t>London</t>
  </si>
  <si>
    <t>Paris</t>
  </si>
  <si>
    <t>Antwerp</t>
  </si>
  <si>
    <t>Turin</t>
  </si>
  <si>
    <t>Sofia</t>
  </si>
  <si>
    <t>Greenland</t>
  </si>
  <si>
    <t>Berlin</t>
  </si>
  <si>
    <t>Cologne</t>
  </si>
  <si>
    <t>Marseille</t>
  </si>
  <si>
    <t>Stockholm</t>
  </si>
  <si>
    <t>Sample ID</t>
    <phoneticPr fontId="6" type="noConversion"/>
  </si>
  <si>
    <t>Sample name</t>
    <phoneticPr fontId="6" type="noConversion"/>
  </si>
  <si>
    <t>Country</t>
    <phoneticPr fontId="6" type="noConversion"/>
  </si>
  <si>
    <t>City</t>
    <phoneticPr fontId="6" type="noConversion"/>
  </si>
  <si>
    <t>Sampling site ID</t>
    <phoneticPr fontId="6" type="noConversion"/>
  </si>
  <si>
    <t>Latitude</t>
  </si>
  <si>
    <t>Longitude</t>
  </si>
  <si>
    <t>Netherlands</t>
  </si>
  <si>
    <t>NL01</t>
  </si>
  <si>
    <t>NL02</t>
  </si>
  <si>
    <t>Italy</t>
  </si>
  <si>
    <t>IT01</t>
  </si>
  <si>
    <t>Germany</t>
  </si>
  <si>
    <t>Stuttgart</t>
  </si>
  <si>
    <t>DE01</t>
  </si>
  <si>
    <t>United Kingdom</t>
  </si>
  <si>
    <t>GB01</t>
  </si>
  <si>
    <t>Poland</t>
  </si>
  <si>
    <t>Warsaw</t>
  </si>
  <si>
    <t>PL01</t>
  </si>
  <si>
    <t>Serbia</t>
  </si>
  <si>
    <t>RS01</t>
  </si>
  <si>
    <t>Czech Republic</t>
  </si>
  <si>
    <t>CZ01</t>
  </si>
  <si>
    <t>DE02</t>
    <phoneticPr fontId="6" type="noConversion"/>
  </si>
  <si>
    <t>DE03</t>
    <phoneticPr fontId="6" type="noConversion"/>
  </si>
  <si>
    <t>Stockholm</t>
    <phoneticPr fontId="6" type="noConversion"/>
  </si>
  <si>
    <t>Sweden</t>
    <phoneticPr fontId="6" type="noConversion"/>
  </si>
  <si>
    <t>SE01</t>
  </si>
  <si>
    <t>DE04</t>
    <phoneticPr fontId="6" type="noConversion"/>
  </si>
  <si>
    <t>France</t>
  </si>
  <si>
    <t>Lyon</t>
  </si>
  <si>
    <t>FR01</t>
  </si>
  <si>
    <t>FR02</t>
  </si>
  <si>
    <t>Latvia</t>
  </si>
  <si>
    <t>LV01</t>
  </si>
  <si>
    <t>LV02</t>
  </si>
  <si>
    <t>Spain</t>
  </si>
  <si>
    <t>ES01</t>
  </si>
  <si>
    <t>Finland</t>
  </si>
  <si>
    <t>FI01</t>
    <phoneticPr fontId="6" type="noConversion"/>
  </si>
  <si>
    <t>Norway</t>
  </si>
  <si>
    <t>NO01</t>
    <phoneticPr fontId="6" type="noConversion"/>
  </si>
  <si>
    <t>NO02</t>
  </si>
  <si>
    <t>NO03</t>
  </si>
  <si>
    <t>NO04</t>
  </si>
  <si>
    <t>Belgium</t>
  </si>
  <si>
    <t>Brussels</t>
  </si>
  <si>
    <t>BE01</t>
  </si>
  <si>
    <t>BE02</t>
  </si>
  <si>
    <t>BE03</t>
  </si>
  <si>
    <t>Tromsø</t>
    <phoneticPr fontId="4" type="noConversion"/>
  </si>
  <si>
    <t>NO05</t>
    <phoneticPr fontId="6" type="noConversion"/>
  </si>
  <si>
    <t>Switzerland</t>
  </si>
  <si>
    <t>CH01</t>
  </si>
  <si>
    <t>Denmark</t>
  </si>
  <si>
    <t>DK01</t>
  </si>
  <si>
    <t>DE05</t>
    <phoneticPr fontId="6" type="noConversion"/>
  </si>
  <si>
    <t>ES02</t>
    <phoneticPr fontId="6" type="noConversion"/>
  </si>
  <si>
    <t>DE06</t>
    <phoneticPr fontId="6" type="noConversion"/>
  </si>
  <si>
    <t>Austria</t>
  </si>
  <si>
    <t>AT01</t>
  </si>
  <si>
    <t>London</t>
    <phoneticPr fontId="4" type="noConversion"/>
  </si>
  <si>
    <t>GB02</t>
    <phoneticPr fontId="6" type="noConversion"/>
  </si>
  <si>
    <t>FR03</t>
  </si>
  <si>
    <t>BE04</t>
    <phoneticPr fontId="6" type="noConversion"/>
  </si>
  <si>
    <t>IT02</t>
    <phoneticPr fontId="6" type="noConversion"/>
  </si>
  <si>
    <t>IT03</t>
    <phoneticPr fontId="6" type="noConversion"/>
  </si>
  <si>
    <t>Bulgaria</t>
  </si>
  <si>
    <t>BG01</t>
  </si>
  <si>
    <t>Greenland (Denmark)</t>
  </si>
  <si>
    <t>GL01</t>
  </si>
  <si>
    <t>GL02</t>
  </si>
  <si>
    <t>FR04</t>
  </si>
  <si>
    <r>
      <t>BF</t>
    </r>
    <r>
      <rPr>
        <b/>
        <vertAlign val="subscript"/>
        <sz val="11"/>
        <color theme="1"/>
        <rFont val="Times New Roman"/>
        <family val="1"/>
      </rPr>
      <t>4</t>
    </r>
    <r>
      <rPr>
        <b/>
        <vertAlign val="superscript"/>
        <sz val="11"/>
        <color theme="1"/>
        <rFont val="Times New Roman"/>
        <family val="1"/>
      </rPr>
      <t>-</t>
    </r>
  </si>
  <si>
    <r>
      <t>PF</t>
    </r>
    <r>
      <rPr>
        <b/>
        <vertAlign val="subscript"/>
        <sz val="11"/>
        <color theme="1"/>
        <rFont val="Times New Roman"/>
        <family val="1"/>
      </rPr>
      <t>6</t>
    </r>
    <r>
      <rPr>
        <b/>
        <vertAlign val="superscript"/>
        <sz val="11"/>
        <color theme="1"/>
        <rFont val="Times New Roman"/>
        <family val="1"/>
      </rPr>
      <t>-</t>
    </r>
  </si>
  <si>
    <t>Sample name</t>
  </si>
  <si>
    <r>
      <rPr>
        <b/>
        <sz val="11"/>
        <color theme="1"/>
        <rFont val="等线"/>
        <family val="2"/>
      </rPr>
      <t>∑</t>
    </r>
    <r>
      <rPr>
        <b/>
        <sz val="11"/>
        <color theme="1"/>
        <rFont val="Times New Roman"/>
        <family val="1"/>
      </rPr>
      <t>BF</t>
    </r>
    <r>
      <rPr>
        <b/>
        <vertAlign val="subscript"/>
        <sz val="11"/>
        <color theme="1"/>
        <rFont val="Times New Roman"/>
        <family val="1"/>
      </rPr>
      <t>4</t>
    </r>
    <r>
      <rPr>
        <b/>
        <vertAlign val="superscript"/>
        <sz val="11"/>
        <color theme="1"/>
        <rFont val="Times New Roman"/>
        <family val="1"/>
      </rPr>
      <t>-</t>
    </r>
    <r>
      <rPr>
        <b/>
        <sz val="11"/>
        <color theme="1"/>
        <rFont val="Times New Roman"/>
        <family val="1"/>
      </rPr>
      <t>+PF</t>
    </r>
    <r>
      <rPr>
        <b/>
        <vertAlign val="subscript"/>
        <sz val="11"/>
        <color theme="1"/>
        <rFont val="Times New Roman"/>
        <family val="1"/>
      </rPr>
      <t>6</t>
    </r>
    <r>
      <rPr>
        <b/>
        <vertAlign val="superscript"/>
        <sz val="11"/>
        <color theme="1"/>
        <rFont val="Times New Roman"/>
        <family val="1"/>
      </rPr>
      <t>-</t>
    </r>
  </si>
  <si>
    <t>Sum of PFAS</t>
    <phoneticPr fontId="4" type="noConversion"/>
  </si>
  <si>
    <t>HFPO-DA</t>
  </si>
  <si>
    <t>ΣPEQ</t>
  </si>
  <si>
    <t>Italy</t>
    <phoneticPr fontId="4" type="noConversion"/>
  </si>
  <si>
    <t>Lyon-1</t>
    <phoneticPr fontId="4" type="noConversion"/>
  </si>
  <si>
    <t>Lyon-2</t>
    <phoneticPr fontId="4" type="noConversion"/>
  </si>
  <si>
    <t>Riga-1</t>
    <phoneticPr fontId="6" type="noConversion"/>
  </si>
  <si>
    <t>Riga-2</t>
    <phoneticPr fontId="4" type="noConversion"/>
  </si>
  <si>
    <t>Oslo-2</t>
    <phoneticPr fontId="4" type="noConversion"/>
  </si>
  <si>
    <t>Oslo-1</t>
    <phoneticPr fontId="4" type="noConversion"/>
  </si>
  <si>
    <t>Brussels-1</t>
    <phoneticPr fontId="4" type="noConversion"/>
  </si>
  <si>
    <t>Brussels-2</t>
    <phoneticPr fontId="4" type="noConversion"/>
  </si>
  <si>
    <t>Brussels-3</t>
    <phoneticPr fontId="4" type="noConversion"/>
  </si>
  <si>
    <t>Turin-1</t>
    <phoneticPr fontId="4" type="noConversion"/>
  </si>
  <si>
    <t>Turin-2</t>
    <phoneticPr fontId="4" type="noConversion"/>
  </si>
  <si>
    <t>Brussels-2</t>
  </si>
  <si>
    <t>Lyon-2</t>
  </si>
  <si>
    <t>Lyon-1</t>
  </si>
  <si>
    <t>Brussels-3</t>
  </si>
  <si>
    <t>Brussels-1</t>
  </si>
  <si>
    <t>Oslo-2</t>
  </si>
  <si>
    <t>Oslo-1</t>
  </si>
  <si>
    <t>Riga-1</t>
  </si>
  <si>
    <t>Turin-2</t>
  </si>
  <si>
    <t>Riga-2</t>
  </si>
  <si>
    <t>Turin-1</t>
  </si>
  <si>
    <t>RQ PEQ</t>
  </si>
  <si>
    <t>HFPO-DA</t>
    <phoneticPr fontId="2" type="noConversion"/>
  </si>
  <si>
    <t>Sample information</t>
    <phoneticPr fontId="4" type="noConversion"/>
  </si>
  <si>
    <t>kitchen</t>
    <phoneticPr fontId="4" type="noConversion"/>
  </si>
  <si>
    <t>airport</t>
  </si>
  <si>
    <t>&lt;LOQ</t>
    <phoneticPr fontId="2" type="noConversion"/>
  </si>
  <si>
    <t>Stockholm-2023-Jan</t>
  </si>
  <si>
    <t>Stockholm-2024-Jan</t>
  </si>
  <si>
    <t>Marseille-repli-1</t>
  </si>
  <si>
    <t>Marseille-repli-2</t>
  </si>
  <si>
    <t>Marseille-repli-3</t>
  </si>
  <si>
    <t>Berlin-repli-1</t>
  </si>
  <si>
    <t>Berlin-repli-2</t>
  </si>
  <si>
    <t>Berlin-repli-3</t>
  </si>
  <si>
    <t>UEF</t>
  </si>
  <si>
    <t>Fraction I</t>
  </si>
  <si>
    <t>All</t>
  </si>
  <si>
    <t>Fraction Ⅱ</t>
  </si>
  <si>
    <t>PFAS category</t>
  </si>
  <si>
    <t>PFCA</t>
  </si>
  <si>
    <t>PFSA</t>
    <phoneticPr fontId="2" type="noConversion"/>
  </si>
  <si>
    <t>fluorinated  alternatives</t>
  </si>
  <si>
    <t>FTCA</t>
  </si>
  <si>
    <t>inorganic fluorine</t>
  </si>
  <si>
    <t>EF</t>
    <phoneticPr fontId="4" type="noConversion"/>
  </si>
  <si>
    <t>UEF</t>
    <phoneticPr fontId="4" type="noConversion"/>
  </si>
  <si>
    <t>n.d.</t>
  </si>
  <si>
    <r>
      <t>BF</t>
    </r>
    <r>
      <rPr>
        <b/>
        <vertAlign val="subscript"/>
        <sz val="11"/>
        <color theme="1"/>
        <rFont val="Times New Roman"/>
        <family val="1"/>
      </rPr>
      <t>4</t>
    </r>
    <r>
      <rPr>
        <b/>
        <vertAlign val="superscript"/>
        <sz val="11"/>
        <color theme="1"/>
        <rFont val="Times New Roman"/>
        <family val="1"/>
      </rPr>
      <t>-</t>
    </r>
    <phoneticPr fontId="4" type="noConversion"/>
  </si>
  <si>
    <r>
      <t>11Cl-PF</t>
    </r>
    <r>
      <rPr>
        <b/>
        <vertAlign val="subscript"/>
        <sz val="11"/>
        <color theme="1"/>
        <rFont val="Times New Roman"/>
        <family val="1"/>
      </rPr>
      <t>3</t>
    </r>
    <r>
      <rPr>
        <b/>
        <sz val="11"/>
        <color theme="1"/>
        <rFont val="Times New Roman"/>
        <family val="1"/>
      </rPr>
      <t>OUdS</t>
    </r>
    <phoneticPr fontId="4" type="noConversion"/>
  </si>
  <si>
    <r>
      <t>11Cl-PF</t>
    </r>
    <r>
      <rPr>
        <b/>
        <vertAlign val="subscript"/>
        <sz val="11"/>
        <color theme="1"/>
        <rFont val="Times New Roman"/>
        <family val="1"/>
      </rPr>
      <t>3</t>
    </r>
    <r>
      <rPr>
        <b/>
        <sz val="11"/>
        <color theme="1"/>
        <rFont val="Times New Roman"/>
        <family val="1"/>
      </rPr>
      <t>OUdS</t>
    </r>
    <phoneticPr fontId="2" type="noConversion"/>
  </si>
  <si>
    <r>
      <t>9Cl-PF</t>
    </r>
    <r>
      <rPr>
        <b/>
        <vertAlign val="subscript"/>
        <sz val="11"/>
        <color theme="1"/>
        <rFont val="Times New Roman"/>
        <family val="1"/>
      </rPr>
      <t>3</t>
    </r>
    <r>
      <rPr>
        <b/>
        <sz val="11"/>
        <color theme="1"/>
        <rFont val="Times New Roman"/>
        <family val="1"/>
      </rPr>
      <t>ONS</t>
    </r>
    <phoneticPr fontId="2" type="noConversion"/>
  </si>
  <si>
    <t>Sum of 4 PFAS (PFOA、PFNA、PFHxS、PFOS)</t>
  </si>
  <si>
    <t>EF</t>
  </si>
  <si>
    <t>Target fluorinated compounds</t>
  </si>
  <si>
    <r>
      <rPr>
        <b/>
        <sz val="11"/>
        <rFont val="Arial"/>
        <family val="2"/>
      </rPr>
      <t>∑</t>
    </r>
    <r>
      <rPr>
        <b/>
        <sz val="11"/>
        <rFont val="Times New Roman"/>
        <family val="1"/>
      </rPr>
      <t>PFAS</t>
    </r>
  </si>
  <si>
    <t>Nuuk-1</t>
    <phoneticPr fontId="4" type="noConversion"/>
  </si>
  <si>
    <t>Nuuk-2</t>
    <phoneticPr fontId="4" type="noConversion"/>
  </si>
  <si>
    <t>FOSAA</t>
    <phoneticPr fontId="2" type="noConversion"/>
  </si>
  <si>
    <t xml:space="preserve"> Min</t>
  </si>
  <si>
    <t>Max</t>
  </si>
  <si>
    <t>Median</t>
  </si>
  <si>
    <t>DF (%)</t>
  </si>
  <si>
    <t>-</t>
  </si>
  <si>
    <t>DONA</t>
    <phoneticPr fontId="2" type="noConversion"/>
  </si>
  <si>
    <t>sum targets</t>
    <phoneticPr fontId="4" type="noConversion"/>
  </si>
  <si>
    <t>FTSA</t>
  </si>
  <si>
    <t>FTSA</t>
    <phoneticPr fontId="2" type="noConversion"/>
  </si>
  <si>
    <t>FTSAs</t>
    <phoneticPr fontId="4" type="noConversion"/>
  </si>
  <si>
    <t>sum targets</t>
    <phoneticPr fontId="2" type="noConversion"/>
  </si>
  <si>
    <t>PFCA</t>
    <phoneticPr fontId="4" type="noConversion"/>
  </si>
  <si>
    <t>Long-chain PFCAs</t>
    <phoneticPr fontId="4" type="noConversion"/>
  </si>
  <si>
    <t>PFSAs</t>
    <phoneticPr fontId="2" type="noConversion"/>
  </si>
  <si>
    <t>FOSAs</t>
    <phoneticPr fontId="4" type="noConversion"/>
  </si>
  <si>
    <t>FTSAs</t>
    <phoneticPr fontId="2" type="noConversion"/>
  </si>
  <si>
    <t>FTCAs</t>
    <phoneticPr fontId="4" type="noConversion"/>
  </si>
  <si>
    <t>IFs</t>
    <phoneticPr fontId="4" type="noConversion"/>
  </si>
  <si>
    <t>Short-chain PFCAs (excluding TFA)</t>
    <phoneticPr fontId="4" type="noConversion"/>
  </si>
  <si>
    <t>Min</t>
    <phoneticPr fontId="4" type="noConversion"/>
  </si>
  <si>
    <t>Max</t>
    <phoneticPr fontId="4" type="noConversion"/>
  </si>
  <si>
    <t>bodensee-wasserversorgung</t>
  </si>
  <si>
    <t>Želivka</t>
  </si>
  <si>
    <t>HSY Vanhakaupunki</t>
  </si>
  <si>
    <t>GEW Cologne</t>
  </si>
  <si>
    <t>Hessenwusser</t>
  </si>
  <si>
    <t>Dunea</t>
  </si>
  <si>
    <t>The corresponding drinking water treatment plant (DWTP)</t>
  </si>
  <si>
    <t>Population of cities</t>
  </si>
  <si>
    <t>DWTP number in cities</t>
  </si>
  <si>
    <t>Estimated population for each DWTP</t>
  </si>
  <si>
    <t>/</t>
  </si>
  <si>
    <t>Reported population for each DWTP</t>
  </si>
  <si>
    <t>Probstheida</t>
  </si>
  <si>
    <t>Berliner Wasserbetriebe</t>
  </si>
  <si>
    <t>Baltezers</t>
  </si>
  <si>
    <t>Rigas udens</t>
  </si>
  <si>
    <t>Maridalsvannet</t>
  </si>
  <si>
    <t>Holsfjorden</t>
  </si>
  <si>
    <t>Jonsvatnet</t>
  </si>
  <si>
    <t>ETAP EI Caranbolo</t>
  </si>
  <si>
    <t>City of Vienna</t>
  </si>
  <si>
    <t>Tromsø</t>
  </si>
  <si>
    <t>The Hague</t>
    <phoneticPr fontId="4" type="noConversion"/>
  </si>
  <si>
    <t>The Hague</t>
  </si>
  <si>
    <t>Nuuk-1</t>
  </si>
  <si>
    <t>Nuuk-2</t>
  </si>
  <si>
    <t>n.d.</t>
    <phoneticPr fontId="4" type="noConversion"/>
  </si>
  <si>
    <t>ADONA</t>
  </si>
  <si>
    <t>PFAS Total</t>
    <phoneticPr fontId="4" type="noConversion"/>
  </si>
  <si>
    <t>ΣPFAS contribution to PFAS Total (%)</t>
    <phoneticPr fontId="4" type="noConversion"/>
  </si>
  <si>
    <t>UEF contribution to EF (%)</t>
  </si>
  <si>
    <t>ΣPFAS contribution to EF (%)</t>
    <phoneticPr fontId="4" type="noConversion"/>
  </si>
  <si>
    <t>Recoveries</t>
  </si>
  <si>
    <t>TFA</t>
    <phoneticPr fontId="4" type="noConversion"/>
  </si>
  <si>
    <t>PFCAs excluding TFA</t>
    <phoneticPr fontId="4" type="noConversion"/>
  </si>
  <si>
    <t>Volpiano a sub-water supply zone of Turin</t>
  </si>
  <si>
    <t>Turin water supply zone</t>
  </si>
  <si>
    <t>Relative Potency Factors (RPFs) </t>
  </si>
  <si>
    <t>Table 1. Sampling site information and geographic coordinates of European tap-water samples.</t>
    <phoneticPr fontId="4" type="noConversion"/>
  </si>
  <si>
    <r>
      <t>Table 4. Concentrations of individual PFAS (ng L</t>
    </r>
    <r>
      <rPr>
        <b/>
        <vertAlign val="superscript"/>
        <sz val="11"/>
        <color theme="1"/>
        <rFont val="Times New Roman"/>
        <family val="1"/>
      </rPr>
      <t>-1</t>
    </r>
    <r>
      <rPr>
        <b/>
        <sz val="11"/>
        <color theme="1"/>
        <rFont val="Times New Roman"/>
        <family val="1"/>
      </rPr>
      <t>) in European tap water.</t>
    </r>
    <phoneticPr fontId="2" type="noConversion"/>
  </si>
  <si>
    <r>
      <t>Table 5. Temporal and spatial reproducibility of PFAS measurements in European tap water. (ng L</t>
    </r>
    <r>
      <rPr>
        <b/>
        <vertAlign val="superscript"/>
        <sz val="11"/>
        <color theme="1"/>
        <rFont val="Times New Roman"/>
        <family val="1"/>
      </rPr>
      <t>-1</t>
    </r>
    <r>
      <rPr>
        <b/>
        <sz val="11"/>
        <color theme="1"/>
        <rFont val="等线"/>
        <family val="3"/>
        <charset val="134"/>
      </rPr>
      <t>）</t>
    </r>
    <phoneticPr fontId="4" type="noConversion"/>
  </si>
  <si>
    <r>
      <t>Table 6. Concentrations of individual PFAS and extractable fluorine (ng F L</t>
    </r>
    <r>
      <rPr>
        <b/>
        <vertAlign val="superscript"/>
        <sz val="11"/>
        <color theme="1"/>
        <rFont val="Times New Roman"/>
        <family val="1"/>
      </rPr>
      <t>-1</t>
    </r>
    <r>
      <rPr>
        <b/>
        <sz val="11"/>
        <color theme="1"/>
        <rFont val="Times New Roman"/>
        <family val="1"/>
      </rPr>
      <t>) in European tap water.</t>
    </r>
    <phoneticPr fontId="4" type="noConversion"/>
  </si>
  <si>
    <t>Table 7. Percentage of individual PFAS and UEF relative to EF in European tap water (%).</t>
    <phoneticPr fontId="4" type="noConversion"/>
  </si>
  <si>
    <r>
      <t>Table 8. Fluorine mass balance in European tap water categorized by PFAS chemical classes (ng F L</t>
    </r>
    <r>
      <rPr>
        <b/>
        <vertAlign val="superscript"/>
        <sz val="11"/>
        <color theme="1"/>
        <rFont val="Times New Roman"/>
        <family val="1"/>
      </rPr>
      <t>-1</t>
    </r>
    <r>
      <rPr>
        <b/>
        <sz val="11"/>
        <color theme="1"/>
        <rFont val="Times New Roman"/>
        <family val="1"/>
      </rPr>
      <t>).</t>
    </r>
    <phoneticPr fontId="4" type="noConversion"/>
  </si>
  <si>
    <r>
      <t>Table 9. Fluorine mass balance between fractions in European tap water samples (ng F L</t>
    </r>
    <r>
      <rPr>
        <b/>
        <vertAlign val="superscript"/>
        <sz val="11"/>
        <color theme="1"/>
        <rFont val="Times New Roman"/>
        <family val="1"/>
      </rPr>
      <t>-1</t>
    </r>
    <r>
      <rPr>
        <b/>
        <sz val="11"/>
        <color theme="1"/>
        <rFont val="Times New Roman"/>
        <family val="1"/>
      </rPr>
      <t>).</t>
    </r>
    <phoneticPr fontId="4" type="noConversion"/>
  </si>
  <si>
    <r>
      <t>Table 10.The Sum of PFAS parameter (ng L</t>
    </r>
    <r>
      <rPr>
        <b/>
        <vertAlign val="superscript"/>
        <sz val="11"/>
        <color theme="1"/>
        <rFont val="Times New Roman"/>
        <family val="1"/>
      </rPr>
      <t>-1</t>
    </r>
    <r>
      <rPr>
        <b/>
        <sz val="11"/>
        <color theme="1"/>
        <rFont val="Times New Roman"/>
        <family val="1"/>
      </rPr>
      <t>) in European tap water after recovery correction.</t>
    </r>
    <phoneticPr fontId="4" type="noConversion"/>
  </si>
  <si>
    <r>
      <t>Table 11. the PFAS Total parameter (ng L</t>
    </r>
    <r>
      <rPr>
        <b/>
        <vertAlign val="superscript"/>
        <sz val="11"/>
        <color theme="1"/>
        <rFont val="Times New Roman"/>
        <family val="1"/>
      </rPr>
      <t>-1</t>
    </r>
    <r>
      <rPr>
        <b/>
        <sz val="11"/>
        <color theme="1"/>
        <rFont val="Times New Roman"/>
        <family val="1"/>
      </rPr>
      <t>) in European tap water after recovery correction.</t>
    </r>
    <phoneticPr fontId="4" type="noConversion"/>
  </si>
  <si>
    <r>
      <t>Table 12. Potency-weighted concentrations of individual PFAS expressed as PFOA-equivalents (ng L</t>
    </r>
    <r>
      <rPr>
        <b/>
        <vertAlign val="superscript"/>
        <sz val="11"/>
        <color theme="1"/>
        <rFont val="Times New Roman"/>
        <family val="1"/>
      </rPr>
      <t>-1</t>
    </r>
    <r>
      <rPr>
        <b/>
        <sz val="11"/>
        <color theme="1"/>
        <rFont val="Times New Roman"/>
        <family val="1"/>
      </rPr>
      <t>PFOA-eq) in European tap water after recovery correction.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</si>
</sst>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0000_ "/>
    <numFmt numFmtId="178" formatCode="0.00_ "/>
    <numFmt numFmtId="179" formatCode="0.00_);[Red]\(0.00\)"/>
    <numFmt numFmtId="180" formatCode="0.0%"/>
  </numFmts>
  <fonts count="20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8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Times New Roman"/>
      <family val="1"/>
    </font>
    <font>
      <sz val="9"/>
      <name val="等线"/>
      <family val="2"/>
      <charset val="134"/>
      <scheme val="minor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  <scheme val="minor"/>
    </font>
    <font>
      <b/>
      <vertAlign val="subscript"/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b/>
      <sz val="11"/>
      <color theme="1"/>
      <name val="等线"/>
      <family val="2"/>
    </font>
    <font>
      <b/>
      <sz val="11"/>
      <name val="Times New Roman"/>
      <family val="1"/>
    </font>
    <font>
      <b/>
      <sz val="11"/>
      <name val="Arial"/>
      <family val="2"/>
    </font>
    <font>
      <sz val="11"/>
      <color rgb="FF0070C0"/>
      <name val="Times New Roman"/>
      <family val="1"/>
    </font>
    <font>
      <b/>
      <sz val="11"/>
      <color theme="1"/>
      <name val="等线"/>
      <family val="3"/>
      <charset val="134"/>
    </font>
    <font>
      <sz val="9"/>
      <color theme="1"/>
      <name val="Verdana"/>
      <family val="2"/>
    </font>
    <font>
      <sz val="9"/>
      <color rgb="FF3F3F76"/>
      <name val="Verdana"/>
      <family val="2"/>
    </font>
    <font>
      <sz val="11"/>
      <color rgb="FF9C0006"/>
      <name val="等线"/>
      <family val="2"/>
      <scheme val="minor"/>
    </font>
    <font>
      <sz val="11"/>
      <color rgb="FF9C5700"/>
      <name val="等线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</fills>
  <borders count="8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">
    <xf numFmtId="0" fontId="0" fillId="0" borderId="0"/>
    <xf numFmtId="0" fontId="8" fillId="0" borderId="0">
      <alignment vertical="center"/>
    </xf>
    <xf numFmtId="0" fontId="1" fillId="0" borderId="0">
      <alignment vertical="center"/>
    </xf>
    <xf numFmtId="0" fontId="16" fillId="0" borderId="0"/>
    <xf numFmtId="0" fontId="17" fillId="9" borderId="7" applyNumberFormat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</cellStyleXfs>
  <cellXfs count="78">
    <xf numFmtId="0" fontId="0" fillId="0" borderId="0" xfId="0"/>
    <xf numFmtId="2" fontId="0" fillId="0" borderId="0" xfId="0" applyNumberFormat="1"/>
    <xf numFmtId="176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0" applyFont="1"/>
    <xf numFmtId="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2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/>
    </xf>
    <xf numFmtId="2" fontId="5" fillId="0" borderId="0" xfId="0" applyNumberFormat="1" applyFont="1"/>
    <xf numFmtId="0" fontId="5" fillId="0" borderId="0" xfId="0" applyFont="1"/>
    <xf numFmtId="0" fontId="3" fillId="0" borderId="0" xfId="0" applyFont="1"/>
    <xf numFmtId="178" fontId="5" fillId="0" borderId="0" xfId="0" applyNumberFormat="1" applyFont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178" fontId="0" fillId="0" borderId="0" xfId="0" applyNumberFormat="1"/>
    <xf numFmtId="178" fontId="5" fillId="0" borderId="0" xfId="0" applyNumberFormat="1" applyFont="1" applyAlignment="1">
      <alignment horizontal="left" vertical="center"/>
    </xf>
    <xf numFmtId="0" fontId="5" fillId="0" borderId="1" xfId="0" applyFont="1" applyBorder="1" applyAlignment="1">
      <alignment horizontal="left"/>
    </xf>
    <xf numFmtId="2" fontId="5" fillId="2" borderId="1" xfId="0" applyNumberFormat="1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2" fontId="7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178" fontId="5" fillId="0" borderId="0" xfId="0" applyNumberFormat="1" applyFont="1"/>
    <xf numFmtId="178" fontId="0" fillId="0" borderId="0" xfId="0" applyNumberFormat="1" applyAlignment="1">
      <alignment horizontal="left" vertical="center"/>
    </xf>
    <xf numFmtId="178" fontId="3" fillId="0" borderId="0" xfId="0" applyNumberFormat="1" applyFont="1" applyAlignment="1">
      <alignment horizontal="left" vertical="center"/>
    </xf>
    <xf numFmtId="178" fontId="7" fillId="0" borderId="0" xfId="0" applyNumberFormat="1" applyFont="1" applyAlignment="1">
      <alignment horizontal="left"/>
    </xf>
    <xf numFmtId="178" fontId="7" fillId="0" borderId="0" xfId="0" applyNumberFormat="1" applyFont="1" applyAlignment="1">
      <alignment horizontal="center"/>
    </xf>
    <xf numFmtId="2" fontId="7" fillId="0" borderId="0" xfId="0" applyNumberFormat="1" applyFont="1"/>
    <xf numFmtId="178" fontId="5" fillId="0" borderId="0" xfId="0" applyNumberFormat="1" applyFont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left"/>
    </xf>
    <xf numFmtId="2" fontId="5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78" fontId="12" fillId="0" borderId="0" xfId="0" applyNumberFormat="1" applyFont="1" applyAlignment="1">
      <alignment horizontal="center" vertical="center"/>
    </xf>
    <xf numFmtId="2" fontId="7" fillId="4" borderId="0" xfId="0" applyNumberFormat="1" applyFont="1" applyFill="1" applyAlignment="1">
      <alignment horizontal="center" vertical="center"/>
    </xf>
    <xf numFmtId="2" fontId="7" fillId="5" borderId="0" xfId="0" applyNumberFormat="1" applyFont="1" applyFill="1" applyAlignment="1">
      <alignment horizontal="center" vertical="center"/>
    </xf>
    <xf numFmtId="2" fontId="7" fillId="6" borderId="0" xfId="0" applyNumberFormat="1" applyFont="1" applyFill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/>
    </xf>
    <xf numFmtId="2" fontId="7" fillId="2" borderId="5" xfId="0" applyNumberFormat="1" applyFont="1" applyFill="1" applyBorder="1" applyAlignment="1">
      <alignment horizontal="center"/>
    </xf>
    <xf numFmtId="2" fontId="7" fillId="2" borderId="6" xfId="0" applyNumberFormat="1" applyFont="1" applyFill="1" applyBorder="1" applyAlignment="1">
      <alignment horizontal="center"/>
    </xf>
    <xf numFmtId="178" fontId="7" fillId="0" borderId="2" xfId="0" applyNumberFormat="1" applyFont="1" applyBorder="1" applyAlignment="1">
      <alignment horizontal="center"/>
    </xf>
    <xf numFmtId="2" fontId="5" fillId="2" borderId="0" xfId="0" applyNumberFormat="1" applyFont="1" applyFill="1"/>
    <xf numFmtId="2" fontId="7" fillId="0" borderId="4" xfId="0" applyNumberFormat="1" applyFont="1" applyBorder="1"/>
    <xf numFmtId="1" fontId="7" fillId="0" borderId="0" xfId="0" applyNumberFormat="1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1" fontId="7" fillId="3" borderId="0" xfId="0" applyNumberFormat="1" applyFont="1" applyFill="1" applyAlignment="1">
      <alignment horizontal="center" vertical="center"/>
    </xf>
    <xf numFmtId="178" fontId="5" fillId="0" borderId="0" xfId="0" applyNumberFormat="1" applyFont="1" applyAlignment="1">
      <alignment horizontal="left"/>
    </xf>
    <xf numFmtId="178" fontId="14" fillId="0" borderId="0" xfId="0" applyNumberFormat="1" applyFont="1" applyAlignment="1">
      <alignment horizontal="left"/>
    </xf>
    <xf numFmtId="178" fontId="14" fillId="0" borderId="0" xfId="0" applyNumberFormat="1" applyFont="1" applyAlignment="1">
      <alignment horizontal="center"/>
    </xf>
    <xf numFmtId="178" fontId="5" fillId="2" borderId="0" xfId="0" applyNumberFormat="1" applyFont="1" applyFill="1" applyAlignment="1">
      <alignment horizontal="center"/>
    </xf>
    <xf numFmtId="1" fontId="7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left"/>
    </xf>
    <xf numFmtId="179" fontId="14" fillId="0" borderId="0" xfId="0" applyNumberFormat="1" applyFont="1" applyAlignment="1">
      <alignment horizontal="center" vertical="center"/>
    </xf>
    <xf numFmtId="179" fontId="14" fillId="0" borderId="0" xfId="0" applyNumberFormat="1" applyFont="1" applyAlignment="1">
      <alignment horizontal="center"/>
    </xf>
    <xf numFmtId="179" fontId="14" fillId="0" borderId="0" xfId="0" applyNumberFormat="1" applyFont="1"/>
    <xf numFmtId="179" fontId="7" fillId="0" borderId="0" xfId="0" applyNumberFormat="1" applyFont="1"/>
    <xf numFmtId="178" fontId="14" fillId="0" borderId="0" xfId="0" applyNumberFormat="1" applyFont="1" applyAlignment="1">
      <alignment horizontal="center" vertical="center"/>
    </xf>
    <xf numFmtId="178" fontId="14" fillId="3" borderId="0" xfId="0" applyNumberFormat="1" applyFont="1" applyFill="1" applyAlignment="1">
      <alignment horizontal="center"/>
    </xf>
    <xf numFmtId="178" fontId="7" fillId="0" borderId="0" xfId="0" applyNumberFormat="1" applyFont="1"/>
    <xf numFmtId="2" fontId="5" fillId="2" borderId="0" xfId="0" applyNumberFormat="1" applyFont="1" applyFill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2" borderId="0" xfId="0" applyNumberFormat="1" applyFont="1" applyFill="1" applyAlignment="1">
      <alignment horizontal="center"/>
    </xf>
    <xf numFmtId="178" fontId="3" fillId="0" borderId="0" xfId="0" applyNumberFormat="1" applyFont="1"/>
    <xf numFmtId="2" fontId="7" fillId="2" borderId="0" xfId="0" applyNumberFormat="1" applyFont="1" applyFill="1" applyAlignment="1">
      <alignment horizontal="center"/>
    </xf>
    <xf numFmtId="180" fontId="7" fillId="0" borderId="0" xfId="0" applyNumberFormat="1" applyFont="1" applyAlignment="1">
      <alignment horizontal="center"/>
    </xf>
    <xf numFmtId="1" fontId="0" fillId="0" borderId="0" xfId="0" applyNumberFormat="1"/>
    <xf numFmtId="178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</cellXfs>
  <cellStyles count="7">
    <cellStyle name="差 2" xfId="5" xr:uid="{D329F533-F9FD-4391-B4EF-7CDCEB2BECFB}"/>
    <cellStyle name="常规" xfId="0" builtinId="0"/>
    <cellStyle name="常规 2" xfId="1" xr:uid="{1686B2C9-0DF8-4C40-8358-0C269164E6F4}"/>
    <cellStyle name="常规 2 2" xfId="3" xr:uid="{96F2D7B3-99F9-4DE5-9FB9-86940EDB2B49}"/>
    <cellStyle name="常规 3" xfId="2" xr:uid="{2E4CEEBD-31EA-46D3-A9B0-4C1F30CC7A3A}"/>
    <cellStyle name="适中 2" xfId="6" xr:uid="{3457457E-6431-46EF-84B4-7629D25706ED}"/>
    <cellStyle name="输入 2" xfId="4" xr:uid="{6597A844-04F5-4ED5-B961-5C14D08C77AA}"/>
  </cellStyles>
  <dxfs count="9">
    <dxf>
      <font>
        <color rgb="FFFF000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A05B8-A710-4C46-B1C5-CC94195242A8}">
  <dimension ref="A1:O43"/>
  <sheetViews>
    <sheetView workbookViewId="0"/>
  </sheetViews>
  <sheetFormatPr defaultColWidth="9.125" defaultRowHeight="15" x14ac:dyDescent="0.25"/>
  <cols>
    <col min="2" max="3" width="18" style="10" customWidth="1"/>
    <col min="4" max="4" width="19" customWidth="1"/>
    <col min="5" max="5" width="17.375" customWidth="1"/>
    <col min="6" max="6" width="15" customWidth="1"/>
    <col min="7" max="7" width="9.125" style="10" bestFit="1" customWidth="1"/>
    <col min="8" max="8" width="10.625" style="10" bestFit="1" customWidth="1"/>
    <col min="9" max="9" width="31.625" style="39" customWidth="1"/>
    <col min="10" max="10" width="19.875" style="10" customWidth="1"/>
    <col min="11" max="11" width="13.875" style="10" customWidth="1"/>
    <col min="12" max="12" width="15.25" style="10" customWidth="1"/>
    <col min="13" max="13" width="20" style="10" customWidth="1"/>
  </cols>
  <sheetData>
    <row r="1" spans="1:15" s="14" customFormat="1" ht="14.25" x14ac:dyDescent="0.2">
      <c r="A1" s="14" t="s">
        <v>272</v>
      </c>
      <c r="B1" s="25"/>
      <c r="C1" s="25"/>
      <c r="G1" s="25"/>
      <c r="H1" s="25"/>
      <c r="I1" s="25"/>
      <c r="J1" s="25"/>
      <c r="K1" s="25"/>
      <c r="L1" s="25"/>
      <c r="M1" s="25"/>
    </row>
    <row r="2" spans="1:15" s="10" customFormat="1" ht="28.5" x14ac:dyDescent="0.2">
      <c r="A2" s="2" t="s">
        <v>71</v>
      </c>
      <c r="B2" s="7" t="s">
        <v>72</v>
      </c>
      <c r="C2" s="7" t="s">
        <v>177</v>
      </c>
      <c r="D2" s="8" t="s">
        <v>73</v>
      </c>
      <c r="E2" s="8" t="s">
        <v>74</v>
      </c>
      <c r="F2" s="8" t="s">
        <v>75</v>
      </c>
      <c r="G2" s="9" t="s">
        <v>76</v>
      </c>
      <c r="H2" s="9" t="s">
        <v>77</v>
      </c>
      <c r="I2" s="59" t="s">
        <v>240</v>
      </c>
      <c r="J2" s="59" t="s">
        <v>245</v>
      </c>
      <c r="K2" s="59" t="s">
        <v>241</v>
      </c>
      <c r="L2" s="59" t="s">
        <v>242</v>
      </c>
      <c r="M2" s="59" t="s">
        <v>243</v>
      </c>
    </row>
    <row r="3" spans="1:15" x14ac:dyDescent="0.25">
      <c r="A3" s="3">
        <v>1</v>
      </c>
      <c r="B3" s="31" t="s">
        <v>256</v>
      </c>
      <c r="C3" s="11" t="s">
        <v>178</v>
      </c>
      <c r="D3" s="3" t="s">
        <v>78</v>
      </c>
      <c r="E3" s="3" t="s">
        <v>42</v>
      </c>
      <c r="F3" s="3" t="s">
        <v>79</v>
      </c>
      <c r="G3" s="4">
        <v>52.069775</v>
      </c>
      <c r="H3" s="4">
        <v>4.3242479999999999</v>
      </c>
      <c r="I3" s="3" t="s">
        <v>239</v>
      </c>
      <c r="J3" s="39">
        <v>1400000</v>
      </c>
      <c r="K3" s="39"/>
      <c r="L3" s="39"/>
      <c r="M3" s="39"/>
    </row>
    <row r="4" spans="1:15" x14ac:dyDescent="0.25">
      <c r="A4" s="3">
        <v>2</v>
      </c>
      <c r="B4" s="11" t="s">
        <v>43</v>
      </c>
      <c r="C4" s="11" t="s">
        <v>178</v>
      </c>
      <c r="D4" s="3" t="s">
        <v>78</v>
      </c>
      <c r="E4" s="3" t="s">
        <v>43</v>
      </c>
      <c r="F4" s="3" t="s">
        <v>80</v>
      </c>
      <c r="G4" s="4">
        <v>52.354559999999999</v>
      </c>
      <c r="H4" s="4">
        <v>5.9557500000000001</v>
      </c>
      <c r="I4" s="60" t="s">
        <v>244</v>
      </c>
      <c r="J4" s="39"/>
      <c r="K4" s="39">
        <v>2480000</v>
      </c>
      <c r="L4" s="39">
        <v>2</v>
      </c>
      <c r="M4" s="58">
        <v>1240000</v>
      </c>
    </row>
    <row r="5" spans="1:15" x14ac:dyDescent="0.25">
      <c r="A5" s="3">
        <v>3</v>
      </c>
      <c r="B5" s="11" t="s">
        <v>44</v>
      </c>
      <c r="C5" s="11" t="s">
        <v>178</v>
      </c>
      <c r="D5" s="3" t="s">
        <v>152</v>
      </c>
      <c r="E5" s="3" t="s">
        <v>44</v>
      </c>
      <c r="F5" s="3" t="s">
        <v>82</v>
      </c>
      <c r="G5" s="4">
        <v>45.275137000000001</v>
      </c>
      <c r="H5" s="4">
        <v>9.1122239999999994</v>
      </c>
      <c r="I5" s="60" t="s">
        <v>244</v>
      </c>
      <c r="J5" s="39"/>
      <c r="K5" s="39">
        <v>3260000</v>
      </c>
      <c r="L5" s="39">
        <v>2</v>
      </c>
      <c r="M5" s="58">
        <v>1630000</v>
      </c>
      <c r="O5" s="75"/>
    </row>
    <row r="6" spans="1:15" x14ac:dyDescent="0.25">
      <c r="A6" s="3">
        <v>4</v>
      </c>
      <c r="B6" s="11" t="s">
        <v>84</v>
      </c>
      <c r="C6" s="11" t="s">
        <v>178</v>
      </c>
      <c r="D6" s="3" t="s">
        <v>83</v>
      </c>
      <c r="E6" s="3" t="s">
        <v>84</v>
      </c>
      <c r="F6" s="3" t="s">
        <v>85</v>
      </c>
      <c r="G6" s="4">
        <v>48.842799999999997</v>
      </c>
      <c r="H6" s="4">
        <v>9.1486999999999998</v>
      </c>
      <c r="I6" s="60" t="s">
        <v>234</v>
      </c>
      <c r="J6" s="60" t="s">
        <v>244</v>
      </c>
      <c r="K6" s="39">
        <v>5300000</v>
      </c>
      <c r="L6" s="39">
        <v>2</v>
      </c>
      <c r="M6" s="58">
        <v>2650000</v>
      </c>
    </row>
    <row r="7" spans="1:15" x14ac:dyDescent="0.25">
      <c r="A7" s="3">
        <v>5</v>
      </c>
      <c r="B7" s="11" t="s">
        <v>45</v>
      </c>
      <c r="C7" s="11" t="s">
        <v>178</v>
      </c>
      <c r="D7" s="3" t="s">
        <v>86</v>
      </c>
      <c r="E7" s="3" t="s">
        <v>45</v>
      </c>
      <c r="F7" s="3" t="s">
        <v>87</v>
      </c>
      <c r="G7" s="4">
        <v>52.450009999999999</v>
      </c>
      <c r="H7" s="4">
        <v>-1.9368860000000001</v>
      </c>
      <c r="I7" s="60" t="s">
        <v>244</v>
      </c>
      <c r="J7" s="39"/>
      <c r="K7" s="39">
        <v>4300000</v>
      </c>
      <c r="L7" s="39">
        <v>4</v>
      </c>
      <c r="M7" s="58">
        <v>1075000</v>
      </c>
    </row>
    <row r="8" spans="1:15" x14ac:dyDescent="0.25">
      <c r="A8" s="3">
        <v>6</v>
      </c>
      <c r="B8" s="11" t="s">
        <v>89</v>
      </c>
      <c r="C8" s="11" t="s">
        <v>178</v>
      </c>
      <c r="D8" s="3" t="s">
        <v>88</v>
      </c>
      <c r="E8" s="3" t="s">
        <v>89</v>
      </c>
      <c r="F8" s="3" t="s">
        <v>90</v>
      </c>
      <c r="G8" s="4">
        <v>52.252719999999997</v>
      </c>
      <c r="H8" s="4">
        <v>21.00395</v>
      </c>
      <c r="I8" s="60" t="s">
        <v>244</v>
      </c>
      <c r="J8" s="39"/>
      <c r="K8" s="39">
        <v>3100000</v>
      </c>
      <c r="L8" s="39">
        <v>3</v>
      </c>
      <c r="M8" s="58">
        <v>1033333</v>
      </c>
    </row>
    <row r="9" spans="1:15" x14ac:dyDescent="0.25">
      <c r="A9" s="3">
        <v>7</v>
      </c>
      <c r="B9" s="11" t="s">
        <v>46</v>
      </c>
      <c r="C9" s="11" t="s">
        <v>178</v>
      </c>
      <c r="D9" s="3" t="s">
        <v>91</v>
      </c>
      <c r="E9" s="3" t="s">
        <v>46</v>
      </c>
      <c r="F9" s="3" t="s">
        <v>92</v>
      </c>
      <c r="G9" s="4">
        <v>44.817399999999999</v>
      </c>
      <c r="H9" s="4">
        <v>20.487100000000002</v>
      </c>
      <c r="I9" s="60" t="s">
        <v>244</v>
      </c>
      <c r="J9" s="39"/>
      <c r="K9" s="39">
        <v>1700000</v>
      </c>
      <c r="L9" s="39">
        <v>3</v>
      </c>
      <c r="M9" s="58">
        <v>566666</v>
      </c>
    </row>
    <row r="10" spans="1:15" x14ac:dyDescent="0.25">
      <c r="A10" s="3">
        <v>8</v>
      </c>
      <c r="B10" s="11" t="s">
        <v>47</v>
      </c>
      <c r="C10" s="11" t="s">
        <v>178</v>
      </c>
      <c r="D10" s="3" t="s">
        <v>93</v>
      </c>
      <c r="E10" s="3" t="s">
        <v>47</v>
      </c>
      <c r="F10" s="3" t="s">
        <v>94</v>
      </c>
      <c r="G10" s="4">
        <v>50.093916</v>
      </c>
      <c r="H10" s="4">
        <v>14.349864</v>
      </c>
      <c r="I10" s="60" t="s">
        <v>235</v>
      </c>
      <c r="J10" s="39">
        <v>990000</v>
      </c>
      <c r="K10" s="39"/>
      <c r="L10" s="39"/>
      <c r="M10" s="58"/>
    </row>
    <row r="11" spans="1:15" x14ac:dyDescent="0.25">
      <c r="A11" s="3">
        <v>9</v>
      </c>
      <c r="B11" s="11" t="s">
        <v>48</v>
      </c>
      <c r="C11" s="11" t="s">
        <v>178</v>
      </c>
      <c r="D11" s="3" t="s">
        <v>83</v>
      </c>
      <c r="E11" s="3" t="s">
        <v>48</v>
      </c>
      <c r="F11" s="3" t="s">
        <v>95</v>
      </c>
      <c r="G11" s="4">
        <v>51.33764</v>
      </c>
      <c r="H11" s="4">
        <v>12.335229999999999</v>
      </c>
      <c r="I11" s="60" t="s">
        <v>246</v>
      </c>
      <c r="J11" s="39">
        <v>820000</v>
      </c>
      <c r="K11" s="39"/>
      <c r="L11" s="39"/>
      <c r="M11" s="58"/>
    </row>
    <row r="12" spans="1:15" x14ac:dyDescent="0.25">
      <c r="A12" s="3">
        <v>10</v>
      </c>
      <c r="B12" s="11" t="s">
        <v>67</v>
      </c>
      <c r="C12" s="11" t="s">
        <v>178</v>
      </c>
      <c r="D12" s="3" t="s">
        <v>83</v>
      </c>
      <c r="E12" s="3" t="s">
        <v>67</v>
      </c>
      <c r="F12" s="3" t="s">
        <v>96</v>
      </c>
      <c r="G12" s="4">
        <v>52.263269999999999</v>
      </c>
      <c r="H12" s="4">
        <v>13.171390000000001</v>
      </c>
      <c r="I12" s="60" t="s">
        <v>247</v>
      </c>
      <c r="J12" s="60" t="s">
        <v>244</v>
      </c>
      <c r="K12" s="39">
        <v>6200000</v>
      </c>
      <c r="L12" s="39">
        <v>9</v>
      </c>
      <c r="M12" s="58">
        <v>688888</v>
      </c>
    </row>
    <row r="13" spans="1:15" x14ac:dyDescent="0.25">
      <c r="A13" s="3">
        <v>11</v>
      </c>
      <c r="B13" s="11" t="s">
        <v>97</v>
      </c>
      <c r="C13" s="11" t="s">
        <v>178</v>
      </c>
      <c r="D13" s="3" t="s">
        <v>98</v>
      </c>
      <c r="E13" s="3" t="s">
        <v>70</v>
      </c>
      <c r="F13" s="3" t="s">
        <v>99</v>
      </c>
      <c r="G13" s="4">
        <v>59.32938</v>
      </c>
      <c r="H13" s="4">
        <v>18.068709999999999</v>
      </c>
      <c r="I13" s="60" t="s">
        <v>244</v>
      </c>
      <c r="J13" s="39"/>
      <c r="K13" s="39">
        <v>2400000</v>
      </c>
      <c r="L13" s="39">
        <v>2</v>
      </c>
      <c r="M13" s="58">
        <v>1200000</v>
      </c>
    </row>
    <row r="14" spans="1:15" x14ac:dyDescent="0.25">
      <c r="A14" s="3">
        <v>12</v>
      </c>
      <c r="B14" s="11" t="s">
        <v>49</v>
      </c>
      <c r="C14" s="11" t="s">
        <v>178</v>
      </c>
      <c r="D14" s="3" t="s">
        <v>83</v>
      </c>
      <c r="E14" s="3" t="s">
        <v>49</v>
      </c>
      <c r="F14" s="3" t="s">
        <v>100</v>
      </c>
      <c r="G14" s="4">
        <v>53.076030000000003</v>
      </c>
      <c r="H14" s="4">
        <v>8.8103700000000007</v>
      </c>
      <c r="I14" s="60" t="s">
        <v>244</v>
      </c>
      <c r="J14" s="39"/>
      <c r="K14" s="39">
        <v>2500000</v>
      </c>
      <c r="L14" s="39">
        <v>1</v>
      </c>
      <c r="M14" s="58">
        <v>2500000</v>
      </c>
    </row>
    <row r="15" spans="1:15" x14ac:dyDescent="0.25">
      <c r="A15" s="3">
        <v>13</v>
      </c>
      <c r="B15" s="11" t="s">
        <v>153</v>
      </c>
      <c r="C15" s="11" t="s">
        <v>179</v>
      </c>
      <c r="D15" s="3" t="s">
        <v>101</v>
      </c>
      <c r="E15" s="3" t="s">
        <v>102</v>
      </c>
      <c r="F15" s="3" t="s">
        <v>103</v>
      </c>
      <c r="G15" s="4">
        <v>45.716306000000003</v>
      </c>
      <c r="H15" s="4">
        <v>5.0774720000000002</v>
      </c>
      <c r="I15" s="60">
        <v>4.8824439999999996</v>
      </c>
      <c r="J15" s="39"/>
      <c r="K15" s="39">
        <v>1410000</v>
      </c>
      <c r="L15" s="39">
        <v>1</v>
      </c>
      <c r="M15" s="58">
        <v>1410000</v>
      </c>
    </row>
    <row r="16" spans="1:15" x14ac:dyDescent="0.25">
      <c r="A16" s="3">
        <v>14</v>
      </c>
      <c r="B16" s="11" t="s">
        <v>154</v>
      </c>
      <c r="C16" s="11" t="s">
        <v>178</v>
      </c>
      <c r="D16" s="3" t="s">
        <v>101</v>
      </c>
      <c r="E16" s="3" t="s">
        <v>102</v>
      </c>
      <c r="F16" s="3" t="s">
        <v>104</v>
      </c>
      <c r="G16" s="4">
        <v>45.702193999999999</v>
      </c>
      <c r="H16" s="4">
        <v>4.8824439999999996</v>
      </c>
      <c r="I16" s="60" t="s">
        <v>244</v>
      </c>
      <c r="J16" s="39"/>
      <c r="K16" s="39"/>
      <c r="L16" s="39"/>
      <c r="M16" s="58"/>
    </row>
    <row r="17" spans="1:13" x14ac:dyDescent="0.25">
      <c r="A17" s="3">
        <v>15</v>
      </c>
      <c r="B17" s="11" t="s">
        <v>155</v>
      </c>
      <c r="C17" s="11" t="s">
        <v>178</v>
      </c>
      <c r="D17" s="3" t="s">
        <v>105</v>
      </c>
      <c r="E17" s="3" t="s">
        <v>50</v>
      </c>
      <c r="F17" s="3" t="s">
        <v>106</v>
      </c>
      <c r="G17" s="4">
        <v>56.899214999999998</v>
      </c>
      <c r="H17" s="4">
        <v>24.145734000000001</v>
      </c>
      <c r="I17" s="60" t="s">
        <v>248</v>
      </c>
      <c r="J17" s="60" t="s">
        <v>244</v>
      </c>
      <c r="K17" s="39">
        <v>620000</v>
      </c>
      <c r="L17" s="39">
        <v>2</v>
      </c>
      <c r="M17" s="58">
        <v>310000</v>
      </c>
    </row>
    <row r="18" spans="1:13" x14ac:dyDescent="0.25">
      <c r="A18" s="3">
        <v>16</v>
      </c>
      <c r="B18" s="11" t="s">
        <v>156</v>
      </c>
      <c r="C18" s="11" t="s">
        <v>178</v>
      </c>
      <c r="D18" s="3" t="s">
        <v>105</v>
      </c>
      <c r="E18" s="3" t="s">
        <v>50</v>
      </c>
      <c r="F18" s="3" t="s">
        <v>107</v>
      </c>
      <c r="G18" s="4">
        <v>57.007299000000003</v>
      </c>
      <c r="H18" s="4">
        <v>24.299389999999999</v>
      </c>
      <c r="I18" s="60" t="s">
        <v>249</v>
      </c>
      <c r="J18" s="60" t="s">
        <v>244</v>
      </c>
      <c r="K18" s="39">
        <v>620000</v>
      </c>
      <c r="L18" s="39">
        <v>2</v>
      </c>
      <c r="M18" s="58">
        <v>310000</v>
      </c>
    </row>
    <row r="19" spans="1:13" x14ac:dyDescent="0.25">
      <c r="A19" s="3">
        <v>17</v>
      </c>
      <c r="B19" s="11" t="s">
        <v>51</v>
      </c>
      <c r="C19" s="11" t="s">
        <v>178</v>
      </c>
      <c r="D19" s="3" t="s">
        <v>108</v>
      </c>
      <c r="E19" s="3" t="s">
        <v>51</v>
      </c>
      <c r="F19" s="3" t="s">
        <v>109</v>
      </c>
      <c r="G19" s="4">
        <v>40.242199999999997</v>
      </c>
      <c r="H19" s="4">
        <v>-3.4323999999999999</v>
      </c>
      <c r="I19" s="60" t="s">
        <v>244</v>
      </c>
      <c r="J19" s="39"/>
      <c r="K19" s="39">
        <v>6700000</v>
      </c>
      <c r="L19" s="39">
        <v>13</v>
      </c>
      <c r="M19" s="58">
        <v>515384</v>
      </c>
    </row>
    <row r="20" spans="1:13" x14ac:dyDescent="0.25">
      <c r="A20" s="3">
        <v>18</v>
      </c>
      <c r="B20" s="11" t="s">
        <v>52</v>
      </c>
      <c r="C20" s="11" t="s">
        <v>178</v>
      </c>
      <c r="D20" s="3" t="s">
        <v>110</v>
      </c>
      <c r="E20" s="3" t="s">
        <v>52</v>
      </c>
      <c r="F20" s="3" t="s">
        <v>111</v>
      </c>
      <c r="G20" s="4">
        <v>60.228208000000002</v>
      </c>
      <c r="H20" s="4">
        <v>25.021222999999999</v>
      </c>
      <c r="I20" s="60" t="s">
        <v>236</v>
      </c>
      <c r="J20" s="60">
        <v>860000</v>
      </c>
      <c r="K20" s="39"/>
      <c r="L20" s="39"/>
      <c r="M20" s="58"/>
    </row>
    <row r="21" spans="1:13" x14ac:dyDescent="0.25">
      <c r="A21" s="3">
        <v>19</v>
      </c>
      <c r="B21" s="11" t="s">
        <v>53</v>
      </c>
      <c r="C21" s="11" t="s">
        <v>178</v>
      </c>
      <c r="D21" s="3" t="s">
        <v>112</v>
      </c>
      <c r="E21" s="3" t="s">
        <v>53</v>
      </c>
      <c r="F21" s="3" t="s">
        <v>113</v>
      </c>
      <c r="G21" s="4">
        <v>63.41433</v>
      </c>
      <c r="H21" s="4">
        <v>10.404350000000001</v>
      </c>
      <c r="I21" s="60" t="s">
        <v>252</v>
      </c>
      <c r="J21" s="60">
        <v>316888</v>
      </c>
      <c r="K21" s="39"/>
      <c r="L21" s="39"/>
      <c r="M21" s="58"/>
    </row>
    <row r="22" spans="1:13" x14ac:dyDescent="0.25">
      <c r="A22" s="3">
        <v>20</v>
      </c>
      <c r="B22" s="11" t="s">
        <v>54</v>
      </c>
      <c r="C22" s="11" t="s">
        <v>178</v>
      </c>
      <c r="D22" s="3" t="s">
        <v>112</v>
      </c>
      <c r="E22" s="3" t="s">
        <v>54</v>
      </c>
      <c r="F22" s="3" t="s">
        <v>114</v>
      </c>
      <c r="G22" s="4">
        <v>59.826180000000001</v>
      </c>
      <c r="H22" s="4">
        <v>10.39113</v>
      </c>
      <c r="I22" s="60" t="s">
        <v>251</v>
      </c>
      <c r="J22" s="60">
        <v>80000</v>
      </c>
      <c r="K22" s="39"/>
      <c r="L22" s="39"/>
      <c r="M22" s="58"/>
    </row>
    <row r="23" spans="1:13" x14ac:dyDescent="0.25">
      <c r="A23" s="3">
        <v>21</v>
      </c>
      <c r="B23" s="11" t="s">
        <v>158</v>
      </c>
      <c r="C23" s="11" t="s">
        <v>178</v>
      </c>
      <c r="D23" s="3" t="s">
        <v>112</v>
      </c>
      <c r="E23" s="3" t="s">
        <v>55</v>
      </c>
      <c r="F23" s="3" t="s">
        <v>115</v>
      </c>
      <c r="G23" s="4">
        <v>59.912730000000003</v>
      </c>
      <c r="H23" s="4">
        <v>10.746090000000001</v>
      </c>
      <c r="I23" s="60" t="s">
        <v>250</v>
      </c>
      <c r="J23" s="60">
        <v>590000</v>
      </c>
      <c r="K23" s="39"/>
      <c r="L23" s="39"/>
      <c r="M23" s="58"/>
    </row>
    <row r="24" spans="1:13" x14ac:dyDescent="0.25">
      <c r="A24" s="3">
        <v>22</v>
      </c>
      <c r="B24" s="11" t="s">
        <v>157</v>
      </c>
      <c r="C24" s="11" t="s">
        <v>179</v>
      </c>
      <c r="D24" s="3" t="s">
        <v>112</v>
      </c>
      <c r="E24" s="3" t="s">
        <v>55</v>
      </c>
      <c r="F24" s="3" t="s">
        <v>116</v>
      </c>
      <c r="G24" s="4">
        <v>60.193919999999999</v>
      </c>
      <c r="H24" s="4">
        <v>11.10036</v>
      </c>
      <c r="I24" s="60" t="s">
        <v>244</v>
      </c>
      <c r="J24" s="39"/>
      <c r="K24" s="39"/>
      <c r="L24" s="39"/>
      <c r="M24" s="58"/>
    </row>
    <row r="25" spans="1:13" x14ac:dyDescent="0.25">
      <c r="A25" s="3">
        <v>23</v>
      </c>
      <c r="B25" s="11" t="s">
        <v>159</v>
      </c>
      <c r="C25" s="11" t="s">
        <v>179</v>
      </c>
      <c r="D25" s="3" t="s">
        <v>117</v>
      </c>
      <c r="E25" s="3" t="s">
        <v>118</v>
      </c>
      <c r="F25" s="3" t="s">
        <v>119</v>
      </c>
      <c r="G25" s="4">
        <v>50.901389999999999</v>
      </c>
      <c r="H25" s="4">
        <v>4.4844400000000002</v>
      </c>
      <c r="I25" s="60" t="s">
        <v>244</v>
      </c>
      <c r="J25" s="39"/>
      <c r="K25" s="39">
        <v>2500000</v>
      </c>
      <c r="L25" s="39">
        <v>1</v>
      </c>
      <c r="M25" s="58">
        <v>2500000</v>
      </c>
    </row>
    <row r="26" spans="1:13" x14ac:dyDescent="0.25">
      <c r="A26" s="3">
        <v>24</v>
      </c>
      <c r="B26" s="11" t="s">
        <v>160</v>
      </c>
      <c r="C26" s="11" t="s">
        <v>178</v>
      </c>
      <c r="D26" s="3" t="s">
        <v>117</v>
      </c>
      <c r="E26" s="3" t="s">
        <v>118</v>
      </c>
      <c r="F26" s="3" t="s">
        <v>120</v>
      </c>
      <c r="G26" s="4">
        <v>50.840350000000001</v>
      </c>
      <c r="H26" s="4">
        <v>4.3596899999999996</v>
      </c>
      <c r="I26" s="60" t="s">
        <v>244</v>
      </c>
      <c r="J26" s="39"/>
      <c r="K26" s="39"/>
      <c r="L26" s="39"/>
      <c r="M26" s="58"/>
    </row>
    <row r="27" spans="1:13" x14ac:dyDescent="0.25">
      <c r="A27" s="3">
        <v>25</v>
      </c>
      <c r="B27" s="11" t="s">
        <v>161</v>
      </c>
      <c r="C27" s="11" t="s">
        <v>178</v>
      </c>
      <c r="D27" s="3" t="s">
        <v>117</v>
      </c>
      <c r="E27" s="3" t="s">
        <v>118</v>
      </c>
      <c r="F27" s="3" t="s">
        <v>121</v>
      </c>
      <c r="G27" s="4">
        <v>50.812860000000001</v>
      </c>
      <c r="H27" s="4">
        <v>4.41073</v>
      </c>
      <c r="I27" s="60" t="s">
        <v>244</v>
      </c>
      <c r="J27" s="39"/>
      <c r="K27" s="39"/>
      <c r="L27" s="39"/>
      <c r="M27" s="58"/>
    </row>
    <row r="28" spans="1:13" x14ac:dyDescent="0.25">
      <c r="A28" s="3">
        <v>26</v>
      </c>
      <c r="B28" s="11" t="s">
        <v>122</v>
      </c>
      <c r="C28" s="11" t="s">
        <v>178</v>
      </c>
      <c r="D28" s="3" t="s">
        <v>112</v>
      </c>
      <c r="E28" s="3" t="s">
        <v>122</v>
      </c>
      <c r="F28" s="3" t="s">
        <v>123</v>
      </c>
      <c r="G28" s="4">
        <v>69.648899999999998</v>
      </c>
      <c r="H28" s="4">
        <v>18.955079999999999</v>
      </c>
      <c r="I28" s="60" t="s">
        <v>244</v>
      </c>
      <c r="J28" s="39"/>
      <c r="K28" s="39">
        <v>78745</v>
      </c>
      <c r="L28" s="39">
        <v>1</v>
      </c>
      <c r="M28" s="58">
        <v>78745</v>
      </c>
    </row>
    <row r="29" spans="1:13" x14ac:dyDescent="0.25">
      <c r="A29" s="3">
        <v>27</v>
      </c>
      <c r="B29" s="11" t="s">
        <v>56</v>
      </c>
      <c r="C29" s="11" t="s">
        <v>178</v>
      </c>
      <c r="D29" s="3" t="s">
        <v>124</v>
      </c>
      <c r="E29" s="3" t="s">
        <v>56</v>
      </c>
      <c r="F29" s="3" t="s">
        <v>125</v>
      </c>
      <c r="G29" s="4">
        <v>47.366669999999999</v>
      </c>
      <c r="H29" s="4">
        <v>8.5500000000000007</v>
      </c>
      <c r="I29" s="60" t="s">
        <v>244</v>
      </c>
      <c r="J29" s="39"/>
      <c r="K29" s="39">
        <v>430000</v>
      </c>
      <c r="L29" s="39">
        <v>3</v>
      </c>
      <c r="M29" s="58">
        <v>143333</v>
      </c>
    </row>
    <row r="30" spans="1:13" x14ac:dyDescent="0.25">
      <c r="A30" s="3">
        <v>28</v>
      </c>
      <c r="B30" s="11" t="s">
        <v>57</v>
      </c>
      <c r="C30" s="11" t="s">
        <v>178</v>
      </c>
      <c r="D30" s="3" t="s">
        <v>126</v>
      </c>
      <c r="E30" s="3" t="s">
        <v>57</v>
      </c>
      <c r="F30" s="3" t="s">
        <v>127</v>
      </c>
      <c r="G30" s="4">
        <v>55.675939999999997</v>
      </c>
      <c r="H30" s="4">
        <v>13.065530000000001</v>
      </c>
      <c r="I30" s="60" t="s">
        <v>244</v>
      </c>
      <c r="J30" s="39"/>
      <c r="K30" s="39">
        <v>2050000</v>
      </c>
      <c r="L30" s="39">
        <v>7</v>
      </c>
      <c r="M30" s="58">
        <v>292857</v>
      </c>
    </row>
    <row r="31" spans="1:13" x14ac:dyDescent="0.25">
      <c r="A31" s="3">
        <v>29</v>
      </c>
      <c r="B31" s="11" t="s">
        <v>68</v>
      </c>
      <c r="C31" s="11" t="s">
        <v>178</v>
      </c>
      <c r="D31" s="3" t="s">
        <v>83</v>
      </c>
      <c r="E31" s="3" t="s">
        <v>68</v>
      </c>
      <c r="F31" s="3" t="s">
        <v>128</v>
      </c>
      <c r="G31" s="4">
        <v>50.940530000000003</v>
      </c>
      <c r="H31" s="4">
        <v>6.9744000000000002</v>
      </c>
      <c r="I31" s="60" t="s">
        <v>237</v>
      </c>
      <c r="J31" s="60" t="s">
        <v>244</v>
      </c>
      <c r="K31" s="39">
        <v>3600000</v>
      </c>
      <c r="L31" s="39">
        <v>8</v>
      </c>
      <c r="M31" s="58">
        <v>450000</v>
      </c>
    </row>
    <row r="32" spans="1:13" x14ac:dyDescent="0.25">
      <c r="A32" s="3">
        <v>30</v>
      </c>
      <c r="B32" s="11" t="s">
        <v>58</v>
      </c>
      <c r="C32" s="11" t="s">
        <v>178</v>
      </c>
      <c r="D32" s="3" t="s">
        <v>108</v>
      </c>
      <c r="E32" s="3" t="s">
        <v>58</v>
      </c>
      <c r="F32" s="3" t="s">
        <v>129</v>
      </c>
      <c r="G32" s="4">
        <v>37.376269999999998</v>
      </c>
      <c r="H32" s="4">
        <v>-6.0027140000000001</v>
      </c>
      <c r="I32" s="60" t="s">
        <v>253</v>
      </c>
      <c r="J32" s="60" t="s">
        <v>244</v>
      </c>
      <c r="K32" s="39">
        <v>1500000</v>
      </c>
      <c r="L32" s="39">
        <v>1</v>
      </c>
      <c r="M32" s="58">
        <v>1500000</v>
      </c>
    </row>
    <row r="33" spans="1:13" x14ac:dyDescent="0.25">
      <c r="A33" s="3">
        <v>31</v>
      </c>
      <c r="B33" s="11" t="s">
        <v>59</v>
      </c>
      <c r="C33" s="11" t="s">
        <v>178</v>
      </c>
      <c r="D33" s="3" t="s">
        <v>83</v>
      </c>
      <c r="E33" s="3" t="s">
        <v>59</v>
      </c>
      <c r="F33" s="3" t="s">
        <v>130</v>
      </c>
      <c r="G33" s="4">
        <v>52.347140000000003</v>
      </c>
      <c r="H33" s="4">
        <v>14.55062</v>
      </c>
      <c r="I33" s="60" t="s">
        <v>238</v>
      </c>
      <c r="J33" s="39">
        <v>2400000</v>
      </c>
      <c r="K33" s="39"/>
      <c r="L33" s="39"/>
      <c r="M33" s="58"/>
    </row>
    <row r="34" spans="1:13" x14ac:dyDescent="0.25">
      <c r="A34" s="3">
        <v>32</v>
      </c>
      <c r="B34" s="11" t="s">
        <v>60</v>
      </c>
      <c r="C34" s="11" t="s">
        <v>178</v>
      </c>
      <c r="D34" s="3" t="s">
        <v>131</v>
      </c>
      <c r="E34" s="3" t="s">
        <v>60</v>
      </c>
      <c r="F34" s="5" t="s">
        <v>132</v>
      </c>
      <c r="G34" s="4">
        <v>48.208489999999998</v>
      </c>
      <c r="H34" s="4">
        <v>16.37208</v>
      </c>
      <c r="I34" s="39" t="s">
        <v>254</v>
      </c>
      <c r="J34" s="60" t="s">
        <v>244</v>
      </c>
      <c r="K34" s="39">
        <v>2900000</v>
      </c>
      <c r="L34" s="39">
        <v>4</v>
      </c>
      <c r="M34" s="58">
        <v>725000</v>
      </c>
    </row>
    <row r="35" spans="1:13" x14ac:dyDescent="0.25">
      <c r="A35" s="3">
        <v>33</v>
      </c>
      <c r="B35" s="11" t="s">
        <v>61</v>
      </c>
      <c r="C35" s="11" t="s">
        <v>178</v>
      </c>
      <c r="D35" s="3" t="s">
        <v>86</v>
      </c>
      <c r="E35" s="3" t="s">
        <v>133</v>
      </c>
      <c r="F35" s="3" t="s">
        <v>134</v>
      </c>
      <c r="G35" s="4">
        <v>51.462879999999998</v>
      </c>
      <c r="H35" s="4">
        <v>-0.29449999999999998</v>
      </c>
      <c r="I35" s="60" t="s">
        <v>244</v>
      </c>
      <c r="J35" s="39"/>
      <c r="K35" s="39">
        <v>14000000</v>
      </c>
      <c r="L35" s="39">
        <v>4</v>
      </c>
      <c r="M35" s="58">
        <v>3500000</v>
      </c>
    </row>
    <row r="36" spans="1:13" x14ac:dyDescent="0.25">
      <c r="A36" s="3">
        <v>34</v>
      </c>
      <c r="B36" s="11" t="s">
        <v>62</v>
      </c>
      <c r="C36" s="11" t="s">
        <v>178</v>
      </c>
      <c r="D36" s="3" t="s">
        <v>101</v>
      </c>
      <c r="E36" s="3" t="s">
        <v>62</v>
      </c>
      <c r="F36" s="3" t="s">
        <v>135</v>
      </c>
      <c r="G36" s="4">
        <v>48.853409999999997</v>
      </c>
      <c r="H36" s="4">
        <v>2.3488000000000002</v>
      </c>
      <c r="I36" s="60" t="s">
        <v>244</v>
      </c>
      <c r="J36" s="39"/>
      <c r="K36" s="39">
        <v>12990000</v>
      </c>
      <c r="L36" s="39">
        <v>7</v>
      </c>
      <c r="M36" s="58">
        <v>1855714</v>
      </c>
    </row>
    <row r="37" spans="1:13" x14ac:dyDescent="0.25">
      <c r="A37" s="3">
        <v>35</v>
      </c>
      <c r="B37" s="11" t="s">
        <v>63</v>
      </c>
      <c r="C37" s="11" t="s">
        <v>178</v>
      </c>
      <c r="D37" s="3" t="s">
        <v>117</v>
      </c>
      <c r="E37" s="3" t="s">
        <v>63</v>
      </c>
      <c r="F37" s="3" t="s">
        <v>136</v>
      </c>
      <c r="G37" s="4">
        <v>51.159640000000003</v>
      </c>
      <c r="H37" s="4">
        <v>4.4069399999999996</v>
      </c>
      <c r="I37" s="60" t="s">
        <v>244</v>
      </c>
      <c r="J37" s="39"/>
      <c r="K37" s="39">
        <v>1200000</v>
      </c>
      <c r="L37" s="39">
        <v>2</v>
      </c>
      <c r="M37" s="58">
        <v>600000</v>
      </c>
    </row>
    <row r="38" spans="1:13" ht="30" x14ac:dyDescent="0.25">
      <c r="A38" s="3">
        <v>36</v>
      </c>
      <c r="B38" s="11" t="s">
        <v>162</v>
      </c>
      <c r="C38" s="11" t="s">
        <v>178</v>
      </c>
      <c r="D38" s="5" t="s">
        <v>81</v>
      </c>
      <c r="E38" s="5" t="s">
        <v>64</v>
      </c>
      <c r="F38" s="3" t="s">
        <v>137</v>
      </c>
      <c r="G38" s="4">
        <v>45.209269999999997</v>
      </c>
      <c r="H38" s="4">
        <v>8.2746999999999993</v>
      </c>
      <c r="I38" s="60" t="s">
        <v>269</v>
      </c>
      <c r="J38" s="39"/>
      <c r="K38" s="39">
        <v>15141</v>
      </c>
      <c r="L38" s="39">
        <v>1</v>
      </c>
      <c r="M38" s="39">
        <v>15141</v>
      </c>
    </row>
    <row r="39" spans="1:13" x14ac:dyDescent="0.25">
      <c r="A39" s="3">
        <v>37</v>
      </c>
      <c r="B39" s="11" t="s">
        <v>163</v>
      </c>
      <c r="C39" s="11" t="s">
        <v>178</v>
      </c>
      <c r="D39" s="3" t="s">
        <v>81</v>
      </c>
      <c r="E39" s="3" t="s">
        <v>64</v>
      </c>
      <c r="F39" s="3" t="s">
        <v>138</v>
      </c>
      <c r="G39" s="4">
        <v>45.051209999999998</v>
      </c>
      <c r="H39" s="4">
        <v>7.6679899999999996</v>
      </c>
      <c r="I39" s="60" t="s">
        <v>270</v>
      </c>
      <c r="J39" s="39"/>
      <c r="K39" s="39">
        <v>2185742</v>
      </c>
      <c r="L39" s="39">
        <v>7</v>
      </c>
      <c r="M39" s="39">
        <v>312248</v>
      </c>
    </row>
    <row r="40" spans="1:13" x14ac:dyDescent="0.25">
      <c r="A40" s="3">
        <v>38</v>
      </c>
      <c r="B40" s="11" t="s">
        <v>65</v>
      </c>
      <c r="C40" s="11" t="s">
        <v>178</v>
      </c>
      <c r="D40" s="3" t="s">
        <v>139</v>
      </c>
      <c r="E40" s="3" t="s">
        <v>65</v>
      </c>
      <c r="F40" s="3" t="s">
        <v>140</v>
      </c>
      <c r="G40" s="4">
        <v>42.697510000000001</v>
      </c>
      <c r="H40" s="4">
        <v>23.324149999999999</v>
      </c>
      <c r="I40" s="60" t="s">
        <v>244</v>
      </c>
      <c r="J40" s="39"/>
      <c r="K40" s="39">
        <v>1670000</v>
      </c>
      <c r="L40" s="39">
        <v>1</v>
      </c>
      <c r="M40" s="58">
        <v>1670000</v>
      </c>
    </row>
    <row r="41" spans="1:13" x14ac:dyDescent="0.25">
      <c r="A41" s="3">
        <v>39</v>
      </c>
      <c r="B41" s="11" t="s">
        <v>210</v>
      </c>
      <c r="C41" s="11" t="s">
        <v>179</v>
      </c>
      <c r="D41" s="3" t="s">
        <v>141</v>
      </c>
      <c r="E41" s="3" t="s">
        <v>66</v>
      </c>
      <c r="F41" s="3" t="s">
        <v>142</v>
      </c>
      <c r="G41" s="4">
        <v>76</v>
      </c>
      <c r="H41" s="4">
        <v>-30</v>
      </c>
      <c r="I41" s="60" t="s">
        <v>244</v>
      </c>
      <c r="J41" s="39"/>
      <c r="K41" s="39">
        <v>20000</v>
      </c>
      <c r="L41" s="39">
        <v>1</v>
      </c>
      <c r="M41" s="58">
        <v>20000</v>
      </c>
    </row>
    <row r="42" spans="1:13" x14ac:dyDescent="0.25">
      <c r="A42" s="3">
        <v>40</v>
      </c>
      <c r="B42" s="11" t="s">
        <v>211</v>
      </c>
      <c r="C42" s="11" t="s">
        <v>178</v>
      </c>
      <c r="D42" s="3" t="s">
        <v>141</v>
      </c>
      <c r="E42" s="3" t="s">
        <v>66</v>
      </c>
      <c r="F42" s="3" t="s">
        <v>143</v>
      </c>
      <c r="G42" s="4">
        <v>74</v>
      </c>
      <c r="H42" s="4">
        <v>-35</v>
      </c>
      <c r="I42" s="60" t="s">
        <v>244</v>
      </c>
      <c r="J42" s="39"/>
      <c r="K42" s="39"/>
      <c r="L42" s="39"/>
      <c r="M42" s="58"/>
    </row>
    <row r="43" spans="1:13" x14ac:dyDescent="0.25">
      <c r="A43" s="3">
        <v>41</v>
      </c>
      <c r="B43" s="11" t="s">
        <v>69</v>
      </c>
      <c r="C43" s="11" t="s">
        <v>178</v>
      </c>
      <c r="D43" s="3" t="s">
        <v>101</v>
      </c>
      <c r="E43" s="3" t="s">
        <v>69</v>
      </c>
      <c r="F43" s="3" t="s">
        <v>144</v>
      </c>
      <c r="G43" s="4">
        <v>43.296950000000002</v>
      </c>
      <c r="H43" s="4">
        <v>5.3810700000000002</v>
      </c>
      <c r="I43" s="60" t="s">
        <v>244</v>
      </c>
      <c r="J43" s="39"/>
      <c r="K43" s="39">
        <v>1870000</v>
      </c>
      <c r="L43" s="39">
        <v>2</v>
      </c>
      <c r="M43" s="58">
        <v>935000</v>
      </c>
    </row>
  </sheetData>
  <phoneticPr fontId="4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95B6B-F28F-436F-A8FF-E0591C686715}">
  <dimension ref="A1:AD44"/>
  <sheetViews>
    <sheetView tabSelected="1" workbookViewId="0">
      <selection activeCell="E7" sqref="E7"/>
    </sheetView>
  </sheetViews>
  <sheetFormatPr defaultColWidth="9.125" defaultRowHeight="14.25" x14ac:dyDescent="0.2"/>
  <cols>
    <col min="1" max="1" width="16.25" customWidth="1"/>
  </cols>
  <sheetData>
    <row r="1" spans="1:30" s="14" customFormat="1" ht="16.5" x14ac:dyDescent="0.2">
      <c r="A1" s="14" t="s">
        <v>281</v>
      </c>
    </row>
    <row r="2" spans="1:30" s="15" customFormat="1" x14ac:dyDescent="0.2">
      <c r="A2" s="7" t="s">
        <v>72</v>
      </c>
      <c r="B2" s="16" t="s">
        <v>0</v>
      </c>
      <c r="C2" s="16" t="s">
        <v>1</v>
      </c>
      <c r="D2" s="16" t="s">
        <v>2</v>
      </c>
      <c r="E2" s="16" t="s">
        <v>3</v>
      </c>
      <c r="F2" s="16" t="s">
        <v>4</v>
      </c>
      <c r="G2" s="16" t="s">
        <v>5</v>
      </c>
      <c r="H2" s="16" t="s">
        <v>6</v>
      </c>
      <c r="I2" s="16" t="s">
        <v>7</v>
      </c>
      <c r="J2" s="16" t="s">
        <v>8</v>
      </c>
      <c r="K2" s="16" t="s">
        <v>9</v>
      </c>
      <c r="L2" s="16" t="s">
        <v>10</v>
      </c>
      <c r="M2" s="16" t="s">
        <v>17</v>
      </c>
      <c r="N2" s="16" t="s">
        <v>18</v>
      </c>
      <c r="O2" s="16" t="s">
        <v>19</v>
      </c>
      <c r="P2" s="16" t="s">
        <v>20</v>
      </c>
      <c r="Q2" s="16" t="s">
        <v>21</v>
      </c>
      <c r="R2" s="16" t="s">
        <v>27</v>
      </c>
      <c r="S2" s="16" t="s">
        <v>28</v>
      </c>
      <c r="T2" s="16" t="s">
        <v>29</v>
      </c>
      <c r="U2" s="16" t="s">
        <v>150</v>
      </c>
      <c r="V2" s="16" t="s">
        <v>151</v>
      </c>
      <c r="W2" s="16" t="s">
        <v>175</v>
      </c>
      <c r="X2" s="29"/>
      <c r="Y2" s="29"/>
      <c r="Z2" s="29"/>
      <c r="AA2" s="29"/>
      <c r="AB2" s="29"/>
      <c r="AC2" s="29"/>
      <c r="AD2" s="29"/>
    </row>
    <row r="3" spans="1:30" s="15" customFormat="1" ht="15" x14ac:dyDescent="0.2">
      <c r="A3" s="7" t="s">
        <v>271</v>
      </c>
      <c r="B3" s="3">
        <v>2E-3</v>
      </c>
      <c r="C3" s="3">
        <v>0.01</v>
      </c>
      <c r="D3" s="3">
        <v>0.05</v>
      </c>
      <c r="E3" s="3">
        <v>0.05</v>
      </c>
      <c r="F3" s="3">
        <v>0.01</v>
      </c>
      <c r="G3" s="3">
        <v>1</v>
      </c>
      <c r="H3" s="3">
        <v>1</v>
      </c>
      <c r="I3" s="3">
        <v>10</v>
      </c>
      <c r="J3" s="3">
        <v>10</v>
      </c>
      <c r="K3" s="3">
        <v>4</v>
      </c>
      <c r="L3" s="3">
        <v>3</v>
      </c>
      <c r="M3" s="3">
        <v>1E-3</v>
      </c>
      <c r="N3" s="3">
        <v>0.6</v>
      </c>
      <c r="O3" s="3">
        <v>0.6</v>
      </c>
      <c r="P3" s="3">
        <v>2</v>
      </c>
      <c r="Q3" s="3">
        <v>2</v>
      </c>
      <c r="R3" s="3">
        <v>2</v>
      </c>
      <c r="S3" s="3">
        <v>0.05</v>
      </c>
      <c r="T3" s="3">
        <v>1</v>
      </c>
      <c r="U3" s="3">
        <v>0.06</v>
      </c>
      <c r="V3" s="16"/>
      <c r="W3" s="16"/>
      <c r="X3" s="29"/>
      <c r="Y3" s="29"/>
      <c r="Z3" s="29"/>
      <c r="AA3" s="29"/>
      <c r="AB3" s="29"/>
      <c r="AC3" s="29"/>
      <c r="AD3" s="29"/>
    </row>
    <row r="4" spans="1:30" ht="15" x14ac:dyDescent="0.25">
      <c r="A4" s="12" t="s">
        <v>165</v>
      </c>
      <c r="B4" s="17">
        <v>0.14817406749740303</v>
      </c>
      <c r="C4" s="17">
        <v>5.4195946916510786E-2</v>
      </c>
      <c r="D4" s="17">
        <v>0.42655966042997262</v>
      </c>
      <c r="E4" s="17">
        <v>1.236348733343795</v>
      </c>
      <c r="F4" s="17">
        <v>0.22152808054572906</v>
      </c>
      <c r="G4" s="17">
        <v>5.9339989370255068</v>
      </c>
      <c r="H4" s="17">
        <v>15.143170160880535</v>
      </c>
      <c r="I4" s="17">
        <v>3.4119130201742576</v>
      </c>
      <c r="J4" s="17">
        <v>0</v>
      </c>
      <c r="K4" s="17">
        <v>0</v>
      </c>
      <c r="L4" s="17">
        <v>0</v>
      </c>
      <c r="M4" s="17">
        <v>2.2291112018397873E-3</v>
      </c>
      <c r="N4" s="17">
        <v>0.34919796191105873</v>
      </c>
      <c r="O4" s="17">
        <v>2.4821730870554171</v>
      </c>
      <c r="P4" s="17">
        <v>0.37608287177076705</v>
      </c>
      <c r="Q4" s="17">
        <v>14.389850182211807</v>
      </c>
      <c r="R4" s="17">
        <v>0</v>
      </c>
      <c r="S4" s="17">
        <v>6.9006013616347214E-3</v>
      </c>
      <c r="T4" s="17">
        <v>5.0907597924440289</v>
      </c>
      <c r="U4" s="17">
        <v>0</v>
      </c>
      <c r="V4" s="17">
        <v>49.273082214770298</v>
      </c>
      <c r="W4" s="17">
        <v>11.19842777608415</v>
      </c>
      <c r="X4" s="28"/>
      <c r="Y4" s="28"/>
      <c r="Z4" s="28"/>
      <c r="AA4" s="28"/>
      <c r="AB4" s="28"/>
      <c r="AC4" s="28"/>
      <c r="AD4" s="28"/>
    </row>
    <row r="5" spans="1:30" ht="15" x14ac:dyDescent="0.25">
      <c r="A5" s="12" t="s">
        <v>48</v>
      </c>
      <c r="B5" s="17">
        <v>1.6421076101886702</v>
      </c>
      <c r="C5" s="17">
        <v>0</v>
      </c>
      <c r="D5" s="17">
        <v>0.28351267395194357</v>
      </c>
      <c r="E5" s="17">
        <v>0.30340233732091432</v>
      </c>
      <c r="F5" s="17">
        <v>4.8269183183568938E-2</v>
      </c>
      <c r="G5" s="17">
        <v>2.7418951884991407</v>
      </c>
      <c r="H5" s="17">
        <v>3.2360990097900446</v>
      </c>
      <c r="I5" s="17">
        <v>6.5692056657086439</v>
      </c>
      <c r="J5" s="17">
        <v>4.8072777995241252</v>
      </c>
      <c r="K5" s="17">
        <v>0</v>
      </c>
      <c r="L5" s="17">
        <v>0</v>
      </c>
      <c r="M5" s="17">
        <v>1.7456379469301979E-3</v>
      </c>
      <c r="N5" s="17">
        <v>0.1148369136486032</v>
      </c>
      <c r="O5" s="17">
        <v>0.31304466937044489</v>
      </c>
      <c r="P5" s="17">
        <v>0.26531171363987499</v>
      </c>
      <c r="Q5" s="17">
        <v>13.628379141362068</v>
      </c>
      <c r="R5" s="17">
        <v>0</v>
      </c>
      <c r="S5" s="17">
        <v>0</v>
      </c>
      <c r="T5" s="17">
        <v>0</v>
      </c>
      <c r="U5" s="17">
        <v>0</v>
      </c>
      <c r="V5" s="17">
        <v>33.955087544134969</v>
      </c>
      <c r="W5" s="17">
        <v>7.7170653509397651</v>
      </c>
      <c r="X5" s="28"/>
      <c r="Y5" s="28"/>
      <c r="Z5" s="28"/>
      <c r="AA5" s="28"/>
      <c r="AB5" s="28"/>
      <c r="AC5" s="28"/>
      <c r="AD5" s="28"/>
    </row>
    <row r="6" spans="1:30" ht="15" x14ac:dyDescent="0.25">
      <c r="A6" s="12" t="s">
        <v>166</v>
      </c>
      <c r="B6" s="17">
        <v>0.62647730534943702</v>
      </c>
      <c r="C6" s="17">
        <v>6.2835354395499116E-2</v>
      </c>
      <c r="D6" s="17">
        <v>0.14648871848351558</v>
      </c>
      <c r="E6" s="17">
        <v>0.21791909724298844</v>
      </c>
      <c r="F6" s="17">
        <v>3.93904005044775E-2</v>
      </c>
      <c r="G6" s="17">
        <v>1.7820755501077656</v>
      </c>
      <c r="H6" s="17">
        <v>3.6838332563500367</v>
      </c>
      <c r="I6" s="17">
        <v>4.0739259942379196</v>
      </c>
      <c r="J6" s="17">
        <v>0</v>
      </c>
      <c r="K6" s="17">
        <v>0</v>
      </c>
      <c r="L6" s="17">
        <v>0</v>
      </c>
      <c r="M6" s="17">
        <v>1.4803694353868835E-3</v>
      </c>
      <c r="N6" s="17">
        <v>0.30466936274119216</v>
      </c>
      <c r="O6" s="17">
        <v>2.4304097952697536</v>
      </c>
      <c r="P6" s="17">
        <v>0</v>
      </c>
      <c r="Q6" s="17">
        <v>18.197205386460528</v>
      </c>
      <c r="R6" s="17">
        <v>0</v>
      </c>
      <c r="S6" s="17">
        <v>0</v>
      </c>
      <c r="T6" s="17">
        <v>0.38941834295468941</v>
      </c>
      <c r="U6" s="17">
        <v>0</v>
      </c>
      <c r="V6" s="17">
        <v>31.956128933533186</v>
      </c>
      <c r="W6" s="17">
        <v>7.2627565758029959</v>
      </c>
      <c r="X6" s="28"/>
      <c r="Y6" s="28"/>
      <c r="Z6" s="28"/>
      <c r="AA6" s="28"/>
      <c r="AB6" s="28"/>
      <c r="AC6" s="28"/>
      <c r="AD6" s="28"/>
    </row>
    <row r="7" spans="1:30" ht="15" x14ac:dyDescent="0.25">
      <c r="A7" s="12" t="s">
        <v>68</v>
      </c>
      <c r="B7" s="17">
        <v>0.32826143000802499</v>
      </c>
      <c r="C7" s="17">
        <v>6.5104106359519173E-2</v>
      </c>
      <c r="D7" s="17">
        <v>0.24221188988610642</v>
      </c>
      <c r="E7" s="17">
        <v>0.28582142464478921</v>
      </c>
      <c r="F7" s="17">
        <v>5.7368709078438912E-2</v>
      </c>
      <c r="G7" s="17">
        <v>2.5918256684900665</v>
      </c>
      <c r="H7" s="17">
        <v>2.8681589853892584</v>
      </c>
      <c r="I7" s="17">
        <v>0</v>
      </c>
      <c r="J7" s="17">
        <v>0</v>
      </c>
      <c r="K7" s="17">
        <v>0</v>
      </c>
      <c r="L7" s="17">
        <v>0</v>
      </c>
      <c r="M7" s="17">
        <v>8.4179967171205024E-3</v>
      </c>
      <c r="N7" s="17">
        <v>0.93158516684326054</v>
      </c>
      <c r="O7" s="17">
        <v>5.2934128147482715</v>
      </c>
      <c r="P7" s="17">
        <v>0.37495408534031333</v>
      </c>
      <c r="Q7" s="17">
        <v>15.488125721898941</v>
      </c>
      <c r="R7" s="17">
        <v>0</v>
      </c>
      <c r="S7" s="17">
        <v>0</v>
      </c>
      <c r="T7" s="17">
        <v>1.4673991195883522</v>
      </c>
      <c r="U7" s="17">
        <v>0</v>
      </c>
      <c r="V7" s="17">
        <v>30.002647118992464</v>
      </c>
      <c r="W7" s="17">
        <v>6.81878343613465</v>
      </c>
      <c r="X7" s="28"/>
      <c r="Y7" s="28"/>
      <c r="Z7" s="28"/>
      <c r="AA7" s="28"/>
      <c r="AB7" s="28"/>
      <c r="AC7" s="28"/>
      <c r="AD7" s="28"/>
    </row>
    <row r="8" spans="1:30" ht="15" x14ac:dyDescent="0.25">
      <c r="A8" s="12" t="s">
        <v>167</v>
      </c>
      <c r="B8" s="17">
        <v>0.22741153674735121</v>
      </c>
      <c r="C8" s="17">
        <v>0.11456289917515612</v>
      </c>
      <c r="D8" s="17">
        <v>0.3284702982736098</v>
      </c>
      <c r="E8" s="17">
        <v>0.26739831255902929</v>
      </c>
      <c r="F8" s="17">
        <v>0.11429593172532078</v>
      </c>
      <c r="G8" s="17">
        <v>1.7414317217719746</v>
      </c>
      <c r="H8" s="17">
        <v>4.4596104162312118</v>
      </c>
      <c r="I8" s="17">
        <v>0</v>
      </c>
      <c r="J8" s="17">
        <v>0</v>
      </c>
      <c r="K8" s="17">
        <v>0</v>
      </c>
      <c r="L8" s="17">
        <v>0</v>
      </c>
      <c r="M8" s="17">
        <v>1.3866697514707775E-2</v>
      </c>
      <c r="N8" s="17">
        <v>0.89525920436258</v>
      </c>
      <c r="O8" s="17">
        <v>5.1935836091616325</v>
      </c>
      <c r="P8" s="17">
        <v>0.26660622217784663</v>
      </c>
      <c r="Q8" s="17">
        <v>10.133422312846578</v>
      </c>
      <c r="R8" s="17">
        <v>0</v>
      </c>
      <c r="S8" s="17">
        <v>0</v>
      </c>
      <c r="T8" s="17">
        <v>0.33277567488855275</v>
      </c>
      <c r="U8" s="17">
        <v>0</v>
      </c>
      <c r="V8" s="17">
        <v>24.088694837435551</v>
      </c>
      <c r="W8" s="17">
        <v>5.4747033721444431</v>
      </c>
      <c r="X8" s="28"/>
      <c r="Y8" s="28"/>
      <c r="Z8" s="28"/>
      <c r="AA8" s="28"/>
      <c r="AB8" s="28"/>
      <c r="AC8" s="28"/>
      <c r="AD8" s="28"/>
    </row>
    <row r="9" spans="1:30" ht="15" x14ac:dyDescent="0.25">
      <c r="A9" s="12" t="s">
        <v>61</v>
      </c>
      <c r="B9" s="17">
        <v>0.55789646716800223</v>
      </c>
      <c r="C9" s="17">
        <v>0.13452791645853249</v>
      </c>
      <c r="D9" s="17">
        <v>0.32760986527223818</v>
      </c>
      <c r="E9" s="17">
        <v>0.38509568005548389</v>
      </c>
      <c r="F9" s="17">
        <v>5.9796884452002597E-2</v>
      </c>
      <c r="G9" s="17">
        <v>2.1353642117957965</v>
      </c>
      <c r="H9" s="17">
        <v>3.0321804420498499</v>
      </c>
      <c r="I9" s="17">
        <v>3.9720778443819702</v>
      </c>
      <c r="J9" s="17">
        <v>1.9105847664775368</v>
      </c>
      <c r="K9" s="17">
        <v>0</v>
      </c>
      <c r="L9" s="17">
        <v>0</v>
      </c>
      <c r="M9" s="17">
        <v>5.0572158168418965E-3</v>
      </c>
      <c r="N9" s="17">
        <v>0.28592047888019573</v>
      </c>
      <c r="O9" s="17">
        <v>1.8437591550322265</v>
      </c>
      <c r="P9" s="17">
        <v>0.1584991250961138</v>
      </c>
      <c r="Q9" s="17">
        <v>8.8740663606720034</v>
      </c>
      <c r="R9" s="17">
        <v>0</v>
      </c>
      <c r="S9" s="17">
        <v>0</v>
      </c>
      <c r="T9" s="17">
        <v>0.28675350708481678</v>
      </c>
      <c r="U9" s="17">
        <v>0</v>
      </c>
      <c r="V9" s="17">
        <v>23.969189920693612</v>
      </c>
      <c r="W9" s="17">
        <v>5.4475431637940019</v>
      </c>
      <c r="X9" s="28"/>
      <c r="Y9" s="28"/>
      <c r="Z9" s="28"/>
      <c r="AA9" s="28"/>
      <c r="AB9" s="28"/>
      <c r="AC9" s="28"/>
      <c r="AD9" s="28"/>
    </row>
    <row r="10" spans="1:30" ht="15" x14ac:dyDescent="0.25">
      <c r="A10" s="12" t="s">
        <v>67</v>
      </c>
      <c r="B10" s="17">
        <v>6.2541002515137639E-2</v>
      </c>
      <c r="C10" s="17">
        <v>0</v>
      </c>
      <c r="D10" s="17">
        <v>0.12942346395631207</v>
      </c>
      <c r="E10" s="17">
        <v>0.10969647310492461</v>
      </c>
      <c r="F10" s="17">
        <v>2.6276618352301925E-2</v>
      </c>
      <c r="G10" s="17">
        <v>0.72533601337719589</v>
      </c>
      <c r="H10" s="17">
        <v>3.2065455941755241</v>
      </c>
      <c r="I10" s="17">
        <v>0</v>
      </c>
      <c r="J10" s="17">
        <v>3.5438265829825282</v>
      </c>
      <c r="K10" s="17">
        <v>0.59604365211150179</v>
      </c>
      <c r="L10" s="17">
        <v>0</v>
      </c>
      <c r="M10" s="17">
        <v>2.2248326774600563E-3</v>
      </c>
      <c r="N10" s="17">
        <v>0.12889857654435052</v>
      </c>
      <c r="O10" s="17">
        <v>0.71975624768637692</v>
      </c>
      <c r="P10" s="17">
        <v>0.21651437005632868</v>
      </c>
      <c r="Q10" s="17">
        <v>7.3901740759391723</v>
      </c>
      <c r="R10" s="17">
        <v>0.46216383826050528</v>
      </c>
      <c r="S10" s="17">
        <v>0</v>
      </c>
      <c r="T10" s="17">
        <v>0</v>
      </c>
      <c r="U10" s="17">
        <v>0</v>
      </c>
      <c r="V10" s="17">
        <v>17.31942134173962</v>
      </c>
      <c r="W10" s="17">
        <v>3.9362321231226405</v>
      </c>
      <c r="X10" s="28"/>
      <c r="Y10" s="28"/>
      <c r="Z10" s="28"/>
      <c r="AA10" s="28"/>
      <c r="AB10" s="28"/>
      <c r="AC10" s="28"/>
      <c r="AD10" s="28"/>
    </row>
    <row r="11" spans="1:30" ht="15" x14ac:dyDescent="0.25">
      <c r="A11" s="12" t="s">
        <v>257</v>
      </c>
      <c r="B11" s="17">
        <v>0.42044371438748002</v>
      </c>
      <c r="C11" s="17">
        <v>5.6446548864818674E-2</v>
      </c>
      <c r="D11" s="17">
        <v>0.26845509642794047</v>
      </c>
      <c r="E11" s="17">
        <v>0.23665803410736139</v>
      </c>
      <c r="F11" s="17">
        <v>4.1254454326607196E-2</v>
      </c>
      <c r="G11" s="17">
        <v>1.860236758445825</v>
      </c>
      <c r="H11" s="17">
        <v>3.3868214294241019</v>
      </c>
      <c r="I11" s="17">
        <v>3.5137611700302052</v>
      </c>
      <c r="J11" s="17">
        <v>1.9722165331381025</v>
      </c>
      <c r="K11" s="17">
        <v>0</v>
      </c>
      <c r="L11" s="17">
        <v>0</v>
      </c>
      <c r="M11" s="17">
        <v>3.4656047475820112E-3</v>
      </c>
      <c r="N11" s="17">
        <v>9.140080882235764E-2</v>
      </c>
      <c r="O11" s="17">
        <v>0.46833454472743713</v>
      </c>
      <c r="P11" s="17">
        <v>0.11351651681770202</v>
      </c>
      <c r="Q11" s="17">
        <v>2.2258384270992488</v>
      </c>
      <c r="R11" s="17">
        <v>0</v>
      </c>
      <c r="S11" s="17">
        <v>0</v>
      </c>
      <c r="T11" s="17">
        <v>0</v>
      </c>
      <c r="U11" s="17">
        <v>0</v>
      </c>
      <c r="V11" s="17">
        <v>14.658849641366768</v>
      </c>
      <c r="W11" s="17">
        <v>3.3315567366742651</v>
      </c>
      <c r="X11" s="28"/>
      <c r="Y11" s="28"/>
      <c r="Z11" s="28"/>
      <c r="AA11" s="28"/>
      <c r="AB11" s="28"/>
      <c r="AC11" s="28"/>
      <c r="AD11" s="28"/>
    </row>
    <row r="12" spans="1:30" ht="15" x14ac:dyDescent="0.25">
      <c r="A12" s="12" t="s">
        <v>63</v>
      </c>
      <c r="B12" s="17">
        <v>1.9227214477181296</v>
      </c>
      <c r="C12" s="17">
        <v>0</v>
      </c>
      <c r="D12" s="17">
        <v>0.34653939130241351</v>
      </c>
      <c r="E12" s="17">
        <v>0.36719894260074576</v>
      </c>
      <c r="F12" s="17">
        <v>0</v>
      </c>
      <c r="G12" s="17">
        <v>2.7012513601633499</v>
      </c>
      <c r="H12" s="17">
        <v>2.3539295536965943</v>
      </c>
      <c r="I12" s="17">
        <v>3.7174574697421008</v>
      </c>
      <c r="J12" s="17">
        <v>0</v>
      </c>
      <c r="K12" s="17">
        <v>0</v>
      </c>
      <c r="L12" s="17">
        <v>0</v>
      </c>
      <c r="M12" s="17">
        <v>2.2248326774600563E-3</v>
      </c>
      <c r="N12" s="17">
        <v>8.436997737448397E-2</v>
      </c>
      <c r="O12" s="17">
        <v>0.38945714772071099</v>
      </c>
      <c r="P12" s="17">
        <v>0</v>
      </c>
      <c r="Q12" s="17">
        <v>1.972014746816001</v>
      </c>
      <c r="R12" s="17">
        <v>0</v>
      </c>
      <c r="S12" s="17">
        <v>0</v>
      </c>
      <c r="T12" s="17">
        <v>0.25843217305174848</v>
      </c>
      <c r="U12" s="17">
        <v>0</v>
      </c>
      <c r="V12" s="17">
        <v>14.115597042863737</v>
      </c>
      <c r="W12" s="17">
        <v>3.2080902370144853</v>
      </c>
      <c r="X12" s="28"/>
      <c r="Y12" s="28"/>
      <c r="Z12" s="28"/>
      <c r="AA12" s="28"/>
      <c r="AB12" s="28"/>
      <c r="AC12" s="28"/>
      <c r="AD12" s="28"/>
    </row>
    <row r="13" spans="1:30" ht="15" x14ac:dyDescent="0.2">
      <c r="A13" s="11" t="s">
        <v>58</v>
      </c>
      <c r="B13" s="17">
        <v>0.56921610563228053</v>
      </c>
      <c r="C13" s="17">
        <v>8.6648175009853487E-2</v>
      </c>
      <c r="D13" s="17">
        <v>0.26823998817759753</v>
      </c>
      <c r="E13" s="17">
        <v>0.62238536372007125</v>
      </c>
      <c r="F13" s="17">
        <v>3.060972592128762E-2</v>
      </c>
      <c r="G13" s="17">
        <v>1.6914085484356163</v>
      </c>
      <c r="H13" s="17">
        <v>1.0195928387009732</v>
      </c>
      <c r="I13" s="17">
        <v>4.7868630432295545</v>
      </c>
      <c r="J13" s="17">
        <v>1.6024259331747084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2.7725355846323967</v>
      </c>
      <c r="R13" s="17">
        <v>0</v>
      </c>
      <c r="S13" s="17">
        <v>0</v>
      </c>
      <c r="T13" s="17">
        <v>0</v>
      </c>
      <c r="U13" s="17">
        <v>0</v>
      </c>
      <c r="V13" s="17">
        <v>13.449925306634338</v>
      </c>
      <c r="W13" s="17">
        <v>3.0568012060532586</v>
      </c>
      <c r="X13" s="28"/>
      <c r="Y13" s="28"/>
      <c r="Z13" s="28"/>
      <c r="AA13" s="28"/>
      <c r="AB13" s="28"/>
      <c r="AC13" s="28"/>
      <c r="AD13" s="28"/>
    </row>
    <row r="14" spans="1:30" ht="15" x14ac:dyDescent="0.25">
      <c r="A14" s="12" t="s">
        <v>44</v>
      </c>
      <c r="B14" s="17">
        <v>5.9508956497920248E-2</v>
      </c>
      <c r="C14" s="17">
        <v>3.582813101580453E-2</v>
      </c>
      <c r="D14" s="17">
        <v>0.24995578689845097</v>
      </c>
      <c r="E14" s="17">
        <v>0.19096871613467681</v>
      </c>
      <c r="F14" s="17">
        <v>3.4877428093005605E-2</v>
      </c>
      <c r="G14" s="17">
        <v>1.688282100102094</v>
      </c>
      <c r="H14" s="17">
        <v>3.8434217006684501</v>
      </c>
      <c r="I14" s="17">
        <v>3.106368570606413</v>
      </c>
      <c r="J14" s="17">
        <v>0</v>
      </c>
      <c r="K14" s="17">
        <v>0</v>
      </c>
      <c r="L14" s="17">
        <v>0</v>
      </c>
      <c r="M14" s="17">
        <v>2.4045307014087525E-3</v>
      </c>
      <c r="N14" s="17">
        <v>0.16405273378371887</v>
      </c>
      <c r="O14" s="17">
        <v>0.56200145367292476</v>
      </c>
      <c r="P14" s="17">
        <v>0.185608760420306</v>
      </c>
      <c r="Q14" s="17">
        <v>3.2606580467155659</v>
      </c>
      <c r="R14" s="17">
        <v>0</v>
      </c>
      <c r="S14" s="17">
        <v>0</v>
      </c>
      <c r="T14" s="17">
        <v>0</v>
      </c>
      <c r="U14" s="17">
        <v>0</v>
      </c>
      <c r="V14" s="17">
        <v>13.383936915310739</v>
      </c>
      <c r="W14" s="17">
        <v>3.041803844388804</v>
      </c>
      <c r="X14" s="28"/>
      <c r="Y14" s="28"/>
      <c r="Z14" s="28"/>
      <c r="AA14" s="28"/>
      <c r="AB14" s="28"/>
      <c r="AC14" s="28"/>
      <c r="AD14" s="28"/>
    </row>
    <row r="15" spans="1:30" ht="15" x14ac:dyDescent="0.25">
      <c r="A15" s="12" t="s">
        <v>84</v>
      </c>
      <c r="B15" s="17">
        <v>0.14167336083648888</v>
      </c>
      <c r="C15" s="17">
        <v>5.0783743962624646E-2</v>
      </c>
      <c r="D15" s="17">
        <v>0.15315707424414551</v>
      </c>
      <c r="E15" s="17">
        <v>5.9796158084066381E-2</v>
      </c>
      <c r="F15" s="17">
        <v>1.4519998193431312E-2</v>
      </c>
      <c r="G15" s="17">
        <v>0.52524332003176266</v>
      </c>
      <c r="H15" s="17">
        <v>0.87773644375127235</v>
      </c>
      <c r="I15" s="17">
        <v>2.9026722708945174</v>
      </c>
      <c r="J15" s="17">
        <v>1.2326353332113142</v>
      </c>
      <c r="K15" s="17">
        <v>0</v>
      </c>
      <c r="L15" s="17">
        <v>0</v>
      </c>
      <c r="M15" s="17">
        <v>7.9152701025021223E-4</v>
      </c>
      <c r="N15" s="17">
        <v>4.9215820135115655E-2</v>
      </c>
      <c r="O15" s="17">
        <v>0.34015877459150701</v>
      </c>
      <c r="P15" s="17">
        <v>0.14178308006230386</v>
      </c>
      <c r="Q15" s="17">
        <v>6.0136687328646357</v>
      </c>
      <c r="R15" s="17">
        <v>0</v>
      </c>
      <c r="S15" s="17">
        <v>0</v>
      </c>
      <c r="T15" s="17">
        <v>0.51332417934936314</v>
      </c>
      <c r="U15" s="17">
        <v>0</v>
      </c>
      <c r="V15" s="17">
        <v>13.017159817222799</v>
      </c>
      <c r="W15" s="17">
        <v>2.9584454130051814</v>
      </c>
      <c r="X15" s="28"/>
      <c r="Y15" s="28"/>
      <c r="Z15" s="28"/>
      <c r="AA15" s="28"/>
      <c r="AB15" s="28"/>
      <c r="AC15" s="28"/>
      <c r="AD15" s="28"/>
    </row>
    <row r="16" spans="1:30" ht="15" x14ac:dyDescent="0.25">
      <c r="A16" s="12" t="s">
        <v>168</v>
      </c>
      <c r="B16" s="17">
        <v>0.12448368128287772</v>
      </c>
      <c r="C16" s="17">
        <v>6.7445458386387852E-2</v>
      </c>
      <c r="D16" s="17">
        <v>0.2022017553223269</v>
      </c>
      <c r="E16" s="17">
        <v>0.14043675155659255</v>
      </c>
      <c r="F16" s="17">
        <v>5.5283912040530681E-2</v>
      </c>
      <c r="G16" s="17">
        <v>0.844141050051047</v>
      </c>
      <c r="H16" s="17">
        <v>1.6091834802106662</v>
      </c>
      <c r="I16" s="17">
        <v>1.7314185475511155</v>
      </c>
      <c r="J16" s="17">
        <v>0</v>
      </c>
      <c r="K16" s="17">
        <v>0</v>
      </c>
      <c r="L16" s="17">
        <v>0</v>
      </c>
      <c r="M16" s="17">
        <v>4.7320479639823493E-3</v>
      </c>
      <c r="N16" s="17">
        <v>0.40778822397667253</v>
      </c>
      <c r="O16" s="17">
        <v>2.0483474035184224</v>
      </c>
      <c r="P16" s="17">
        <v>0.12590502606273654</v>
      </c>
      <c r="Q16" s="17">
        <v>5.3010099382232116</v>
      </c>
      <c r="R16" s="17">
        <v>0</v>
      </c>
      <c r="S16" s="17">
        <v>0</v>
      </c>
      <c r="T16" s="17">
        <v>0</v>
      </c>
      <c r="U16" s="17">
        <v>0</v>
      </c>
      <c r="V16" s="17">
        <v>12.662377276146572</v>
      </c>
      <c r="W16" s="17">
        <v>2.8778130173060386</v>
      </c>
      <c r="X16" s="28"/>
      <c r="Y16" s="28"/>
      <c r="Z16" s="28"/>
      <c r="AA16" s="28"/>
      <c r="AB16" s="28"/>
      <c r="AC16" s="28"/>
      <c r="AD16" s="28"/>
    </row>
    <row r="17" spans="1:30" ht="15" x14ac:dyDescent="0.25">
      <c r="A17" s="12" t="s">
        <v>164</v>
      </c>
      <c r="B17" s="17">
        <v>0.31048151216306213</v>
      </c>
      <c r="C17" s="17">
        <v>6.6973557977871676E-2</v>
      </c>
      <c r="D17" s="17">
        <v>0.17531322402946425</v>
      </c>
      <c r="E17" s="17">
        <v>0.15243809314388757</v>
      </c>
      <c r="F17" s="17">
        <v>5.1604858444222079E-2</v>
      </c>
      <c r="G17" s="17">
        <v>1.1661652284038535</v>
      </c>
      <c r="H17" s="17">
        <v>2.0569177267706586</v>
      </c>
      <c r="I17" s="17">
        <v>0</v>
      </c>
      <c r="J17" s="17">
        <v>0</v>
      </c>
      <c r="K17" s="17">
        <v>0</v>
      </c>
      <c r="L17" s="17">
        <v>0</v>
      </c>
      <c r="M17" s="17">
        <v>5.5620816936501408E-3</v>
      </c>
      <c r="N17" s="17">
        <v>0.38669572963305165</v>
      </c>
      <c r="O17" s="17">
        <v>1.7377676528044381</v>
      </c>
      <c r="P17" s="17">
        <v>0.15664178675902374</v>
      </c>
      <c r="Q17" s="17">
        <v>5.2424352427732304</v>
      </c>
      <c r="R17" s="17">
        <v>0</v>
      </c>
      <c r="S17" s="17">
        <v>0</v>
      </c>
      <c r="T17" s="17">
        <v>0.31507484111788503</v>
      </c>
      <c r="U17" s="17">
        <v>0</v>
      </c>
      <c r="V17" s="17">
        <v>11.8240715357143</v>
      </c>
      <c r="W17" s="17">
        <v>2.6872889853896131</v>
      </c>
      <c r="X17" s="28"/>
      <c r="Y17" s="28"/>
      <c r="Z17" s="28"/>
      <c r="AA17" s="28"/>
      <c r="AB17" s="28"/>
      <c r="AC17" s="28"/>
      <c r="AD17" s="28"/>
    </row>
    <row r="18" spans="1:30" ht="15" x14ac:dyDescent="0.25">
      <c r="A18" s="12" t="s">
        <v>70</v>
      </c>
      <c r="B18" s="17">
        <v>0.57406737925982843</v>
      </c>
      <c r="C18" s="17">
        <v>4.2253236577909289E-2</v>
      </c>
      <c r="D18" s="17">
        <v>0.15057577524003068</v>
      </c>
      <c r="E18" s="17">
        <v>0</v>
      </c>
      <c r="F18" s="17">
        <v>2.0308375851623518E-2</v>
      </c>
      <c r="G18" s="17">
        <v>0.69407153004197186</v>
      </c>
      <c r="H18" s="17">
        <v>0.99299476464790426</v>
      </c>
      <c r="I18" s="17">
        <v>4.1757741440938663</v>
      </c>
      <c r="J18" s="17">
        <v>0</v>
      </c>
      <c r="K18" s="17">
        <v>0</v>
      </c>
      <c r="L18" s="17">
        <v>0</v>
      </c>
      <c r="M18" s="17">
        <v>1.3691278015138804E-3</v>
      </c>
      <c r="N18" s="17">
        <v>0.18748883860996438</v>
      </c>
      <c r="O18" s="17">
        <v>0.67785263052655387</v>
      </c>
      <c r="P18" s="17">
        <v>0.17584679023782296</v>
      </c>
      <c r="Q18" s="17">
        <v>4.0611788845319623</v>
      </c>
      <c r="R18" s="17">
        <v>0</v>
      </c>
      <c r="S18" s="17">
        <v>0</v>
      </c>
      <c r="T18" s="17">
        <v>0</v>
      </c>
      <c r="U18" s="17">
        <v>0</v>
      </c>
      <c r="V18" s="17">
        <v>11.753781477420951</v>
      </c>
      <c r="W18" s="17">
        <v>2.671313972141125</v>
      </c>
      <c r="X18" s="28"/>
      <c r="Y18" s="28"/>
      <c r="Z18" s="28"/>
      <c r="AA18" s="28"/>
      <c r="AB18" s="28"/>
      <c r="AC18" s="28"/>
      <c r="AD18" s="28"/>
    </row>
    <row r="19" spans="1:30" ht="15" x14ac:dyDescent="0.25">
      <c r="A19" s="12" t="s">
        <v>62</v>
      </c>
      <c r="B19" s="17">
        <v>1.3112507487899074</v>
      </c>
      <c r="C19" s="17">
        <v>7.5540365394011377E-2</v>
      </c>
      <c r="D19" s="17">
        <v>0.15057577524003068</v>
      </c>
      <c r="E19" s="17">
        <v>0.18928431731540735</v>
      </c>
      <c r="F19" s="17">
        <v>3.0168239489730592E-2</v>
      </c>
      <c r="G19" s="17">
        <v>1.0504866400635253</v>
      </c>
      <c r="H19" s="17">
        <v>0.616188715562762</v>
      </c>
      <c r="I19" s="17">
        <v>0</v>
      </c>
      <c r="J19" s="17">
        <v>0</v>
      </c>
      <c r="K19" s="17">
        <v>0</v>
      </c>
      <c r="L19" s="17">
        <v>0</v>
      </c>
      <c r="M19" s="17">
        <v>8.2147668090832844E-4</v>
      </c>
      <c r="N19" s="17">
        <v>0.1148369136486032</v>
      </c>
      <c r="O19" s="17">
        <v>0.54967686039062369</v>
      </c>
      <c r="P19" s="17">
        <v>0</v>
      </c>
      <c r="Q19" s="17">
        <v>3.5047192777571503</v>
      </c>
      <c r="R19" s="17">
        <v>0</v>
      </c>
      <c r="S19" s="17">
        <v>0</v>
      </c>
      <c r="T19" s="17">
        <v>0.70449318407257444</v>
      </c>
      <c r="U19" s="17">
        <v>0</v>
      </c>
      <c r="V19" s="17">
        <v>8.2980425144052354</v>
      </c>
      <c r="W19" s="17">
        <v>1.885918753273917</v>
      </c>
      <c r="X19" s="28"/>
      <c r="Y19" s="28"/>
      <c r="Z19" s="28"/>
      <c r="AA19" s="28"/>
      <c r="AB19" s="28"/>
      <c r="AC19" s="28"/>
      <c r="AD19" s="28"/>
    </row>
    <row r="20" spans="1:30" ht="15" x14ac:dyDescent="0.25">
      <c r="A20" s="12" t="s">
        <v>47</v>
      </c>
      <c r="B20" s="17">
        <v>0.89525403522767932</v>
      </c>
      <c r="C20" s="17">
        <v>5.2671345596689324E-2</v>
      </c>
      <c r="D20" s="17">
        <v>0.84451499084622916</v>
      </c>
      <c r="E20" s="17">
        <v>4.8637015906406116E-2</v>
      </c>
      <c r="F20" s="17">
        <v>9.5655393504023838E-3</v>
      </c>
      <c r="G20" s="17">
        <v>0.56901359670107599</v>
      </c>
      <c r="H20" s="17">
        <v>0.71814799943285945</v>
      </c>
      <c r="I20" s="17">
        <v>3.3609889452462833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9.3666908945487445E-2</v>
      </c>
      <c r="P20" s="17">
        <v>0</v>
      </c>
      <c r="Q20" s="17">
        <v>0.77123349009140663</v>
      </c>
      <c r="R20" s="17">
        <v>0</v>
      </c>
      <c r="S20" s="17">
        <v>0</v>
      </c>
      <c r="T20" s="17">
        <v>0</v>
      </c>
      <c r="U20" s="17">
        <v>0</v>
      </c>
      <c r="V20" s="17">
        <v>7.3636938673445194</v>
      </c>
      <c r="W20" s="17">
        <v>1.6735667880328451</v>
      </c>
      <c r="X20" s="28"/>
      <c r="Y20" s="28"/>
      <c r="Z20" s="28"/>
      <c r="AA20" s="28"/>
      <c r="AB20" s="28"/>
      <c r="AC20" s="28"/>
      <c r="AD20" s="28"/>
    </row>
    <row r="21" spans="1:30" ht="15" x14ac:dyDescent="0.25">
      <c r="A21" s="12" t="s">
        <v>65</v>
      </c>
      <c r="B21" s="17">
        <v>2.1563911274450169</v>
      </c>
      <c r="C21" s="17">
        <v>0</v>
      </c>
      <c r="D21" s="17">
        <v>0</v>
      </c>
      <c r="E21" s="17">
        <v>0</v>
      </c>
      <c r="F21" s="17">
        <v>0</v>
      </c>
      <c r="G21" s="17">
        <v>0.33765642002041873</v>
      </c>
      <c r="H21" s="17">
        <v>0</v>
      </c>
      <c r="I21" s="17">
        <v>3.4628370951022309</v>
      </c>
      <c r="J21" s="17">
        <v>0</v>
      </c>
      <c r="K21" s="17">
        <v>0</v>
      </c>
      <c r="L21" s="17">
        <v>0</v>
      </c>
      <c r="M21" s="17">
        <v>2.2676179212573652E-4</v>
      </c>
      <c r="N21" s="17">
        <v>0</v>
      </c>
      <c r="O21" s="17">
        <v>5.9158047755044692E-2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6.0162694521148374</v>
      </c>
      <c r="W21" s="17">
        <v>1.3673339663897357</v>
      </c>
      <c r="X21" s="28"/>
      <c r="Y21" s="28"/>
      <c r="Z21" s="28"/>
      <c r="AA21" s="28"/>
      <c r="AB21" s="28"/>
      <c r="AC21" s="28"/>
      <c r="AD21" s="28"/>
    </row>
    <row r="22" spans="1:30" ht="15" x14ac:dyDescent="0.25">
      <c r="A22" s="12" t="s">
        <v>169</v>
      </c>
      <c r="B22" s="17">
        <v>0.68726376390261146</v>
      </c>
      <c r="C22" s="17">
        <v>2.0255417534770951E-2</v>
      </c>
      <c r="D22" s="17">
        <v>0.2617867406673105</v>
      </c>
      <c r="E22" s="17">
        <v>0</v>
      </c>
      <c r="F22" s="17">
        <v>5.0525669389304894E-3</v>
      </c>
      <c r="G22" s="17">
        <v>0.23448362501417969</v>
      </c>
      <c r="H22" s="17">
        <v>0.35907399971642973</v>
      </c>
      <c r="I22" s="17">
        <v>3.0554444956784388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8.8737071632567041E-2</v>
      </c>
      <c r="P22" s="17">
        <v>0</v>
      </c>
      <c r="Q22" s="17">
        <v>0.55645960677481199</v>
      </c>
      <c r="R22" s="17">
        <v>0</v>
      </c>
      <c r="S22" s="17">
        <v>0</v>
      </c>
      <c r="T22" s="17">
        <v>0</v>
      </c>
      <c r="U22" s="17">
        <v>0</v>
      </c>
      <c r="V22" s="17">
        <v>5.26855728786005</v>
      </c>
      <c r="W22" s="17">
        <v>1.1973993836045567</v>
      </c>
      <c r="X22" s="28"/>
      <c r="Y22" s="28"/>
      <c r="Z22" s="28"/>
      <c r="AA22" s="28"/>
      <c r="AB22" s="28"/>
      <c r="AC22" s="28"/>
      <c r="AD22" s="28"/>
    </row>
    <row r="23" spans="1:30" ht="15" x14ac:dyDescent="0.25">
      <c r="A23" s="12" t="s">
        <v>43</v>
      </c>
      <c r="B23" s="17">
        <v>6.7562070719649675E-2</v>
      </c>
      <c r="C23" s="17">
        <v>3.3287128816102081E-2</v>
      </c>
      <c r="D23" s="17">
        <v>0.23296223512136174</v>
      </c>
      <c r="E23" s="17">
        <v>9.8116231222446962E-2</v>
      </c>
      <c r="F23" s="17">
        <v>1.4765268433185215E-2</v>
      </c>
      <c r="G23" s="17">
        <v>0.73158891004424076</v>
      </c>
      <c r="H23" s="17">
        <v>3.3823884170819234</v>
      </c>
      <c r="I23" s="17">
        <v>0</v>
      </c>
      <c r="J23" s="17">
        <v>0</v>
      </c>
      <c r="K23" s="17">
        <v>0</v>
      </c>
      <c r="L23" s="17">
        <v>0</v>
      </c>
      <c r="M23" s="17">
        <v>2.5970642984966433E-3</v>
      </c>
      <c r="N23" s="17">
        <v>5.8590262065613866E-2</v>
      </c>
      <c r="O23" s="17">
        <v>0.22430759773787778</v>
      </c>
      <c r="P23" s="17">
        <v>0</v>
      </c>
      <c r="Q23" s="17">
        <v>0.31239837573322782</v>
      </c>
      <c r="R23" s="17">
        <v>0</v>
      </c>
      <c r="S23" s="17">
        <v>0</v>
      </c>
      <c r="T23" s="17">
        <v>0</v>
      </c>
      <c r="U23" s="17">
        <v>0</v>
      </c>
      <c r="V23" s="17">
        <v>5.1585635612741259</v>
      </c>
      <c r="W23" s="17">
        <v>1.172400809380483</v>
      </c>
      <c r="X23" s="28"/>
      <c r="Y23" s="28"/>
      <c r="Z23" s="28"/>
      <c r="AA23" s="28"/>
      <c r="AB23" s="28"/>
      <c r="AC23" s="28"/>
      <c r="AD23" s="28"/>
    </row>
    <row r="24" spans="1:30" ht="15" x14ac:dyDescent="0.25">
      <c r="A24" s="12" t="s">
        <v>56</v>
      </c>
      <c r="B24" s="17">
        <v>7.6035628655766574E-2</v>
      </c>
      <c r="C24" s="17">
        <v>0</v>
      </c>
      <c r="D24" s="17">
        <v>4.8399356327152712E-2</v>
      </c>
      <c r="E24" s="17">
        <v>4.589986782509322E-2</v>
      </c>
      <c r="F24" s="17">
        <v>1.1037160788925825E-2</v>
      </c>
      <c r="G24" s="17">
        <v>0.26262166001588133</v>
      </c>
      <c r="H24" s="17">
        <v>0.54526051808791165</v>
      </c>
      <c r="I24" s="17">
        <v>0</v>
      </c>
      <c r="J24" s="17">
        <v>0</v>
      </c>
      <c r="K24" s="17">
        <v>0</v>
      </c>
      <c r="L24" s="17">
        <v>0</v>
      </c>
      <c r="M24" s="17">
        <v>2.3489098844722517E-3</v>
      </c>
      <c r="N24" s="17">
        <v>0.1546782918532206</v>
      </c>
      <c r="O24" s="17">
        <v>0.7419405155945189</v>
      </c>
      <c r="P24" s="17">
        <v>0</v>
      </c>
      <c r="Q24" s="17">
        <v>2.9482596709823379</v>
      </c>
      <c r="R24" s="17">
        <v>0</v>
      </c>
      <c r="S24" s="17">
        <v>0</v>
      </c>
      <c r="T24" s="17">
        <v>0.18408867121494407</v>
      </c>
      <c r="U24" s="17">
        <v>0</v>
      </c>
      <c r="V24" s="17">
        <v>5.0205702512302253</v>
      </c>
      <c r="W24" s="17">
        <v>1.1410386934614147</v>
      </c>
      <c r="X24" s="28"/>
      <c r="Y24" s="28"/>
      <c r="Z24" s="28"/>
      <c r="AA24" s="28"/>
      <c r="AB24" s="28"/>
      <c r="AC24" s="28"/>
      <c r="AD24" s="28"/>
    </row>
    <row r="25" spans="1:30" ht="15" x14ac:dyDescent="0.25">
      <c r="A25" s="12" t="s">
        <v>45</v>
      </c>
      <c r="B25" s="17">
        <v>0.45320598228551967</v>
      </c>
      <c r="C25" s="17">
        <v>1.0164008798809797E-2</v>
      </c>
      <c r="D25" s="17">
        <v>5.7433902841554564E-2</v>
      </c>
      <c r="E25" s="17">
        <v>0</v>
      </c>
      <c r="F25" s="17">
        <v>7.4071612405679976E-3</v>
      </c>
      <c r="G25" s="17">
        <v>0.25636876334883651</v>
      </c>
      <c r="H25" s="17">
        <v>0.36794002440078594</v>
      </c>
      <c r="I25" s="17">
        <v>2.8517481959665436</v>
      </c>
      <c r="J25" s="17">
        <v>0</v>
      </c>
      <c r="K25" s="17">
        <v>0.72093506973657906</v>
      </c>
      <c r="L25" s="17">
        <v>0</v>
      </c>
      <c r="M25" s="17">
        <v>3.8934571855550994E-4</v>
      </c>
      <c r="N25" s="17">
        <v>0</v>
      </c>
      <c r="O25" s="17">
        <v>0.15528987535699232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4.8808823296947441</v>
      </c>
      <c r="W25" s="17">
        <v>1.1092914385669872</v>
      </c>
      <c r="X25" s="28"/>
      <c r="Y25" s="28"/>
      <c r="Z25" s="28"/>
      <c r="AA25" s="28"/>
      <c r="AB25" s="28"/>
      <c r="AC25" s="28"/>
      <c r="AD25" s="28"/>
    </row>
    <row r="26" spans="1:30" ht="15" x14ac:dyDescent="0.25">
      <c r="A26" s="12" t="s">
        <v>171</v>
      </c>
      <c r="B26" s="17">
        <v>0.24094659016820966</v>
      </c>
      <c r="C26" s="17">
        <v>5.2852845753810933E-2</v>
      </c>
      <c r="D26" s="17">
        <v>0</v>
      </c>
      <c r="E26" s="17">
        <v>0</v>
      </c>
      <c r="F26" s="17">
        <v>7.4562152885187796E-3</v>
      </c>
      <c r="G26" s="17">
        <v>0.60653097670334477</v>
      </c>
      <c r="H26" s="17">
        <v>0</v>
      </c>
      <c r="I26" s="17">
        <v>3.8193056195980484</v>
      </c>
      <c r="J26" s="17">
        <v>0</v>
      </c>
      <c r="K26" s="17">
        <v>0</v>
      </c>
      <c r="L26" s="17">
        <v>0</v>
      </c>
      <c r="M26" s="17">
        <v>1.7969802394869689E-4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4.7272719455358816</v>
      </c>
      <c r="W26" s="17">
        <v>1.0743799876217912</v>
      </c>
      <c r="X26" s="28"/>
      <c r="Y26" s="28"/>
      <c r="Z26" s="28"/>
      <c r="AA26" s="28"/>
      <c r="AB26" s="28"/>
      <c r="AC26" s="28"/>
      <c r="AD26" s="28"/>
    </row>
    <row r="27" spans="1:30" ht="15" x14ac:dyDescent="0.25">
      <c r="A27" s="12" t="s">
        <v>53</v>
      </c>
      <c r="B27" s="17">
        <v>0.16015671335744619</v>
      </c>
      <c r="C27" s="17">
        <v>4.38504379605794E-2</v>
      </c>
      <c r="D27" s="17">
        <v>6.1520959598069684E-2</v>
      </c>
      <c r="E27" s="17">
        <v>0</v>
      </c>
      <c r="F27" s="17">
        <v>0</v>
      </c>
      <c r="G27" s="17">
        <v>0.16570176167668699</v>
      </c>
      <c r="H27" s="17">
        <v>0.3103108639524701</v>
      </c>
      <c r="I27" s="17">
        <v>3.4628370951022309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9.6131827601947634E-2</v>
      </c>
      <c r="P27" s="17">
        <v>0</v>
      </c>
      <c r="Q27" s="17">
        <v>0</v>
      </c>
      <c r="R27" s="17">
        <v>0</v>
      </c>
      <c r="S27" s="17">
        <v>0</v>
      </c>
      <c r="T27" s="17">
        <v>0.25135183954348134</v>
      </c>
      <c r="U27" s="17">
        <v>0</v>
      </c>
      <c r="V27" s="17">
        <v>4.5518614987929125</v>
      </c>
      <c r="W27" s="17">
        <v>1.0345139769983891</v>
      </c>
      <c r="X27" s="28"/>
      <c r="Y27" s="28"/>
      <c r="Z27" s="28"/>
      <c r="AA27" s="28"/>
      <c r="AB27" s="28"/>
      <c r="AC27" s="28"/>
      <c r="AD27" s="28"/>
    </row>
    <row r="28" spans="1:30" ht="15" x14ac:dyDescent="0.25">
      <c r="A28" s="12" t="s">
        <v>170</v>
      </c>
      <c r="B28" s="17">
        <v>0.43326724767629815</v>
      </c>
      <c r="C28" s="17">
        <v>6.0766252604312836E-2</v>
      </c>
      <c r="D28" s="17">
        <v>0.20134132232095536</v>
      </c>
      <c r="E28" s="17">
        <v>0</v>
      </c>
      <c r="F28" s="17">
        <v>1.1478647220482861E-2</v>
      </c>
      <c r="G28" s="17">
        <v>0.5158639750311953</v>
      </c>
      <c r="H28" s="17">
        <v>0.41227014782256732</v>
      </c>
      <c r="I28" s="17">
        <v>2.4952796714707253</v>
      </c>
      <c r="J28" s="17">
        <v>0</v>
      </c>
      <c r="K28" s="17">
        <v>0</v>
      </c>
      <c r="L28" s="17">
        <v>0</v>
      </c>
      <c r="M28" s="17">
        <v>0</v>
      </c>
      <c r="N28" s="17">
        <v>7.4995535443985753E-2</v>
      </c>
      <c r="O28" s="17">
        <v>0.16268463132637292</v>
      </c>
      <c r="P28" s="17">
        <v>0.17899238344845014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4.5469398143653459</v>
      </c>
      <c r="W28" s="17">
        <v>1.0333954123557603</v>
      </c>
      <c r="X28" s="28"/>
      <c r="Y28" s="28"/>
      <c r="Z28" s="28"/>
      <c r="AA28" s="28"/>
      <c r="AB28" s="28"/>
      <c r="AC28" s="28"/>
      <c r="AD28" s="28"/>
    </row>
    <row r="29" spans="1:30" ht="15" x14ac:dyDescent="0.25">
      <c r="A29" s="12" t="s">
        <v>51</v>
      </c>
      <c r="B29" s="17">
        <v>1.6015994753986458</v>
      </c>
      <c r="C29" s="17">
        <v>4.8097541637224912E-2</v>
      </c>
      <c r="D29" s="17">
        <v>0.17165638377363501</v>
      </c>
      <c r="E29" s="17">
        <v>0</v>
      </c>
      <c r="F29" s="17">
        <v>9.3693231585992576E-3</v>
      </c>
      <c r="G29" s="17">
        <v>0.63154256337152403</v>
      </c>
      <c r="H29" s="17">
        <v>0.77577715988117524</v>
      </c>
      <c r="I29" s="17">
        <v>0</v>
      </c>
      <c r="J29" s="17">
        <v>0</v>
      </c>
      <c r="K29" s="17">
        <v>0</v>
      </c>
      <c r="L29" s="17">
        <v>0</v>
      </c>
      <c r="M29" s="17">
        <v>4.5352358425147305E-4</v>
      </c>
      <c r="N29" s="17">
        <v>0</v>
      </c>
      <c r="O29" s="17">
        <v>0.1207810141665496</v>
      </c>
      <c r="P29" s="17">
        <v>0</v>
      </c>
      <c r="Q29" s="17">
        <v>0.90790777947469392</v>
      </c>
      <c r="R29" s="17">
        <v>0</v>
      </c>
      <c r="S29" s="17">
        <v>0</v>
      </c>
      <c r="T29" s="17">
        <v>0</v>
      </c>
      <c r="U29" s="17">
        <v>0</v>
      </c>
      <c r="V29" s="17">
        <v>4.2671847644462986</v>
      </c>
      <c r="W29" s="17">
        <v>0.96981471919234052</v>
      </c>
      <c r="X29" s="28"/>
      <c r="Y29" s="28"/>
      <c r="Z29" s="28"/>
      <c r="AA29" s="28"/>
      <c r="AB29" s="28"/>
      <c r="AC29" s="28"/>
      <c r="AD29" s="28"/>
    </row>
    <row r="30" spans="1:30" ht="15" x14ac:dyDescent="0.25">
      <c r="A30" s="12" t="s">
        <v>172</v>
      </c>
      <c r="B30" s="17">
        <v>0.25064913742330536</v>
      </c>
      <c r="C30" s="17">
        <v>3.5937031110077522E-3</v>
      </c>
      <c r="D30" s="17">
        <v>2.7318747793548426E-2</v>
      </c>
      <c r="E30" s="17">
        <v>2.0844435388459766E-2</v>
      </c>
      <c r="F30" s="17">
        <v>4.7091886032750181E-3</v>
      </c>
      <c r="G30" s="17">
        <v>0</v>
      </c>
      <c r="H30" s="17">
        <v>0.29257881458375751</v>
      </c>
      <c r="I30" s="17">
        <v>0</v>
      </c>
      <c r="J30" s="17">
        <v>0</v>
      </c>
      <c r="K30" s="17">
        <v>0</v>
      </c>
      <c r="L30" s="17">
        <v>0.85713503663339763</v>
      </c>
      <c r="M30" s="17">
        <v>6.5889275447855538E-4</v>
      </c>
      <c r="N30" s="17">
        <v>4.2184988687241985E-2</v>
      </c>
      <c r="O30" s="17">
        <v>0.13803544476177099</v>
      </c>
      <c r="P30" s="17">
        <v>0</v>
      </c>
      <c r="Q30" s="17">
        <v>2.4113249626908528</v>
      </c>
      <c r="R30" s="17">
        <v>0</v>
      </c>
      <c r="S30" s="17">
        <v>0</v>
      </c>
      <c r="T30" s="17">
        <v>0</v>
      </c>
      <c r="U30" s="17">
        <v>0</v>
      </c>
      <c r="V30" s="17">
        <v>4.0490333524310955</v>
      </c>
      <c r="W30" s="17">
        <v>0.92023485282524886</v>
      </c>
      <c r="X30" s="28"/>
      <c r="Y30" s="28"/>
      <c r="Z30" s="28"/>
      <c r="AA30" s="28"/>
      <c r="AB30" s="28"/>
      <c r="AC30" s="28"/>
      <c r="AD30" s="28"/>
    </row>
    <row r="31" spans="1:30" ht="15" x14ac:dyDescent="0.25">
      <c r="A31" s="12" t="s">
        <v>46</v>
      </c>
      <c r="B31" s="17">
        <v>0.1404120296933265</v>
      </c>
      <c r="C31" s="17">
        <v>0</v>
      </c>
      <c r="D31" s="17">
        <v>0.24006080738267752</v>
      </c>
      <c r="E31" s="17">
        <v>2.8634779927581091E-2</v>
      </c>
      <c r="F31" s="17">
        <v>7.2109450487648731E-3</v>
      </c>
      <c r="G31" s="17">
        <v>0</v>
      </c>
      <c r="H31" s="17">
        <v>0.23938266647761977</v>
      </c>
      <c r="I31" s="17">
        <v>0</v>
      </c>
      <c r="J31" s="17">
        <v>0</v>
      </c>
      <c r="K31" s="17">
        <v>0</v>
      </c>
      <c r="L31" s="17">
        <v>0</v>
      </c>
      <c r="M31" s="17">
        <v>5.7760079126366846E-4</v>
      </c>
      <c r="N31" s="17">
        <v>0</v>
      </c>
      <c r="O31" s="17">
        <v>0.20951808579911663</v>
      </c>
      <c r="P31" s="17">
        <v>0</v>
      </c>
      <c r="Q31" s="17">
        <v>2.6749110922157637</v>
      </c>
      <c r="R31" s="17">
        <v>0</v>
      </c>
      <c r="S31" s="17">
        <v>0</v>
      </c>
      <c r="T31" s="17">
        <v>0.26551250656001546</v>
      </c>
      <c r="U31" s="17">
        <v>0</v>
      </c>
      <c r="V31" s="17">
        <v>3.8062205138961289</v>
      </c>
      <c r="W31" s="17">
        <v>0.86505011679457466</v>
      </c>
      <c r="X31" s="28"/>
      <c r="Y31" s="28"/>
      <c r="Z31" s="28"/>
      <c r="AA31" s="28"/>
      <c r="AB31" s="28"/>
      <c r="AC31" s="28"/>
      <c r="AD31" s="28"/>
    </row>
    <row r="32" spans="1:30" ht="15" x14ac:dyDescent="0.25">
      <c r="A32" s="12" t="s">
        <v>54</v>
      </c>
      <c r="B32" s="17">
        <v>0.32723457709019399</v>
      </c>
      <c r="C32" s="17">
        <v>4.6972240663070979E-2</v>
      </c>
      <c r="D32" s="17">
        <v>0</v>
      </c>
      <c r="E32" s="17">
        <v>0</v>
      </c>
      <c r="F32" s="17">
        <v>0</v>
      </c>
      <c r="G32" s="17">
        <v>0.47209369836188181</v>
      </c>
      <c r="H32" s="17">
        <v>0.64278678961583069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7.887739700672626E-2</v>
      </c>
      <c r="P32" s="17">
        <v>0</v>
      </c>
      <c r="Q32" s="17">
        <v>2.1770261808909321</v>
      </c>
      <c r="R32" s="17">
        <v>0</v>
      </c>
      <c r="S32" s="17">
        <v>0</v>
      </c>
      <c r="T32" s="17">
        <v>0</v>
      </c>
      <c r="U32" s="17">
        <v>0</v>
      </c>
      <c r="V32" s="17">
        <v>3.7449908836286356</v>
      </c>
      <c r="W32" s="17">
        <v>0.85113429173378075</v>
      </c>
      <c r="X32" s="28"/>
      <c r="Y32" s="28"/>
      <c r="Z32" s="28"/>
      <c r="AA32" s="28"/>
      <c r="AB32" s="28"/>
      <c r="AC32" s="28"/>
      <c r="AD32" s="28"/>
    </row>
    <row r="33" spans="1:30" ht="15" x14ac:dyDescent="0.25">
      <c r="A33" s="12" t="s">
        <v>69</v>
      </c>
      <c r="B33" s="17">
        <v>1.0098788504385736</v>
      </c>
      <c r="C33" s="17">
        <v>0</v>
      </c>
      <c r="D33" s="17">
        <v>0</v>
      </c>
      <c r="E33" s="17">
        <v>0</v>
      </c>
      <c r="F33" s="17">
        <v>1.175662015887062E-2</v>
      </c>
      <c r="G33" s="17">
        <v>0.26470595890489618</v>
      </c>
      <c r="H33" s="17">
        <v>0.30144483926811377</v>
      </c>
      <c r="I33" s="17">
        <v>0</v>
      </c>
      <c r="J33" s="17">
        <v>0</v>
      </c>
      <c r="K33" s="17">
        <v>0</v>
      </c>
      <c r="L33" s="17">
        <v>0</v>
      </c>
      <c r="M33" s="17">
        <v>1.7969802394869687E-4</v>
      </c>
      <c r="N33" s="17">
        <v>4.2184988687241992E-2</v>
      </c>
      <c r="O33" s="17">
        <v>0.21116136490342344</v>
      </c>
      <c r="P33" s="17">
        <v>0</v>
      </c>
      <c r="Q33" s="17">
        <v>1.4383341882717371</v>
      </c>
      <c r="R33" s="17">
        <v>0</v>
      </c>
      <c r="S33" s="17">
        <v>0</v>
      </c>
      <c r="T33" s="17">
        <v>0.39531862087824526</v>
      </c>
      <c r="U33" s="17">
        <v>0</v>
      </c>
      <c r="V33" s="17">
        <v>3.6749651295350505</v>
      </c>
      <c r="W33" s="17">
        <v>0.83521934762160233</v>
      </c>
      <c r="X33" s="28"/>
      <c r="Y33" s="28"/>
      <c r="Z33" s="28"/>
      <c r="AA33" s="28"/>
      <c r="AB33" s="28"/>
      <c r="AC33" s="28"/>
      <c r="AD33" s="28"/>
    </row>
    <row r="34" spans="1:30" ht="15" x14ac:dyDescent="0.25">
      <c r="A34" s="12" t="s">
        <v>89</v>
      </c>
      <c r="B34" s="17">
        <v>7.0262613038984637E-2</v>
      </c>
      <c r="C34" s="17">
        <v>2.3522420362959814E-2</v>
      </c>
      <c r="D34" s="17">
        <v>0.13702395546842794</v>
      </c>
      <c r="E34" s="17">
        <v>0.19433751377321579</v>
      </c>
      <c r="F34" s="17">
        <v>1.7659457262281322E-2</v>
      </c>
      <c r="G34" s="17">
        <v>1.144280090069197</v>
      </c>
      <c r="H34" s="17">
        <v>1.2412434558098804</v>
      </c>
      <c r="I34" s="17">
        <v>0</v>
      </c>
      <c r="J34" s="17">
        <v>0</v>
      </c>
      <c r="K34" s="17">
        <v>0</v>
      </c>
      <c r="L34" s="17">
        <v>0</v>
      </c>
      <c r="M34" s="17">
        <v>1.3905204234125352E-3</v>
      </c>
      <c r="N34" s="17">
        <v>0</v>
      </c>
      <c r="O34" s="17">
        <v>0.39192206637717114</v>
      </c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3.2216420925855305</v>
      </c>
      <c r="W34" s="17">
        <v>0.73219138467852962</v>
      </c>
      <c r="X34" s="28"/>
      <c r="Y34" s="28"/>
      <c r="Z34" s="28"/>
      <c r="AA34" s="28"/>
      <c r="AB34" s="28"/>
      <c r="AC34" s="28"/>
      <c r="AD34" s="28"/>
    </row>
    <row r="35" spans="1:30" ht="15" x14ac:dyDescent="0.25">
      <c r="A35" s="12" t="s">
        <v>255</v>
      </c>
      <c r="B35" s="17">
        <v>0.1680642893703492</v>
      </c>
      <c r="C35" s="17">
        <v>5.5248647827816091E-2</v>
      </c>
      <c r="D35" s="17">
        <v>0</v>
      </c>
      <c r="E35" s="17">
        <v>0</v>
      </c>
      <c r="F35" s="17">
        <v>0</v>
      </c>
      <c r="G35" s="17">
        <v>0.16882821001020937</v>
      </c>
      <c r="H35" s="17">
        <v>0.20835158008237276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4.9298373129203918E-2</v>
      </c>
      <c r="P35" s="17">
        <v>0</v>
      </c>
      <c r="Q35" s="17">
        <v>1.9427273990910108</v>
      </c>
      <c r="R35" s="17">
        <v>0</v>
      </c>
      <c r="S35" s="17">
        <v>0</v>
      </c>
      <c r="T35" s="17">
        <v>0.36109700892162105</v>
      </c>
      <c r="U35" s="17">
        <v>0</v>
      </c>
      <c r="V35" s="17">
        <v>2.9536155084325832</v>
      </c>
      <c r="W35" s="17">
        <v>0.67127625191649609</v>
      </c>
      <c r="X35" s="28"/>
      <c r="Y35" s="28"/>
      <c r="Z35" s="28"/>
      <c r="AA35" s="28"/>
      <c r="AB35" s="28"/>
      <c r="AC35" s="28"/>
      <c r="AD35" s="28"/>
    </row>
    <row r="36" spans="1:30" ht="15" x14ac:dyDescent="0.25">
      <c r="A36" s="12" t="s">
        <v>57</v>
      </c>
      <c r="B36" s="17">
        <v>0</v>
      </c>
      <c r="C36" s="17">
        <v>5.1546044622535384E-2</v>
      </c>
      <c r="D36" s="17">
        <v>0</v>
      </c>
      <c r="E36" s="17">
        <v>0</v>
      </c>
      <c r="F36" s="17">
        <v>6.2298640897492444E-3</v>
      </c>
      <c r="G36" s="17">
        <v>0</v>
      </c>
      <c r="H36" s="17">
        <v>0.58515762916751501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8.3807234319646665E-2</v>
      </c>
      <c r="P36" s="17">
        <v>0</v>
      </c>
      <c r="Q36" s="17">
        <v>1.4741298354911689</v>
      </c>
      <c r="R36" s="17">
        <v>0</v>
      </c>
      <c r="S36" s="17">
        <v>0</v>
      </c>
      <c r="T36" s="17">
        <v>0.27259284006828255</v>
      </c>
      <c r="U36" s="17">
        <v>0</v>
      </c>
      <c r="V36" s="17">
        <v>2.4734634477588977</v>
      </c>
      <c r="W36" s="17">
        <v>0.56215078358156767</v>
      </c>
      <c r="X36" s="28"/>
      <c r="Y36" s="28"/>
      <c r="Z36" s="28"/>
      <c r="AA36" s="28"/>
      <c r="AB36" s="28"/>
      <c r="AC36" s="28"/>
      <c r="AD36" s="28"/>
    </row>
    <row r="37" spans="1:30" ht="15" x14ac:dyDescent="0.25">
      <c r="A37" s="12" t="s">
        <v>174</v>
      </c>
      <c r="B37" s="17">
        <v>0.12440282672241859</v>
      </c>
      <c r="C37" s="17">
        <v>3.3033028596131894E-3</v>
      </c>
      <c r="D37" s="17">
        <v>7.743897012344435E-3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1.2084198877126586</v>
      </c>
      <c r="M37" s="17">
        <v>0</v>
      </c>
      <c r="N37" s="17">
        <v>0</v>
      </c>
      <c r="O37" s="17">
        <v>8.8737071632567041E-2</v>
      </c>
      <c r="P37" s="17">
        <v>0</v>
      </c>
      <c r="Q37" s="17">
        <v>0.43931021587485197</v>
      </c>
      <c r="R37" s="17">
        <v>0</v>
      </c>
      <c r="S37" s="17">
        <v>0</v>
      </c>
      <c r="T37" s="17">
        <v>0</v>
      </c>
      <c r="U37" s="17">
        <v>0</v>
      </c>
      <c r="V37" s="17">
        <v>1.8719172018144539</v>
      </c>
      <c r="W37" s="17">
        <v>0.42543572768510313</v>
      </c>
      <c r="X37" s="28"/>
      <c r="Y37" s="28"/>
      <c r="Z37" s="28"/>
      <c r="AA37" s="28"/>
      <c r="AB37" s="28"/>
      <c r="AC37" s="28"/>
      <c r="AD37" s="28"/>
    </row>
    <row r="38" spans="1:30" ht="15" x14ac:dyDescent="0.25">
      <c r="A38" s="12" t="s">
        <v>59</v>
      </c>
      <c r="B38" s="17">
        <v>0.42206080559666265</v>
      </c>
      <c r="C38" s="17">
        <v>0</v>
      </c>
      <c r="D38" s="17">
        <v>6.0230310096012277E-2</v>
      </c>
      <c r="E38" s="17">
        <v>0</v>
      </c>
      <c r="F38" s="17">
        <v>6.5241883774539338E-3</v>
      </c>
      <c r="G38" s="17">
        <v>0.18446045167782135</v>
      </c>
      <c r="H38" s="17">
        <v>0.53639449340355538</v>
      </c>
      <c r="I38" s="17">
        <v>0</v>
      </c>
      <c r="J38" s="17">
        <v>0</v>
      </c>
      <c r="K38" s="17">
        <v>0</v>
      </c>
      <c r="L38" s="17">
        <v>0</v>
      </c>
      <c r="M38" s="17">
        <v>9.5411093667998584E-4</v>
      </c>
      <c r="N38" s="17">
        <v>6.3277483030862988E-2</v>
      </c>
      <c r="O38" s="17">
        <v>0.30318499474460409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1.5770868378636527</v>
      </c>
      <c r="W38" s="17">
        <v>0.35842882678719373</v>
      </c>
      <c r="X38" s="28"/>
      <c r="Y38" s="28"/>
      <c r="Z38" s="28"/>
      <c r="AA38" s="28"/>
      <c r="AB38" s="28"/>
      <c r="AC38" s="28"/>
      <c r="AD38" s="28"/>
    </row>
    <row r="39" spans="1:30" ht="15" x14ac:dyDescent="0.2">
      <c r="A39" s="11" t="s">
        <v>258</v>
      </c>
      <c r="B39" s="17">
        <v>0.16698083826019686</v>
      </c>
      <c r="C39" s="17">
        <v>0</v>
      </c>
      <c r="D39" s="17">
        <v>4.0225242814122486E-2</v>
      </c>
      <c r="E39" s="17">
        <v>0</v>
      </c>
      <c r="F39" s="17">
        <v>5.346891226635178E-3</v>
      </c>
      <c r="G39" s="17">
        <v>0.23135717668065733</v>
      </c>
      <c r="H39" s="17">
        <v>0.42113617250692359</v>
      </c>
      <c r="I39" s="17">
        <v>0</v>
      </c>
      <c r="J39" s="17">
        <v>0</v>
      </c>
      <c r="K39" s="17">
        <v>0</v>
      </c>
      <c r="L39" s="17">
        <v>0</v>
      </c>
      <c r="M39" s="17">
        <v>1.8825507270815858E-4</v>
      </c>
      <c r="N39" s="17">
        <v>3.7497767721992876E-2</v>
      </c>
      <c r="O39" s="17">
        <v>0.25881645892832056</v>
      </c>
      <c r="P39" s="17">
        <v>0</v>
      </c>
      <c r="Q39" s="17">
        <v>0.39049796966653499</v>
      </c>
      <c r="R39" s="17">
        <v>0</v>
      </c>
      <c r="S39" s="17">
        <v>0</v>
      </c>
      <c r="T39" s="17">
        <v>0</v>
      </c>
      <c r="U39" s="17">
        <v>0</v>
      </c>
      <c r="V39" s="17">
        <v>1.552046772878092</v>
      </c>
      <c r="W39" s="17">
        <v>0.35273790292683904</v>
      </c>
      <c r="X39" s="28"/>
      <c r="Y39" s="28"/>
      <c r="Z39" s="28"/>
      <c r="AA39" s="28"/>
      <c r="AB39" s="28"/>
      <c r="AC39" s="28"/>
      <c r="AD39" s="28"/>
    </row>
    <row r="40" spans="1:30" ht="15" x14ac:dyDescent="0.25">
      <c r="A40" s="12" t="s">
        <v>52</v>
      </c>
      <c r="B40" s="17">
        <v>0.62096302432612427</v>
      </c>
      <c r="C40" s="17">
        <v>0</v>
      </c>
      <c r="D40" s="17">
        <v>0.16563335276403379</v>
      </c>
      <c r="E40" s="17">
        <v>5.1374163987719004E-2</v>
      </c>
      <c r="F40" s="17">
        <v>6.0336478979461173E-3</v>
      </c>
      <c r="G40" s="17">
        <v>0.35328866168803075</v>
      </c>
      <c r="H40" s="17">
        <v>0.34134195034771703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1.5386348010115711</v>
      </c>
      <c r="W40" s="17">
        <v>0.34968972750262978</v>
      </c>
      <c r="X40" s="28"/>
      <c r="Y40" s="28"/>
      <c r="Z40" s="28"/>
      <c r="AA40" s="28"/>
      <c r="AB40" s="28"/>
      <c r="AC40" s="28"/>
      <c r="AD40" s="28"/>
    </row>
    <row r="41" spans="1:30" ht="15" x14ac:dyDescent="0.25">
      <c r="A41" s="12" t="s">
        <v>49</v>
      </c>
      <c r="B41" s="17">
        <v>0.44308299131603662</v>
      </c>
      <c r="C41" s="17">
        <v>0</v>
      </c>
      <c r="D41" s="17">
        <v>1.0110087766116348E-2</v>
      </c>
      <c r="E41" s="17">
        <v>0</v>
      </c>
      <c r="F41" s="17">
        <v>4.8563507471273632E-3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6.546142300988243E-4</v>
      </c>
      <c r="N41" s="17">
        <v>4.452859916986654E-2</v>
      </c>
      <c r="O41" s="17">
        <v>0.14543020073115154</v>
      </c>
      <c r="P41" s="17">
        <v>0</v>
      </c>
      <c r="Q41" s="17">
        <v>0.20501143407493072</v>
      </c>
      <c r="R41" s="17">
        <v>0</v>
      </c>
      <c r="S41" s="17">
        <v>0</v>
      </c>
      <c r="T41" s="17">
        <v>0.3363158416426863</v>
      </c>
      <c r="U41" s="17">
        <v>0</v>
      </c>
      <c r="V41" s="17">
        <v>1.1899901196780143</v>
      </c>
      <c r="W41" s="17">
        <v>0.2704522999268214</v>
      </c>
      <c r="X41" s="28"/>
      <c r="Y41" s="28"/>
      <c r="Z41" s="28"/>
      <c r="AA41" s="28"/>
      <c r="AB41" s="28"/>
      <c r="AC41" s="28"/>
      <c r="AD41" s="28"/>
    </row>
    <row r="42" spans="1:30" ht="15" x14ac:dyDescent="0.25">
      <c r="A42" s="12" t="s">
        <v>60</v>
      </c>
      <c r="B42" s="17">
        <v>0.59347247377001988</v>
      </c>
      <c r="C42" s="17">
        <v>2.904002513945654E-3</v>
      </c>
      <c r="D42" s="17">
        <v>1.9789959031546893E-2</v>
      </c>
      <c r="E42" s="17">
        <v>0</v>
      </c>
      <c r="F42" s="17">
        <v>0</v>
      </c>
      <c r="G42" s="17">
        <v>0.14381662334203019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5.1763291785664127E-2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0.81174635044320664</v>
      </c>
      <c r="W42" s="17">
        <v>0.18448780691891059</v>
      </c>
      <c r="X42" s="28"/>
      <c r="Y42" s="28"/>
      <c r="Z42" s="28"/>
      <c r="AA42" s="28"/>
      <c r="AB42" s="28"/>
      <c r="AC42" s="28"/>
      <c r="AD42" s="28"/>
    </row>
    <row r="43" spans="1:30" ht="15" x14ac:dyDescent="0.25">
      <c r="A43" s="12" t="s">
        <v>173</v>
      </c>
      <c r="B43" s="17">
        <v>0.15635654901586704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0.15635654901586704</v>
      </c>
      <c r="W43" s="17">
        <v>3.5535579321787962E-2</v>
      </c>
      <c r="X43" s="28"/>
      <c r="Y43" s="28"/>
      <c r="Z43" s="28"/>
      <c r="AA43" s="28"/>
      <c r="AB43" s="28"/>
      <c r="AC43" s="28"/>
      <c r="AD43" s="28"/>
    </row>
    <row r="44" spans="1:30" ht="15" x14ac:dyDescent="0.25">
      <c r="A44" s="12" t="s">
        <v>259</v>
      </c>
      <c r="B44" s="17">
        <v>0</v>
      </c>
      <c r="C44" s="17">
        <v>0</v>
      </c>
      <c r="D44" s="17">
        <v>1.2476278519888258E-2</v>
      </c>
      <c r="E44" s="17">
        <v>0</v>
      </c>
      <c r="F44" s="17">
        <v>0</v>
      </c>
      <c r="G44" s="17">
        <v>9.0667001672149486E-2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3.6973779846902935E-2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0.1401170600389407</v>
      </c>
      <c r="W44" s="17">
        <v>3.1844786372486521E-2</v>
      </c>
      <c r="X44" s="28"/>
      <c r="Y44" s="28"/>
      <c r="Z44" s="28"/>
      <c r="AA44" s="28"/>
      <c r="AB44" s="28"/>
      <c r="AC44" s="28"/>
      <c r="AD44" s="28"/>
    </row>
  </sheetData>
  <sortState xmlns:xlrd2="http://schemas.microsoft.com/office/spreadsheetml/2017/richdata2" ref="A4:W44">
    <sortCondition descending="1" ref="W1:W44"/>
  </sortState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507A9-7CF2-4CD8-80A3-128D46BB355F}">
  <sheetPr codeName="Sheet1"/>
  <dimension ref="A1:EC176"/>
  <sheetViews>
    <sheetView zoomScale="105" zoomScaleNormal="85" workbookViewId="0">
      <pane xSplit="1" ySplit="2" topLeftCell="B11" activePane="bottomRight" state="frozen"/>
      <selection pane="topRight" activeCell="B1" sqref="B1"/>
      <selection pane="bottomLeft" activeCell="A3" sqref="A3"/>
      <selection pane="bottomRight"/>
    </sheetView>
  </sheetViews>
  <sheetFormatPr defaultColWidth="9.125" defaultRowHeight="15" customHeight="1" x14ac:dyDescent="0.25"/>
  <cols>
    <col min="1" max="1" width="22.25" style="6" customWidth="1"/>
    <col min="2" max="2" width="8.625" style="6" customWidth="1"/>
    <col min="3" max="35" width="9.125" style="6"/>
    <col min="36" max="36" width="12.625" style="6" customWidth="1"/>
    <col min="37" max="41" width="9.125" style="6"/>
    <col min="42" max="42" width="9" style="39"/>
    <col min="43" max="43" width="9.125" style="39"/>
    <col min="44" max="70" width="9.125" style="6"/>
    <col min="71" max="71" width="10" style="6" bestFit="1" customWidth="1"/>
    <col min="72" max="113" width="9.125" style="6"/>
    <col min="114" max="114" width="10.75" style="6" bestFit="1" customWidth="1"/>
    <col min="115" max="115" width="21.875" style="6" bestFit="1" customWidth="1"/>
    <col min="116" max="116" width="10.75" style="6" bestFit="1" customWidth="1"/>
    <col min="117" max="117" width="21.875" style="6" bestFit="1" customWidth="1"/>
    <col min="118" max="118" width="10.75" style="6" bestFit="1" customWidth="1"/>
    <col min="119" max="119" width="21.875" style="6" bestFit="1" customWidth="1"/>
    <col min="120" max="120" width="16" style="6" customWidth="1"/>
    <col min="121" max="121" width="17" style="6" customWidth="1"/>
    <col min="122" max="122" width="14.75" style="6" customWidth="1"/>
    <col min="123" max="16384" width="9.125" style="6"/>
  </cols>
  <sheetData>
    <row r="1" spans="1:133" s="14" customFormat="1" ht="15" customHeight="1" x14ac:dyDescent="0.2">
      <c r="A1" s="14" t="s">
        <v>273</v>
      </c>
      <c r="AP1" s="25"/>
      <c r="AQ1" s="25"/>
    </row>
    <row r="2" spans="1:133" s="49" customFormat="1" ht="15" customHeight="1" x14ac:dyDescent="0.3">
      <c r="A2" s="7" t="s">
        <v>72</v>
      </c>
      <c r="B2" s="13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7</v>
      </c>
      <c r="J2" s="13" t="s">
        <v>8</v>
      </c>
      <c r="K2" s="13" t="s">
        <v>9</v>
      </c>
      <c r="L2" s="13" t="s">
        <v>10</v>
      </c>
      <c r="M2" s="13" t="s">
        <v>11</v>
      </c>
      <c r="N2" s="13" t="s">
        <v>12</v>
      </c>
      <c r="O2" s="13" t="s">
        <v>13</v>
      </c>
      <c r="P2" s="13" t="s">
        <v>14</v>
      </c>
      <c r="Q2" s="13" t="s">
        <v>15</v>
      </c>
      <c r="R2" s="13" t="s">
        <v>16</v>
      </c>
      <c r="S2" s="13" t="s">
        <v>17</v>
      </c>
      <c r="T2" s="26" t="s">
        <v>18</v>
      </c>
      <c r="U2" s="26" t="s">
        <v>19</v>
      </c>
      <c r="V2" s="26" t="s">
        <v>20</v>
      </c>
      <c r="W2" s="26" t="s">
        <v>21</v>
      </c>
      <c r="X2" s="26" t="s">
        <v>22</v>
      </c>
      <c r="Y2" s="26" t="s">
        <v>23</v>
      </c>
      <c r="Z2" s="26" t="s">
        <v>24</v>
      </c>
      <c r="AA2" s="26" t="s">
        <v>25</v>
      </c>
      <c r="AB2" s="26" t="s">
        <v>26</v>
      </c>
      <c r="AC2" s="26" t="s">
        <v>27</v>
      </c>
      <c r="AD2" s="26" t="s">
        <v>28</v>
      </c>
      <c r="AE2" s="26" t="s">
        <v>29</v>
      </c>
      <c r="AF2" s="26" t="s">
        <v>30</v>
      </c>
      <c r="AG2" s="26" t="s">
        <v>205</v>
      </c>
      <c r="AH2" s="26" t="s">
        <v>204</v>
      </c>
      <c r="AI2" s="26" t="s">
        <v>218</v>
      </c>
      <c r="AJ2" s="26" t="s">
        <v>176</v>
      </c>
      <c r="AK2" s="26" t="s">
        <v>34</v>
      </c>
      <c r="AL2" s="26" t="s">
        <v>35</v>
      </c>
      <c r="AM2" s="26" t="s">
        <v>36</v>
      </c>
      <c r="AN2" s="26" t="s">
        <v>145</v>
      </c>
      <c r="AO2" s="26" t="s">
        <v>146</v>
      </c>
      <c r="AP2" s="40" t="s">
        <v>209</v>
      </c>
      <c r="AQ2" s="26" t="s">
        <v>223</v>
      </c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</row>
    <row r="3" spans="1:133" s="49" customFormat="1" ht="15" customHeight="1" x14ac:dyDescent="0.2">
      <c r="A3" s="7" t="s">
        <v>193</v>
      </c>
      <c r="B3" s="13" t="s">
        <v>194</v>
      </c>
      <c r="C3" s="13" t="s">
        <v>194</v>
      </c>
      <c r="D3" s="13" t="s">
        <v>194</v>
      </c>
      <c r="E3" s="13" t="s">
        <v>194</v>
      </c>
      <c r="F3" s="13" t="s">
        <v>194</v>
      </c>
      <c r="G3" s="13" t="s">
        <v>194</v>
      </c>
      <c r="H3" s="13" t="s">
        <v>194</v>
      </c>
      <c r="I3" s="13" t="s">
        <v>194</v>
      </c>
      <c r="J3" s="13" t="s">
        <v>194</v>
      </c>
      <c r="K3" s="13" t="s">
        <v>194</v>
      </c>
      <c r="L3" s="13" t="s">
        <v>194</v>
      </c>
      <c r="M3" s="13" t="s">
        <v>194</v>
      </c>
      <c r="N3" s="13" t="s">
        <v>194</v>
      </c>
      <c r="O3" s="13" t="s">
        <v>194</v>
      </c>
      <c r="P3" s="13" t="s">
        <v>195</v>
      </c>
      <c r="Q3" s="13" t="s">
        <v>195</v>
      </c>
      <c r="R3" s="13" t="s">
        <v>195</v>
      </c>
      <c r="S3" s="13" t="s">
        <v>195</v>
      </c>
      <c r="T3" s="26" t="s">
        <v>195</v>
      </c>
      <c r="U3" s="26" t="s">
        <v>195</v>
      </c>
      <c r="V3" s="26" t="s">
        <v>195</v>
      </c>
      <c r="W3" s="26" t="s">
        <v>195</v>
      </c>
      <c r="X3" s="26" t="s">
        <v>195</v>
      </c>
      <c r="Y3" s="26" t="s">
        <v>195</v>
      </c>
      <c r="Z3" s="69" t="s">
        <v>25</v>
      </c>
      <c r="AA3" s="69" t="s">
        <v>25</v>
      </c>
      <c r="AB3" s="69" t="s">
        <v>25</v>
      </c>
      <c r="AC3" s="69" t="s">
        <v>25</v>
      </c>
      <c r="AD3" s="26" t="s">
        <v>221</v>
      </c>
      <c r="AE3" s="26" t="s">
        <v>221</v>
      </c>
      <c r="AF3" s="26" t="s">
        <v>221</v>
      </c>
      <c r="AG3" s="26" t="s">
        <v>196</v>
      </c>
      <c r="AH3" s="26" t="s">
        <v>196</v>
      </c>
      <c r="AI3" s="26" t="s">
        <v>196</v>
      </c>
      <c r="AJ3" s="26" t="s">
        <v>196</v>
      </c>
      <c r="AK3" s="26" t="s">
        <v>197</v>
      </c>
      <c r="AL3" s="26" t="s">
        <v>197</v>
      </c>
      <c r="AM3" s="26" t="s">
        <v>197</v>
      </c>
      <c r="AN3" s="26" t="s">
        <v>198</v>
      </c>
      <c r="AO3" s="26" t="s">
        <v>198</v>
      </c>
      <c r="AP3" s="26"/>
      <c r="AQ3" s="26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</row>
    <row r="4" spans="1:133" s="32" customFormat="1" ht="15" customHeight="1" x14ac:dyDescent="0.25">
      <c r="A4" s="31" t="s">
        <v>256</v>
      </c>
      <c r="B4" s="12">
        <v>58.578000000000003</v>
      </c>
      <c r="C4" s="12">
        <v>6.3985011620095369</v>
      </c>
      <c r="D4" s="12">
        <v>5.1352600965838606</v>
      </c>
      <c r="E4" s="12">
        <v>4.5304282979977426</v>
      </c>
      <c r="F4" s="12">
        <v>3.4605398567524253</v>
      </c>
      <c r="G4" s="12">
        <v>2.32280906547558</v>
      </c>
      <c r="H4" s="12">
        <v>3.1437008924599916</v>
      </c>
      <c r="I4" s="12">
        <v>0.28392063033997306</v>
      </c>
      <c r="J4" s="12">
        <v>0.13167333580984256</v>
      </c>
      <c r="K4" s="12" t="s">
        <v>201</v>
      </c>
      <c r="L4" s="12" t="s">
        <v>201</v>
      </c>
      <c r="M4" s="12" t="s">
        <v>201</v>
      </c>
      <c r="N4" s="12" t="s">
        <v>201</v>
      </c>
      <c r="O4" s="12" t="s">
        <v>201</v>
      </c>
      <c r="P4" s="12">
        <v>18.247626022158151</v>
      </c>
      <c r="Q4" s="12" t="s">
        <v>201</v>
      </c>
      <c r="R4" s="12">
        <v>0.16325319635122479</v>
      </c>
      <c r="S4" s="12">
        <v>3.3058772261123028</v>
      </c>
      <c r="T4" s="12">
        <v>0.15917186644244419</v>
      </c>
      <c r="U4" s="12">
        <v>0.7818104313709402</v>
      </c>
      <c r="V4" s="12">
        <v>7.4691699738133208E-2</v>
      </c>
      <c r="W4" s="12">
        <v>0.93817251764512832</v>
      </c>
      <c r="X4" s="12" t="s">
        <v>201</v>
      </c>
      <c r="Y4" s="12" t="s">
        <v>201</v>
      </c>
      <c r="Z4" s="12" t="s">
        <v>201</v>
      </c>
      <c r="AA4" s="12" t="s">
        <v>201</v>
      </c>
      <c r="AB4" s="12" t="s">
        <v>201</v>
      </c>
      <c r="AC4" s="12" t="s">
        <v>201</v>
      </c>
      <c r="AD4" s="12" t="s">
        <v>201</v>
      </c>
      <c r="AE4" s="12" t="s">
        <v>201</v>
      </c>
      <c r="AF4" s="12" t="s">
        <v>201</v>
      </c>
      <c r="AG4" s="12" t="s">
        <v>201</v>
      </c>
      <c r="AH4" s="12" t="s">
        <v>201</v>
      </c>
      <c r="AI4" s="12" t="s">
        <v>41</v>
      </c>
      <c r="AJ4" s="12" t="s">
        <v>201</v>
      </c>
      <c r="AK4" s="12" t="s">
        <v>201</v>
      </c>
      <c r="AL4" s="12">
        <v>0.13990291929795773</v>
      </c>
      <c r="AM4" s="12" t="s">
        <v>201</v>
      </c>
      <c r="AN4" s="12">
        <v>135.16499590307933</v>
      </c>
      <c r="AO4" s="12">
        <v>22.416526414139593</v>
      </c>
      <c r="AP4" s="12">
        <f>SUM(B4:AM4)</f>
        <v>107.79533921654523</v>
      </c>
      <c r="AQ4" s="12">
        <f>SUM(AN4:AP4)</f>
        <v>265.37686153376416</v>
      </c>
    </row>
    <row r="5" spans="1:133" s="32" customFormat="1" ht="15" customHeight="1" x14ac:dyDescent="0.25">
      <c r="A5" s="11" t="s">
        <v>43</v>
      </c>
      <c r="B5" s="12">
        <v>9.4130339999999997</v>
      </c>
      <c r="C5" s="12">
        <v>3.7732640293008011</v>
      </c>
      <c r="D5" s="12">
        <v>4.4563194588143595</v>
      </c>
      <c r="E5" s="12">
        <v>1.8782736537962168</v>
      </c>
      <c r="F5" s="12">
        <v>1.2385523149613316</v>
      </c>
      <c r="G5" s="12">
        <v>0.91350810306098473</v>
      </c>
      <c r="H5" s="12">
        <v>3.1395861007159338</v>
      </c>
      <c r="I5" s="12" t="s">
        <v>201</v>
      </c>
      <c r="J5" s="12" t="s">
        <v>201</v>
      </c>
      <c r="K5" s="12" t="s">
        <v>201</v>
      </c>
      <c r="L5" s="12" t="s">
        <v>201</v>
      </c>
      <c r="M5" s="12" t="s">
        <v>201</v>
      </c>
      <c r="N5" s="12" t="s">
        <v>201</v>
      </c>
      <c r="O5" s="12" t="s">
        <v>201</v>
      </c>
      <c r="P5" s="12">
        <v>4.4200802912094117</v>
      </c>
      <c r="Q5" s="12" t="s">
        <v>201</v>
      </c>
      <c r="R5" s="12">
        <v>9.7951917810734868E-2</v>
      </c>
      <c r="S5" s="12">
        <v>2.4773672546298369</v>
      </c>
      <c r="T5" s="12">
        <v>0.1020332477195155</v>
      </c>
      <c r="U5" s="12">
        <v>0.37444604870923975</v>
      </c>
      <c r="V5" s="12" t="s">
        <v>41</v>
      </c>
      <c r="W5" s="12">
        <v>0.13167333580984253</v>
      </c>
      <c r="X5" s="12" t="s">
        <v>201</v>
      </c>
      <c r="Y5" s="12" t="s">
        <v>201</v>
      </c>
      <c r="Z5" s="12" t="s">
        <v>201</v>
      </c>
      <c r="AA5" s="12" t="s">
        <v>201</v>
      </c>
      <c r="AB5" s="12" t="s">
        <v>201</v>
      </c>
      <c r="AC5" s="12" t="s">
        <v>201</v>
      </c>
      <c r="AD5" s="12" t="s">
        <v>201</v>
      </c>
      <c r="AE5" s="12" t="s">
        <v>201</v>
      </c>
      <c r="AF5" s="12" t="s">
        <v>201</v>
      </c>
      <c r="AG5" s="12" t="s">
        <v>201</v>
      </c>
      <c r="AH5" s="12" t="s">
        <v>41</v>
      </c>
      <c r="AI5" s="12" t="s">
        <v>41</v>
      </c>
      <c r="AJ5" s="12" t="s">
        <v>201</v>
      </c>
      <c r="AK5" s="12" t="s">
        <v>201</v>
      </c>
      <c r="AL5" s="12">
        <v>0.27569104685185797</v>
      </c>
      <c r="AM5" s="12" t="s">
        <v>201</v>
      </c>
      <c r="AN5" s="12">
        <v>3.6288139294176465</v>
      </c>
      <c r="AO5" s="12">
        <v>1.9975122547253099</v>
      </c>
      <c r="AP5" s="12">
        <f t="shared" ref="AP5:AP44" si="0">SUM(B5:AM5)</f>
        <v>32.691780803390074</v>
      </c>
      <c r="AQ5" s="12">
        <f t="shared" ref="AQ5:AQ44" si="1">SUM(AN5:AP5)</f>
        <v>38.318106987533028</v>
      </c>
    </row>
    <row r="6" spans="1:133" s="32" customFormat="1" ht="15" customHeight="1" x14ac:dyDescent="0.25">
      <c r="A6" s="11" t="s">
        <v>44</v>
      </c>
      <c r="B6" s="12">
        <v>8.2910400000000006</v>
      </c>
      <c r="C6" s="12">
        <v>4.0612994513848326</v>
      </c>
      <c r="D6" s="12">
        <v>4.7813880065949084</v>
      </c>
      <c r="E6" s="12">
        <v>3.6557815536334091</v>
      </c>
      <c r="F6" s="12">
        <v>2.9256169300249395</v>
      </c>
      <c r="G6" s="12">
        <v>2.1080956224484262</v>
      </c>
      <c r="H6" s="12">
        <v>3.567524442097922</v>
      </c>
      <c r="I6" s="12">
        <v>0.25100229638751242</v>
      </c>
      <c r="J6" s="12" t="s">
        <v>201</v>
      </c>
      <c r="K6" s="12" t="s">
        <v>180</v>
      </c>
      <c r="L6" s="12" t="s">
        <v>201</v>
      </c>
      <c r="M6" s="12" t="s">
        <v>201</v>
      </c>
      <c r="N6" s="12" t="s">
        <v>201</v>
      </c>
      <c r="O6" s="12" t="s">
        <v>201</v>
      </c>
      <c r="P6" s="12">
        <v>5.9056843780055583</v>
      </c>
      <c r="Q6" s="12" t="s">
        <v>201</v>
      </c>
      <c r="R6" s="12">
        <v>0.23671713470927599</v>
      </c>
      <c r="S6" s="12">
        <v>2.2937074087347078</v>
      </c>
      <c r="T6" s="12">
        <v>0.28569309361464346</v>
      </c>
      <c r="U6" s="12">
        <v>0.93817251764512843</v>
      </c>
      <c r="V6" s="12">
        <v>0.12212701896362896</v>
      </c>
      <c r="W6" s="12">
        <v>1.3743404425152317</v>
      </c>
      <c r="X6" s="12" t="s">
        <v>201</v>
      </c>
      <c r="Y6" s="12" t="s">
        <v>201</v>
      </c>
      <c r="Z6" s="12" t="s">
        <v>201</v>
      </c>
      <c r="AA6" s="12" t="s">
        <v>201</v>
      </c>
      <c r="AB6" s="12" t="s">
        <v>201</v>
      </c>
      <c r="AC6" s="12" t="s">
        <v>201</v>
      </c>
      <c r="AD6" s="12" t="s">
        <v>201</v>
      </c>
      <c r="AE6" s="12" t="s">
        <v>201</v>
      </c>
      <c r="AF6" s="12" t="s">
        <v>201</v>
      </c>
      <c r="AG6" s="12" t="s">
        <v>201</v>
      </c>
      <c r="AH6" s="12" t="s">
        <v>41</v>
      </c>
      <c r="AI6" s="12" t="s">
        <v>201</v>
      </c>
      <c r="AJ6" s="12" t="s">
        <v>201</v>
      </c>
      <c r="AK6" s="12" t="s">
        <v>201</v>
      </c>
      <c r="AL6" s="12" t="s">
        <v>201</v>
      </c>
      <c r="AM6" s="12" t="s">
        <v>201</v>
      </c>
      <c r="AN6" s="12" t="s">
        <v>201</v>
      </c>
      <c r="AO6" s="12">
        <v>3.3802346266073857</v>
      </c>
      <c r="AP6" s="12">
        <f t="shared" si="0"/>
        <v>40.79819029676014</v>
      </c>
      <c r="AQ6" s="12">
        <f t="shared" si="1"/>
        <v>44.178424923367523</v>
      </c>
    </row>
    <row r="7" spans="1:133" s="32" customFormat="1" ht="15" customHeight="1" x14ac:dyDescent="0.25">
      <c r="A7" s="11" t="s">
        <v>84</v>
      </c>
      <c r="B7" s="12">
        <v>19.738532999999997</v>
      </c>
      <c r="C7" s="12">
        <v>5.7565936499365549</v>
      </c>
      <c r="D7" s="12">
        <v>2.9297317217689973</v>
      </c>
      <c r="E7" s="12">
        <v>1.1446989649745183</v>
      </c>
      <c r="F7" s="12">
        <v>1.217978356241044</v>
      </c>
      <c r="G7" s="12">
        <v>0.65585197142839935</v>
      </c>
      <c r="H7" s="12">
        <v>0.81472876532340088</v>
      </c>
      <c r="I7" s="12">
        <v>0.23454312941128211</v>
      </c>
      <c r="J7" s="12">
        <v>8.2295834881151608E-2</v>
      </c>
      <c r="K7" s="12" t="s">
        <v>41</v>
      </c>
      <c r="L7" s="12" t="s">
        <v>201</v>
      </c>
      <c r="M7" s="12" t="s">
        <v>201</v>
      </c>
      <c r="N7" s="12" t="s">
        <v>201</v>
      </c>
      <c r="O7" s="12" t="s">
        <v>201</v>
      </c>
      <c r="P7" s="12">
        <v>3.9344020320645177</v>
      </c>
      <c r="Q7" s="12" t="s">
        <v>201</v>
      </c>
      <c r="R7" s="12" t="s">
        <v>201</v>
      </c>
      <c r="S7" s="12">
        <v>0.75504603312441465</v>
      </c>
      <c r="T7" s="12">
        <v>8.5707928084393023E-2</v>
      </c>
      <c r="U7" s="12">
        <v>0.56784126067994611</v>
      </c>
      <c r="V7" s="12">
        <v>9.3290558421273456E-2</v>
      </c>
      <c r="W7" s="12">
        <v>2.5347117143394691</v>
      </c>
      <c r="X7" s="12" t="s">
        <v>201</v>
      </c>
      <c r="Y7" s="12" t="s">
        <v>201</v>
      </c>
      <c r="Z7" s="12" t="s">
        <v>201</v>
      </c>
      <c r="AA7" s="12" t="s">
        <v>201</v>
      </c>
      <c r="AB7" s="12" t="s">
        <v>201</v>
      </c>
      <c r="AC7" s="12" t="s">
        <v>201</v>
      </c>
      <c r="AD7" s="12" t="s">
        <v>41</v>
      </c>
      <c r="AE7" s="12">
        <v>0.44843929246167213</v>
      </c>
      <c r="AF7" s="12" t="s">
        <v>201</v>
      </c>
      <c r="AG7" s="12" t="s">
        <v>201</v>
      </c>
      <c r="AH7" s="12" t="s">
        <v>41</v>
      </c>
      <c r="AI7" s="12" t="s">
        <v>201</v>
      </c>
      <c r="AJ7" s="12" t="s">
        <v>201</v>
      </c>
      <c r="AK7" s="12" t="s">
        <v>201</v>
      </c>
      <c r="AL7" s="12" t="s">
        <v>201</v>
      </c>
      <c r="AM7" s="12" t="s">
        <v>201</v>
      </c>
      <c r="AN7" s="12">
        <v>2.2949196348733008</v>
      </c>
      <c r="AO7" s="12">
        <v>2.5923270150212914</v>
      </c>
      <c r="AP7" s="12">
        <f t="shared" si="0"/>
        <v>40.994394213141049</v>
      </c>
      <c r="AQ7" s="12">
        <f t="shared" si="1"/>
        <v>45.881640863035642</v>
      </c>
    </row>
    <row r="8" spans="1:133" s="32" customFormat="1" ht="15" customHeight="1" x14ac:dyDescent="0.25">
      <c r="A8" s="11" t="s">
        <v>45</v>
      </c>
      <c r="B8" s="12">
        <v>63.142577999999993</v>
      </c>
      <c r="C8" s="12">
        <v>1.1521416883361226</v>
      </c>
      <c r="D8" s="12">
        <v>1.0986493956633741</v>
      </c>
      <c r="E8" s="12" t="s">
        <v>201</v>
      </c>
      <c r="F8" s="12">
        <v>0.62133355335269458</v>
      </c>
      <c r="G8" s="12">
        <v>0.32011822414957586</v>
      </c>
      <c r="H8" s="12">
        <v>0.34152771475677918</v>
      </c>
      <c r="I8" s="12">
        <v>0.23042833766722454</v>
      </c>
      <c r="J8" s="12" t="s">
        <v>201</v>
      </c>
      <c r="K8" s="12">
        <v>9.2920227164308283E-2</v>
      </c>
      <c r="L8" s="12" t="s">
        <v>201</v>
      </c>
      <c r="M8" s="12" t="s">
        <v>201</v>
      </c>
      <c r="N8" s="12" t="s">
        <v>201</v>
      </c>
      <c r="O8" s="12" t="s">
        <v>201</v>
      </c>
      <c r="P8" s="12">
        <v>0.51832889841513874</v>
      </c>
      <c r="Q8" s="12" t="s">
        <v>201</v>
      </c>
      <c r="R8" s="12" t="s">
        <v>201</v>
      </c>
      <c r="S8" s="12">
        <v>0.37140102169903649</v>
      </c>
      <c r="T8" s="12" t="s">
        <v>201</v>
      </c>
      <c r="U8" s="12">
        <v>0.25923187987562757</v>
      </c>
      <c r="V8" s="12" t="s">
        <v>201</v>
      </c>
      <c r="W8" s="12" t="s">
        <v>201</v>
      </c>
      <c r="X8" s="12" t="s">
        <v>201</v>
      </c>
      <c r="Y8" s="12" t="s">
        <v>201</v>
      </c>
      <c r="Z8" s="12" t="s">
        <v>201</v>
      </c>
      <c r="AA8" s="12" t="s">
        <v>201</v>
      </c>
      <c r="AB8" s="12" t="s">
        <v>201</v>
      </c>
      <c r="AC8" s="12" t="s">
        <v>201</v>
      </c>
      <c r="AD8" s="12" t="s">
        <v>201</v>
      </c>
      <c r="AE8" s="12" t="s">
        <v>41</v>
      </c>
      <c r="AF8" s="12" t="s">
        <v>201</v>
      </c>
      <c r="AG8" s="12" t="s">
        <v>201</v>
      </c>
      <c r="AH8" s="12" t="s">
        <v>201</v>
      </c>
      <c r="AI8" s="12" t="s">
        <v>201</v>
      </c>
      <c r="AJ8" s="12" t="s">
        <v>201</v>
      </c>
      <c r="AK8" s="12" t="s">
        <v>201</v>
      </c>
      <c r="AL8" s="12">
        <v>0.304494589060261</v>
      </c>
      <c r="AM8" s="12" t="s">
        <v>201</v>
      </c>
      <c r="AN8" s="12">
        <v>6.4009170473642163</v>
      </c>
      <c r="AO8" s="12" t="s">
        <v>41</v>
      </c>
      <c r="AP8" s="12">
        <f t="shared" si="0"/>
        <v>68.453153530140142</v>
      </c>
      <c r="AQ8" s="12">
        <f t="shared" si="1"/>
        <v>74.854070577504359</v>
      </c>
    </row>
    <row r="9" spans="1:133" s="32" customFormat="1" ht="15" customHeight="1" x14ac:dyDescent="0.25">
      <c r="A9" s="11" t="s">
        <v>89</v>
      </c>
      <c r="B9" s="12">
        <v>9.7892850000000013</v>
      </c>
      <c r="C9" s="12">
        <v>2.6663850501493123</v>
      </c>
      <c r="D9" s="12">
        <v>2.6211223409646789</v>
      </c>
      <c r="E9" s="12">
        <v>3.720271636167185</v>
      </c>
      <c r="F9" s="12">
        <v>1.4813250278607288</v>
      </c>
      <c r="G9" s="12">
        <v>1.4288203663261556</v>
      </c>
      <c r="H9" s="12">
        <v>1.1521416883361226</v>
      </c>
      <c r="I9" s="12" t="s">
        <v>201</v>
      </c>
      <c r="J9" s="12" t="s">
        <v>201</v>
      </c>
      <c r="K9" s="12" t="s">
        <v>41</v>
      </c>
      <c r="L9" s="12" t="s">
        <v>201</v>
      </c>
      <c r="M9" s="12" t="s">
        <v>201</v>
      </c>
      <c r="N9" s="12" t="s">
        <v>201</v>
      </c>
      <c r="O9" s="12" t="s">
        <v>201</v>
      </c>
      <c r="P9" s="12">
        <v>1.7427278710493248</v>
      </c>
      <c r="Q9" s="12" t="s">
        <v>201</v>
      </c>
      <c r="R9" s="12" t="s">
        <v>201</v>
      </c>
      <c r="S9" s="12">
        <v>1.3264322203537016</v>
      </c>
      <c r="T9" s="12" t="s">
        <v>201</v>
      </c>
      <c r="U9" s="12">
        <v>0.65425188730515527</v>
      </c>
      <c r="V9" s="12" t="s">
        <v>201</v>
      </c>
      <c r="W9" s="12" t="s">
        <v>201</v>
      </c>
      <c r="X9" s="12" t="s">
        <v>201</v>
      </c>
      <c r="Y9" s="12" t="s">
        <v>201</v>
      </c>
      <c r="Z9" s="12" t="s">
        <v>201</v>
      </c>
      <c r="AA9" s="12" t="s">
        <v>201</v>
      </c>
      <c r="AB9" s="12" t="s">
        <v>201</v>
      </c>
      <c r="AC9" s="12" t="s">
        <v>201</v>
      </c>
      <c r="AD9" s="12" t="s">
        <v>201</v>
      </c>
      <c r="AE9" s="12" t="s">
        <v>201</v>
      </c>
      <c r="AF9" s="12" t="s">
        <v>201</v>
      </c>
      <c r="AG9" s="12" t="s">
        <v>201</v>
      </c>
      <c r="AH9" s="12" t="s">
        <v>201</v>
      </c>
      <c r="AI9" s="12" t="s">
        <v>201</v>
      </c>
      <c r="AJ9" s="12" t="s">
        <v>201</v>
      </c>
      <c r="AK9" s="12" t="s">
        <v>201</v>
      </c>
      <c r="AL9" s="12" t="s">
        <v>201</v>
      </c>
      <c r="AM9" s="12" t="s">
        <v>201</v>
      </c>
      <c r="AN9" s="12">
        <v>22.609619265429707</v>
      </c>
      <c r="AO9" s="12">
        <v>13.345601319625878</v>
      </c>
      <c r="AP9" s="12">
        <f t="shared" si="0"/>
        <v>26.582763088512369</v>
      </c>
      <c r="AQ9" s="12">
        <f>SUM(AN9:AP9)</f>
        <v>62.53798367356795</v>
      </c>
    </row>
    <row r="10" spans="1:133" s="32" customFormat="1" ht="15" customHeight="1" x14ac:dyDescent="0.25">
      <c r="A10" s="11" t="s">
        <v>46</v>
      </c>
      <c r="B10" s="12">
        <v>19.562799000000002</v>
      </c>
      <c r="C10" s="12" t="s">
        <v>41</v>
      </c>
      <c r="D10" s="12">
        <v>4.5921075863682601</v>
      </c>
      <c r="E10" s="12">
        <v>0.54816570153709332</v>
      </c>
      <c r="F10" s="12">
        <v>0.60487438637646429</v>
      </c>
      <c r="G10" s="12" t="s">
        <v>201</v>
      </c>
      <c r="H10" s="12">
        <v>0.22219875417910936</v>
      </c>
      <c r="I10" s="12" t="s">
        <v>201</v>
      </c>
      <c r="J10" s="12" t="s">
        <v>201</v>
      </c>
      <c r="K10" s="12" t="s">
        <v>201</v>
      </c>
      <c r="L10" s="12" t="s">
        <v>41</v>
      </c>
      <c r="M10" s="12" t="s">
        <v>201</v>
      </c>
      <c r="N10" s="12" t="s">
        <v>201</v>
      </c>
      <c r="O10" s="12" t="s">
        <v>201</v>
      </c>
      <c r="P10" s="12">
        <v>1.2488869520868697</v>
      </c>
      <c r="Q10" s="12">
        <v>1.0872662876991573E-2</v>
      </c>
      <c r="R10" s="12" t="s">
        <v>201</v>
      </c>
      <c r="S10" s="12">
        <v>0.55097953768538377</v>
      </c>
      <c r="T10" s="12" t="s">
        <v>201</v>
      </c>
      <c r="U10" s="12">
        <v>0.34975729824489432</v>
      </c>
      <c r="V10" s="12" t="s">
        <v>201</v>
      </c>
      <c r="W10" s="12">
        <v>1.127452937871777</v>
      </c>
      <c r="X10" s="12" t="s">
        <v>201</v>
      </c>
      <c r="Y10" s="12" t="s">
        <v>201</v>
      </c>
      <c r="Z10" s="12" t="s">
        <v>201</v>
      </c>
      <c r="AA10" s="12" t="s">
        <v>201</v>
      </c>
      <c r="AB10" s="12" t="s">
        <v>201</v>
      </c>
      <c r="AC10" s="12" t="s">
        <v>201</v>
      </c>
      <c r="AD10" s="12" t="s">
        <v>201</v>
      </c>
      <c r="AE10" s="12">
        <v>0.23195135816983048</v>
      </c>
      <c r="AF10" s="12" t="s">
        <v>41</v>
      </c>
      <c r="AG10" s="12" t="s">
        <v>201</v>
      </c>
      <c r="AH10" s="12" t="s">
        <v>201</v>
      </c>
      <c r="AI10" s="12" t="s">
        <v>201</v>
      </c>
      <c r="AJ10" s="12" t="s">
        <v>201</v>
      </c>
      <c r="AK10" s="12" t="s">
        <v>201</v>
      </c>
      <c r="AL10" s="12" t="s">
        <v>201</v>
      </c>
      <c r="AM10" s="12" t="s">
        <v>201</v>
      </c>
      <c r="AN10" s="12">
        <v>3.9040267289575779</v>
      </c>
      <c r="AO10" s="12">
        <v>2.9718543434191003</v>
      </c>
      <c r="AP10" s="12">
        <f t="shared" si="0"/>
        <v>29.05004617539668</v>
      </c>
      <c r="AQ10" s="12">
        <f t="shared" si="1"/>
        <v>35.925927247773359</v>
      </c>
    </row>
    <row r="11" spans="1:133" s="32" customFormat="1" ht="15" customHeight="1" x14ac:dyDescent="0.25">
      <c r="A11" s="11" t="s">
        <v>47</v>
      </c>
      <c r="B11" s="12">
        <v>124.73058599999999</v>
      </c>
      <c r="C11" s="12">
        <v>5.9705628206275483</v>
      </c>
      <c r="D11" s="12">
        <v>16.154672387170059</v>
      </c>
      <c r="E11" s="12">
        <v>0.93107556658138646</v>
      </c>
      <c r="F11" s="12">
        <v>0.80238439009122831</v>
      </c>
      <c r="G11" s="12">
        <v>0.71050630238076573</v>
      </c>
      <c r="H11" s="12">
        <v>0.66659626253732818</v>
      </c>
      <c r="I11" s="12">
        <v>0.27157625510780031</v>
      </c>
      <c r="J11" s="12" t="s">
        <v>201</v>
      </c>
      <c r="K11" s="12" t="s">
        <v>201</v>
      </c>
      <c r="L11" s="12" t="s">
        <v>201</v>
      </c>
      <c r="M11" s="12" t="s">
        <v>201</v>
      </c>
      <c r="N11" s="12" t="s">
        <v>201</v>
      </c>
      <c r="O11" s="12" t="s">
        <v>201</v>
      </c>
      <c r="P11" s="12">
        <v>1.7876225000459116</v>
      </c>
      <c r="Q11" s="12" t="s">
        <v>201</v>
      </c>
      <c r="R11" s="12" t="s">
        <v>201</v>
      </c>
      <c r="S11" s="12" t="s">
        <v>201</v>
      </c>
      <c r="T11" s="12" t="s">
        <v>201</v>
      </c>
      <c r="U11" s="12">
        <v>0.15636208627418804</v>
      </c>
      <c r="V11" s="12" t="s">
        <v>201</v>
      </c>
      <c r="W11" s="12">
        <v>0.32506854778054894</v>
      </c>
      <c r="X11" s="12" t="s">
        <v>201</v>
      </c>
      <c r="Y11" s="12" t="s">
        <v>201</v>
      </c>
      <c r="Z11" s="12" t="s">
        <v>201</v>
      </c>
      <c r="AA11" s="12" t="s">
        <v>201</v>
      </c>
      <c r="AB11" s="12" t="s">
        <v>201</v>
      </c>
      <c r="AC11" s="12" t="s">
        <v>201</v>
      </c>
      <c r="AD11" s="12" t="s">
        <v>201</v>
      </c>
      <c r="AE11" s="12" t="s">
        <v>201</v>
      </c>
      <c r="AF11" s="12" t="s">
        <v>201</v>
      </c>
      <c r="AG11" s="12" t="s">
        <v>201</v>
      </c>
      <c r="AH11" s="12" t="s">
        <v>201</v>
      </c>
      <c r="AI11" s="12" t="s">
        <v>41</v>
      </c>
      <c r="AJ11" s="12" t="s">
        <v>201</v>
      </c>
      <c r="AK11" s="12" t="s">
        <v>201</v>
      </c>
      <c r="AL11" s="12">
        <v>0.31272417254837609</v>
      </c>
      <c r="AM11" s="12" t="s">
        <v>201</v>
      </c>
      <c r="AN11" s="12" t="s">
        <v>201</v>
      </c>
      <c r="AO11" s="12">
        <v>5.0736811270022875</v>
      </c>
      <c r="AP11" s="12">
        <f t="shared" si="0"/>
        <v>152.81973729114509</v>
      </c>
      <c r="AQ11" s="12">
        <f t="shared" si="1"/>
        <v>157.89341841814738</v>
      </c>
    </row>
    <row r="12" spans="1:133" s="32" customFormat="1" ht="15" customHeight="1" x14ac:dyDescent="0.25">
      <c r="A12" s="11" t="s">
        <v>48</v>
      </c>
      <c r="B12" s="12">
        <v>228.78539099999998</v>
      </c>
      <c r="C12" s="12" t="s">
        <v>201</v>
      </c>
      <c r="D12" s="12">
        <v>5.4232955186678922</v>
      </c>
      <c r="E12" s="12">
        <v>5.808138058198173</v>
      </c>
      <c r="F12" s="12">
        <v>4.0489550761526587</v>
      </c>
      <c r="G12" s="12">
        <v>3.423703446087536</v>
      </c>
      <c r="H12" s="12">
        <v>3.0037979731620337</v>
      </c>
      <c r="I12" s="12">
        <v>0.53080813498342783</v>
      </c>
      <c r="J12" s="12">
        <v>0.32095375603649123</v>
      </c>
      <c r="K12" s="12" t="s">
        <v>201</v>
      </c>
      <c r="L12" s="12" t="s">
        <v>201</v>
      </c>
      <c r="M12" s="12" t="s">
        <v>201</v>
      </c>
      <c r="N12" s="12" t="s">
        <v>201</v>
      </c>
      <c r="O12" s="12" t="s">
        <v>201</v>
      </c>
      <c r="P12" s="12">
        <v>1.2611309418132115</v>
      </c>
      <c r="Q12" s="12">
        <v>7.8279907650412282E-3</v>
      </c>
      <c r="R12" s="12">
        <v>0.12652122717219924</v>
      </c>
      <c r="S12" s="12">
        <v>1.665182602782493</v>
      </c>
      <c r="T12" s="12">
        <v>0.19998516553025039</v>
      </c>
      <c r="U12" s="12">
        <v>0.52257855149531274</v>
      </c>
      <c r="V12" s="12">
        <v>0.17457003974164284</v>
      </c>
      <c r="W12" s="12">
        <v>5.7442492747043827</v>
      </c>
      <c r="X12" s="12" t="s">
        <v>201</v>
      </c>
      <c r="Y12" s="12" t="s">
        <v>201</v>
      </c>
      <c r="Z12" s="12" t="s">
        <v>201</v>
      </c>
      <c r="AA12" s="12" t="s">
        <v>201</v>
      </c>
      <c r="AB12" s="12" t="s">
        <v>201</v>
      </c>
      <c r="AC12" s="12" t="s">
        <v>201</v>
      </c>
      <c r="AD12" s="12" t="s">
        <v>201</v>
      </c>
      <c r="AE12" s="12" t="s">
        <v>201</v>
      </c>
      <c r="AF12" s="12" t="s">
        <v>201</v>
      </c>
      <c r="AG12" s="12" t="s">
        <v>201</v>
      </c>
      <c r="AH12" s="12" t="s">
        <v>201</v>
      </c>
      <c r="AI12" s="12" t="s">
        <v>201</v>
      </c>
      <c r="AJ12" s="12" t="s">
        <v>201</v>
      </c>
      <c r="AK12" s="12" t="s">
        <v>201</v>
      </c>
      <c r="AL12" s="12" t="s">
        <v>201</v>
      </c>
      <c r="AM12" s="12" t="s">
        <v>201</v>
      </c>
      <c r="AN12" s="12">
        <v>69.271505535812949</v>
      </c>
      <c r="AO12" s="12">
        <v>62.0271944253425</v>
      </c>
      <c r="AP12" s="12">
        <f t="shared" si="0"/>
        <v>261.04708875729267</v>
      </c>
      <c r="AQ12" s="12">
        <f>SUM(AN12:AP12)</f>
        <v>392.34578871844815</v>
      </c>
    </row>
    <row r="13" spans="1:133" s="32" customFormat="1" ht="15" customHeight="1" x14ac:dyDescent="0.25">
      <c r="A13" s="11" t="s">
        <v>67</v>
      </c>
      <c r="B13" s="12">
        <v>8.7134774999999998</v>
      </c>
      <c r="C13" s="12" t="s">
        <v>201</v>
      </c>
      <c r="D13" s="12">
        <v>2.4757330326746438</v>
      </c>
      <c r="E13" s="12">
        <v>2.0999583125060708</v>
      </c>
      <c r="F13" s="12">
        <v>2.2041567775668436</v>
      </c>
      <c r="G13" s="12">
        <v>0.90570034149636081</v>
      </c>
      <c r="H13" s="12">
        <v>2.97636602820165</v>
      </c>
      <c r="I13" s="12" t="s">
        <v>201</v>
      </c>
      <c r="J13" s="12">
        <v>0.23660052528331088</v>
      </c>
      <c r="K13" s="12">
        <v>7.6823161861555037E-2</v>
      </c>
      <c r="L13" s="12" t="s">
        <v>201</v>
      </c>
      <c r="M13" s="12" t="s">
        <v>201</v>
      </c>
      <c r="N13" s="12" t="s">
        <v>201</v>
      </c>
      <c r="O13" s="12" t="s">
        <v>201</v>
      </c>
      <c r="P13" s="12">
        <v>2.5753191724405711</v>
      </c>
      <c r="Q13" s="12">
        <v>2.0569902740254324E-2</v>
      </c>
      <c r="R13" s="12" t="s">
        <v>201</v>
      </c>
      <c r="S13" s="12">
        <v>2.1222915525659225</v>
      </c>
      <c r="T13" s="12">
        <v>0.22447314498293411</v>
      </c>
      <c r="U13" s="12">
        <v>1.2015191892648132</v>
      </c>
      <c r="V13" s="12">
        <v>0.14246231976276152</v>
      </c>
      <c r="W13" s="12">
        <v>3.1148973502515882</v>
      </c>
      <c r="X13" s="12" t="s">
        <v>201</v>
      </c>
      <c r="Y13" s="12" t="s">
        <v>201</v>
      </c>
      <c r="Z13" s="12" t="s">
        <v>201</v>
      </c>
      <c r="AA13" s="12" t="s">
        <v>41</v>
      </c>
      <c r="AB13" s="12" t="s">
        <v>201</v>
      </c>
      <c r="AC13" s="12">
        <v>8.71668641024686E-2</v>
      </c>
      <c r="AD13" s="12" t="s">
        <v>201</v>
      </c>
      <c r="AE13" s="12" t="s">
        <v>41</v>
      </c>
      <c r="AF13" s="12" t="s">
        <v>41</v>
      </c>
      <c r="AG13" s="12" t="s">
        <v>201</v>
      </c>
      <c r="AH13" s="12" t="s">
        <v>41</v>
      </c>
      <c r="AI13" s="12" t="s">
        <v>201</v>
      </c>
      <c r="AJ13" s="12" t="s">
        <v>201</v>
      </c>
      <c r="AK13" s="12" t="s">
        <v>201</v>
      </c>
      <c r="AL13" s="12" t="s">
        <v>201</v>
      </c>
      <c r="AM13" s="12" t="s">
        <v>201</v>
      </c>
      <c r="AN13" s="12">
        <v>2.2305553511099299</v>
      </c>
      <c r="AO13" s="12">
        <v>37.906124220503962</v>
      </c>
      <c r="AP13" s="12">
        <f t="shared" si="0"/>
        <v>29.17751517570175</v>
      </c>
      <c r="AQ13" s="12">
        <f t="shared" si="1"/>
        <v>69.314194747315639</v>
      </c>
    </row>
    <row r="14" spans="1:133" s="32" customFormat="1" ht="15" customHeight="1" x14ac:dyDescent="0.25">
      <c r="A14" s="11" t="s">
        <v>97</v>
      </c>
      <c r="B14" s="12">
        <v>79.981499999999997</v>
      </c>
      <c r="C14" s="12">
        <v>4.7896175900830231</v>
      </c>
      <c r="D14" s="12">
        <v>2.8803542208403061</v>
      </c>
      <c r="E14" s="12" t="s">
        <v>201</v>
      </c>
      <c r="F14" s="12">
        <v>1.7035237820398381</v>
      </c>
      <c r="G14" s="12">
        <v>0.86666153367324184</v>
      </c>
      <c r="H14" s="12">
        <v>0.92171335066889815</v>
      </c>
      <c r="I14" s="12">
        <v>0.33741292301272158</v>
      </c>
      <c r="J14" s="12" t="s">
        <v>201</v>
      </c>
      <c r="K14" s="12" t="s">
        <v>201</v>
      </c>
      <c r="L14" s="12" t="s">
        <v>201</v>
      </c>
      <c r="M14" s="12" t="s">
        <v>201</v>
      </c>
      <c r="N14" s="12" t="s">
        <v>201</v>
      </c>
      <c r="O14" s="12" t="s">
        <v>201</v>
      </c>
      <c r="P14" s="12">
        <v>0.75912736303319539</v>
      </c>
      <c r="Q14" s="12">
        <v>6.1138322033533685E-3</v>
      </c>
      <c r="R14" s="12" t="s">
        <v>201</v>
      </c>
      <c r="S14" s="12">
        <v>1.3060255708097981</v>
      </c>
      <c r="T14" s="12">
        <v>0.32650639270244958</v>
      </c>
      <c r="U14" s="12">
        <v>1.1315677296158346</v>
      </c>
      <c r="V14" s="12">
        <v>0.1157038290511551</v>
      </c>
      <c r="W14" s="12">
        <v>1.7117533655279533</v>
      </c>
      <c r="X14" s="12" t="s">
        <v>201</v>
      </c>
      <c r="Y14" s="12" t="s">
        <v>201</v>
      </c>
      <c r="Z14" s="12" t="s">
        <v>201</v>
      </c>
      <c r="AA14" s="12" t="s">
        <v>201</v>
      </c>
      <c r="AB14" s="12" t="s">
        <v>201</v>
      </c>
      <c r="AC14" s="12" t="s">
        <v>201</v>
      </c>
      <c r="AD14" s="12" t="s">
        <v>201</v>
      </c>
      <c r="AE14" s="12" t="s">
        <v>41</v>
      </c>
      <c r="AF14" s="12" t="s">
        <v>201</v>
      </c>
      <c r="AG14" s="12" t="s">
        <v>201</v>
      </c>
      <c r="AH14" s="12" t="s">
        <v>41</v>
      </c>
      <c r="AI14" s="12" t="s">
        <v>201</v>
      </c>
      <c r="AJ14" s="12" t="s">
        <v>201</v>
      </c>
      <c r="AK14" s="12" t="s">
        <v>201</v>
      </c>
      <c r="AL14" s="12" t="s">
        <v>201</v>
      </c>
      <c r="AM14" s="12" t="s">
        <v>201</v>
      </c>
      <c r="AN14" s="12">
        <v>3.9350991418088608</v>
      </c>
      <c r="AO14" s="12">
        <v>2.0152679192117571</v>
      </c>
      <c r="AP14" s="12">
        <f t="shared" si="0"/>
        <v>96.837581483261772</v>
      </c>
      <c r="AQ14" s="12">
        <f t="shared" si="1"/>
        <v>102.78794854428239</v>
      </c>
    </row>
    <row r="15" spans="1:133" s="32" customFormat="1" ht="15" customHeight="1" x14ac:dyDescent="0.25">
      <c r="A15" s="11" t="s">
        <v>49</v>
      </c>
      <c r="B15" s="12">
        <v>61.732200000000006</v>
      </c>
      <c r="C15" s="12" t="s">
        <v>201</v>
      </c>
      <c r="D15" s="12">
        <v>0.19339521197070628</v>
      </c>
      <c r="E15" s="12" t="s">
        <v>201</v>
      </c>
      <c r="F15" s="12">
        <v>0.40736438266170044</v>
      </c>
      <c r="G15" s="12" t="s">
        <v>201</v>
      </c>
      <c r="H15" s="12" t="s">
        <v>201</v>
      </c>
      <c r="I15" s="12" t="s">
        <v>201</v>
      </c>
      <c r="J15" s="12" t="s">
        <v>201</v>
      </c>
      <c r="K15" s="12" t="s">
        <v>41</v>
      </c>
      <c r="L15" s="12" t="s">
        <v>201</v>
      </c>
      <c r="M15" s="12" t="s">
        <v>201</v>
      </c>
      <c r="N15" s="12" t="s">
        <v>201</v>
      </c>
      <c r="O15" s="12" t="s">
        <v>201</v>
      </c>
      <c r="P15" s="12">
        <v>0.34691304224635267</v>
      </c>
      <c r="Q15" s="12" t="s">
        <v>201</v>
      </c>
      <c r="R15" s="12" t="s">
        <v>201</v>
      </c>
      <c r="S15" s="12">
        <v>0.62444347604343486</v>
      </c>
      <c r="T15" s="12">
        <v>7.7545268266831779E-2</v>
      </c>
      <c r="U15" s="12">
        <v>0.24277271289939722</v>
      </c>
      <c r="V15" s="12" t="s">
        <v>41</v>
      </c>
      <c r="W15" s="12">
        <v>8.6410626625209153E-2</v>
      </c>
      <c r="X15" s="12" t="s">
        <v>201</v>
      </c>
      <c r="Y15" s="12" t="s">
        <v>201</v>
      </c>
      <c r="Z15" s="12" t="s">
        <v>201</v>
      </c>
      <c r="AA15" s="12" t="s">
        <v>201</v>
      </c>
      <c r="AB15" s="12" t="s">
        <v>201</v>
      </c>
      <c r="AC15" s="12" t="s">
        <v>201</v>
      </c>
      <c r="AD15" s="12" t="s">
        <v>201</v>
      </c>
      <c r="AE15" s="12">
        <v>0.29380505368178528</v>
      </c>
      <c r="AF15" s="12" t="s">
        <v>201</v>
      </c>
      <c r="AG15" s="12" t="s">
        <v>201</v>
      </c>
      <c r="AH15" s="12" t="s">
        <v>41</v>
      </c>
      <c r="AI15" s="12" t="s">
        <v>201</v>
      </c>
      <c r="AJ15" s="12" t="s">
        <v>201</v>
      </c>
      <c r="AK15" s="12" t="s">
        <v>201</v>
      </c>
      <c r="AL15" s="12">
        <v>7.8181043137094008E-2</v>
      </c>
      <c r="AM15" s="12" t="s">
        <v>201</v>
      </c>
      <c r="AN15" s="12" t="s">
        <v>201</v>
      </c>
      <c r="AO15" s="12" t="s">
        <v>201</v>
      </c>
      <c r="AP15" s="12">
        <f t="shared" si="0"/>
        <v>64.083030817532503</v>
      </c>
      <c r="AQ15" s="12">
        <f t="shared" si="1"/>
        <v>64.083030817532503</v>
      </c>
    </row>
    <row r="16" spans="1:133" s="32" customFormat="1" ht="15" customHeight="1" x14ac:dyDescent="0.25">
      <c r="A16" s="11" t="s">
        <v>153</v>
      </c>
      <c r="B16" s="12">
        <v>87.283473000000001</v>
      </c>
      <c r="C16" s="12">
        <v>7.1227045089636709</v>
      </c>
      <c r="D16" s="12">
        <v>2.8021731777032124</v>
      </c>
      <c r="E16" s="12">
        <v>4.1717022139036146</v>
      </c>
      <c r="F16" s="12">
        <v>3.3041777704782369</v>
      </c>
      <c r="G16" s="12">
        <v>2.2252120459177829</v>
      </c>
      <c r="H16" s="12">
        <v>3.4193919393118488</v>
      </c>
      <c r="I16" s="12">
        <v>0.32918333952460643</v>
      </c>
      <c r="J16" s="12" t="s">
        <v>201</v>
      </c>
      <c r="K16" s="12" t="s">
        <v>41</v>
      </c>
      <c r="L16" s="12" t="s">
        <v>201</v>
      </c>
      <c r="M16" s="12" t="s">
        <v>201</v>
      </c>
      <c r="N16" s="12" t="s">
        <v>201</v>
      </c>
      <c r="O16" s="12" t="s">
        <v>201</v>
      </c>
      <c r="P16" s="12" t="s">
        <v>201</v>
      </c>
      <c r="Q16" s="12" t="s">
        <v>201</v>
      </c>
      <c r="R16" s="12">
        <v>0.20814782534781162</v>
      </c>
      <c r="S16" s="12">
        <v>1.4121401484380944</v>
      </c>
      <c r="T16" s="12">
        <v>0.53057288814148063</v>
      </c>
      <c r="U16" s="12">
        <v>4.0571846596407743</v>
      </c>
      <c r="V16" s="12" t="s">
        <v>201</v>
      </c>
      <c r="W16" s="12">
        <v>7.6699718109233306</v>
      </c>
      <c r="X16" s="12" t="s">
        <v>201</v>
      </c>
      <c r="Y16" s="12" t="s">
        <v>201</v>
      </c>
      <c r="Z16" s="12" t="s">
        <v>201</v>
      </c>
      <c r="AA16" s="12" t="s">
        <v>201</v>
      </c>
      <c r="AB16" s="12" t="s">
        <v>201</v>
      </c>
      <c r="AC16" s="12" t="s">
        <v>201</v>
      </c>
      <c r="AD16" s="12" t="s">
        <v>201</v>
      </c>
      <c r="AE16" s="12">
        <v>0.34019532531575142</v>
      </c>
      <c r="AF16" s="12" t="s">
        <v>201</v>
      </c>
      <c r="AG16" s="12" t="s">
        <v>201</v>
      </c>
      <c r="AH16" s="12" t="s">
        <v>201</v>
      </c>
      <c r="AI16" s="12" t="s">
        <v>41</v>
      </c>
      <c r="AJ16" s="12" t="s">
        <v>201</v>
      </c>
      <c r="AK16" s="12" t="s">
        <v>201</v>
      </c>
      <c r="AL16" s="12" t="s">
        <v>201</v>
      </c>
      <c r="AM16" s="12" t="s">
        <v>201</v>
      </c>
      <c r="AN16" s="12">
        <v>140.26974944293289</v>
      </c>
      <c r="AO16" s="12">
        <v>6.2499938992294153</v>
      </c>
      <c r="AP16" s="12">
        <f t="shared" si="0"/>
        <v>124.87623065361019</v>
      </c>
      <c r="AQ16" s="12">
        <f t="shared" si="1"/>
        <v>271.39597399577252</v>
      </c>
    </row>
    <row r="17" spans="1:43" s="32" customFormat="1" ht="15" customHeight="1" x14ac:dyDescent="0.25">
      <c r="A17" s="11" t="s">
        <v>154</v>
      </c>
      <c r="B17" s="12">
        <v>20.644238999999999</v>
      </c>
      <c r="C17" s="12">
        <v>6.1433840738779661</v>
      </c>
      <c r="D17" s="12">
        <v>8.1596320284661807</v>
      </c>
      <c r="E17" s="12">
        <v>23.667860289895675</v>
      </c>
      <c r="F17" s="12">
        <v>18.582399516164035</v>
      </c>
      <c r="G17" s="12">
        <v>7.4095657248279858</v>
      </c>
      <c r="H17" s="12">
        <v>14.056128597700692</v>
      </c>
      <c r="I17" s="12">
        <v>0.27569104685185791</v>
      </c>
      <c r="J17" s="12" t="s">
        <v>201</v>
      </c>
      <c r="K17" s="12" t="s">
        <v>41</v>
      </c>
      <c r="L17" s="12" t="s">
        <v>201</v>
      </c>
      <c r="M17" s="12" t="s">
        <v>201</v>
      </c>
      <c r="N17" s="12" t="s">
        <v>201</v>
      </c>
      <c r="O17" s="12" t="s">
        <v>201</v>
      </c>
      <c r="P17" s="12">
        <v>1.8039478196810343</v>
      </c>
      <c r="Q17" s="12" t="s">
        <v>201</v>
      </c>
      <c r="R17" s="12">
        <v>0.49384091896245502</v>
      </c>
      <c r="S17" s="12">
        <v>2.126372882474703</v>
      </c>
      <c r="T17" s="12">
        <v>0.60811815640831246</v>
      </c>
      <c r="U17" s="12">
        <v>4.1435952862659828</v>
      </c>
      <c r="V17" s="12">
        <v>0.24745534590413479</v>
      </c>
      <c r="W17" s="12">
        <v>6.0652030307408724</v>
      </c>
      <c r="X17" s="12" t="s">
        <v>201</v>
      </c>
      <c r="Y17" s="12" t="s">
        <v>201</v>
      </c>
      <c r="Z17" s="12" t="s">
        <v>201</v>
      </c>
      <c r="AA17" s="12" t="s">
        <v>201</v>
      </c>
      <c r="AB17" s="12" t="s">
        <v>201</v>
      </c>
      <c r="AC17" s="12" t="s">
        <v>41</v>
      </c>
      <c r="AD17" s="12">
        <v>9.8965912819127685E-2</v>
      </c>
      <c r="AE17" s="12">
        <v>4.4472807073095488</v>
      </c>
      <c r="AF17" s="12" t="s">
        <v>41</v>
      </c>
      <c r="AG17" s="12" t="s">
        <v>201</v>
      </c>
      <c r="AH17" s="12" t="s">
        <v>201</v>
      </c>
      <c r="AI17" s="12" t="s">
        <v>201</v>
      </c>
      <c r="AJ17" s="12" t="s">
        <v>201</v>
      </c>
      <c r="AK17" s="12" t="s">
        <v>201</v>
      </c>
      <c r="AL17" s="12" t="s">
        <v>201</v>
      </c>
      <c r="AM17" s="12" t="s">
        <v>201</v>
      </c>
      <c r="AN17" s="12">
        <v>3.1893612333780785</v>
      </c>
      <c r="AO17" s="12" t="s">
        <v>41</v>
      </c>
      <c r="AP17" s="12">
        <f t="shared" si="0"/>
        <v>118.97368033835052</v>
      </c>
      <c r="AQ17" s="12">
        <f t="shared" si="1"/>
        <v>122.1630415717286</v>
      </c>
    </row>
    <row r="18" spans="1:43" s="32" customFormat="1" ht="15" customHeight="1" x14ac:dyDescent="0.25">
      <c r="A18" s="11" t="s">
        <v>155</v>
      </c>
      <c r="B18" s="12">
        <v>33.569699999999997</v>
      </c>
      <c r="C18" s="12">
        <v>5.9911367793478369</v>
      </c>
      <c r="D18" s="12" t="s">
        <v>201</v>
      </c>
      <c r="E18" s="12" t="s">
        <v>201</v>
      </c>
      <c r="F18" s="12">
        <v>0.62544834509675218</v>
      </c>
      <c r="G18" s="12">
        <v>0.75735287176850863</v>
      </c>
      <c r="H18" s="12" t="s">
        <v>201</v>
      </c>
      <c r="I18" s="12">
        <v>0.30860938080431849</v>
      </c>
      <c r="J18" s="12" t="s">
        <v>201</v>
      </c>
      <c r="K18" s="12" t="s">
        <v>201</v>
      </c>
      <c r="L18" s="12" t="s">
        <v>201</v>
      </c>
      <c r="M18" s="12" t="s">
        <v>201</v>
      </c>
      <c r="N18" s="12" t="s">
        <v>201</v>
      </c>
      <c r="O18" s="12" t="s">
        <v>201</v>
      </c>
      <c r="P18" s="12">
        <v>0.4244583105131845</v>
      </c>
      <c r="Q18" s="12" t="s">
        <v>201</v>
      </c>
      <c r="R18" s="12" t="s">
        <v>201</v>
      </c>
      <c r="S18" s="12">
        <v>0.17141585616878607</v>
      </c>
      <c r="T18" s="12" t="s">
        <v>201</v>
      </c>
      <c r="U18" s="12" t="s">
        <v>201</v>
      </c>
      <c r="V18" s="12" t="s">
        <v>201</v>
      </c>
      <c r="W18" s="12" t="s">
        <v>201</v>
      </c>
      <c r="X18" s="12" t="s">
        <v>201</v>
      </c>
      <c r="Y18" s="12" t="s">
        <v>201</v>
      </c>
      <c r="Z18" s="12" t="s">
        <v>201</v>
      </c>
      <c r="AA18" s="12" t="s">
        <v>201</v>
      </c>
      <c r="AB18" s="12" t="s">
        <v>201</v>
      </c>
      <c r="AC18" s="12" t="s">
        <v>201</v>
      </c>
      <c r="AD18" s="12" t="s">
        <v>201</v>
      </c>
      <c r="AE18" s="12" t="s">
        <v>201</v>
      </c>
      <c r="AF18" s="12" t="s">
        <v>201</v>
      </c>
      <c r="AG18" s="12" t="s">
        <v>201</v>
      </c>
      <c r="AH18" s="12" t="s">
        <v>201</v>
      </c>
      <c r="AI18" s="12" t="s">
        <v>201</v>
      </c>
      <c r="AJ18" s="12" t="s">
        <v>201</v>
      </c>
      <c r="AK18" s="12" t="s">
        <v>201</v>
      </c>
      <c r="AL18" s="12" t="s">
        <v>201</v>
      </c>
      <c r="AM18" s="12" t="s">
        <v>201</v>
      </c>
      <c r="AN18" s="12" t="s">
        <v>201</v>
      </c>
      <c r="AO18" s="12" t="s">
        <v>201</v>
      </c>
      <c r="AP18" s="12">
        <f t="shared" si="0"/>
        <v>41.848121543699385</v>
      </c>
      <c r="AQ18" s="12">
        <f t="shared" si="1"/>
        <v>41.848121543699385</v>
      </c>
    </row>
    <row r="19" spans="1:43" s="32" customFormat="1" ht="15" customHeight="1" thickBot="1" x14ac:dyDescent="0.3">
      <c r="A19" s="11" t="s">
        <v>156</v>
      </c>
      <c r="B19" s="12">
        <v>21.784256999999997</v>
      </c>
      <c r="C19" s="12" t="s">
        <v>41</v>
      </c>
      <c r="D19" s="12" t="s">
        <v>201</v>
      </c>
      <c r="E19" s="12" t="s">
        <v>201</v>
      </c>
      <c r="F19" s="12" t="s">
        <v>201</v>
      </c>
      <c r="G19" s="12" t="s">
        <v>201</v>
      </c>
      <c r="H19" s="12" t="s">
        <v>201</v>
      </c>
      <c r="I19" s="12" t="s">
        <v>201</v>
      </c>
      <c r="J19" s="12" t="s">
        <v>201</v>
      </c>
      <c r="K19" s="12" t="s">
        <v>201</v>
      </c>
      <c r="L19" s="12" t="s">
        <v>201</v>
      </c>
      <c r="M19" s="12" t="s">
        <v>201</v>
      </c>
      <c r="N19" s="12" t="s">
        <v>201</v>
      </c>
      <c r="O19" s="12" t="s">
        <v>201</v>
      </c>
      <c r="P19" s="12">
        <v>0.33875038242879146</v>
      </c>
      <c r="Q19" s="12" t="s">
        <v>201</v>
      </c>
      <c r="R19" s="12" t="s">
        <v>201</v>
      </c>
      <c r="S19" s="12" t="s">
        <v>201</v>
      </c>
      <c r="T19" s="12" t="s">
        <v>201</v>
      </c>
      <c r="U19" s="12" t="s">
        <v>201</v>
      </c>
      <c r="V19" s="12" t="s">
        <v>201</v>
      </c>
      <c r="W19" s="12" t="s">
        <v>41</v>
      </c>
      <c r="X19" s="12" t="s">
        <v>201</v>
      </c>
      <c r="Y19" s="12" t="s">
        <v>201</v>
      </c>
      <c r="Z19" s="12" t="s">
        <v>201</v>
      </c>
      <c r="AA19" s="12" t="s">
        <v>201</v>
      </c>
      <c r="AB19" s="12" t="s">
        <v>201</v>
      </c>
      <c r="AC19" s="12" t="s">
        <v>201</v>
      </c>
      <c r="AD19" s="12" t="s">
        <v>201</v>
      </c>
      <c r="AE19" s="12" t="s">
        <v>201</v>
      </c>
      <c r="AF19" s="12" t="s">
        <v>201</v>
      </c>
      <c r="AG19" s="12" t="s">
        <v>201</v>
      </c>
      <c r="AH19" s="12">
        <v>8.9928773566378406E-2</v>
      </c>
      <c r="AI19" s="12" t="s">
        <v>201</v>
      </c>
      <c r="AJ19" s="12" t="s">
        <v>201</v>
      </c>
      <c r="AK19" s="12" t="s">
        <v>201</v>
      </c>
      <c r="AL19" s="12" t="s">
        <v>201</v>
      </c>
      <c r="AM19" s="12" t="s">
        <v>201</v>
      </c>
      <c r="AN19" s="12" t="s">
        <v>201</v>
      </c>
      <c r="AO19" s="12" t="s">
        <v>201</v>
      </c>
      <c r="AP19" s="12">
        <f t="shared" si="0"/>
        <v>22.212936155995166</v>
      </c>
      <c r="AQ19" s="12">
        <f t="shared" si="1"/>
        <v>22.212936155995166</v>
      </c>
    </row>
    <row r="20" spans="1:43" s="50" customFormat="1" ht="15" customHeight="1" thickBot="1" x14ac:dyDescent="0.3">
      <c r="A20" s="44" t="s">
        <v>51</v>
      </c>
      <c r="B20" s="45">
        <v>223.141626</v>
      </c>
      <c r="C20" s="45">
        <v>5.4520990608762929</v>
      </c>
      <c r="D20" s="45">
        <v>3.2836038117579491</v>
      </c>
      <c r="E20" s="45" t="s">
        <v>201</v>
      </c>
      <c r="F20" s="45">
        <v>0.78592522311499791</v>
      </c>
      <c r="G20" s="45">
        <v>0.78858391802700389</v>
      </c>
      <c r="H20" s="45">
        <v>0.72008855521007664</v>
      </c>
      <c r="I20" s="45" t="s">
        <v>201</v>
      </c>
      <c r="J20" s="45" t="s">
        <v>201</v>
      </c>
      <c r="K20" s="45" t="s">
        <v>201</v>
      </c>
      <c r="L20" s="45" t="s">
        <v>201</v>
      </c>
      <c r="M20" s="45" t="s">
        <v>201</v>
      </c>
      <c r="N20" s="45" t="s">
        <v>201</v>
      </c>
      <c r="O20" s="45" t="s">
        <v>201</v>
      </c>
      <c r="P20" s="45">
        <v>0.62444347604343486</v>
      </c>
      <c r="Q20" s="45">
        <v>1.2476625531142356E-2</v>
      </c>
      <c r="R20" s="45" t="s">
        <v>201</v>
      </c>
      <c r="S20" s="45">
        <v>0.43262097033074576</v>
      </c>
      <c r="T20" s="45" t="s">
        <v>201</v>
      </c>
      <c r="U20" s="45">
        <v>0.20162479545882145</v>
      </c>
      <c r="V20" s="45" t="s">
        <v>201</v>
      </c>
      <c r="W20" s="45">
        <v>0.38267563219735512</v>
      </c>
      <c r="X20" s="45" t="s">
        <v>201</v>
      </c>
      <c r="Y20" s="45" t="s">
        <v>201</v>
      </c>
      <c r="Z20" s="45" t="s">
        <v>201</v>
      </c>
      <c r="AA20" s="45" t="s">
        <v>201</v>
      </c>
      <c r="AB20" s="45" t="s">
        <v>201</v>
      </c>
      <c r="AC20" s="45" t="s">
        <v>201</v>
      </c>
      <c r="AD20" s="45" t="s">
        <v>201</v>
      </c>
      <c r="AE20" s="45" t="s">
        <v>201</v>
      </c>
      <c r="AF20" s="45" t="s">
        <v>201</v>
      </c>
      <c r="AG20" s="45" t="s">
        <v>201</v>
      </c>
      <c r="AH20" s="45" t="s">
        <v>201</v>
      </c>
      <c r="AI20" s="45" t="s">
        <v>201</v>
      </c>
      <c r="AJ20" s="45" t="s">
        <v>201</v>
      </c>
      <c r="AK20" s="45" t="s">
        <v>201</v>
      </c>
      <c r="AL20" s="45" t="s">
        <v>201</v>
      </c>
      <c r="AM20" s="45" t="s">
        <v>201</v>
      </c>
      <c r="AN20" s="45" t="s">
        <v>201</v>
      </c>
      <c r="AO20" s="45">
        <v>3.642130677782482</v>
      </c>
      <c r="AP20" s="45">
        <f t="shared" si="0"/>
        <v>235.82576806854786</v>
      </c>
      <c r="AQ20" s="12">
        <f t="shared" si="1"/>
        <v>239.46789874633035</v>
      </c>
    </row>
    <row r="21" spans="1:43" s="32" customFormat="1" ht="15" customHeight="1" x14ac:dyDescent="0.25">
      <c r="A21" s="11" t="s">
        <v>52</v>
      </c>
      <c r="B21" s="12">
        <v>86.515200000000007</v>
      </c>
      <c r="C21" s="12" t="s">
        <v>41</v>
      </c>
      <c r="D21" s="12">
        <v>3.1683896429243372</v>
      </c>
      <c r="E21" s="12">
        <v>0.98347375864007913</v>
      </c>
      <c r="F21" s="12">
        <v>0.50611938451908234</v>
      </c>
      <c r="G21" s="12">
        <v>0.44113852840124473</v>
      </c>
      <c r="H21" s="12">
        <v>0.31683896429243369</v>
      </c>
      <c r="I21" s="12" t="s">
        <v>201</v>
      </c>
      <c r="J21" s="12" t="s">
        <v>201</v>
      </c>
      <c r="K21" s="12" t="s">
        <v>201</v>
      </c>
      <c r="L21" s="12" t="s">
        <v>201</v>
      </c>
      <c r="M21" s="12" t="s">
        <v>201</v>
      </c>
      <c r="N21" s="12" t="s">
        <v>201</v>
      </c>
      <c r="O21" s="12" t="s">
        <v>201</v>
      </c>
      <c r="P21" s="12">
        <v>0.43262097033074576</v>
      </c>
      <c r="Q21" s="12" t="s">
        <v>201</v>
      </c>
      <c r="R21" s="12" t="s">
        <v>201</v>
      </c>
      <c r="S21" s="12" t="s">
        <v>41</v>
      </c>
      <c r="T21" s="12" t="s">
        <v>201</v>
      </c>
      <c r="U21" s="12" t="s">
        <v>201</v>
      </c>
      <c r="V21" s="12" t="s">
        <v>201</v>
      </c>
      <c r="W21" s="12" t="s">
        <v>201</v>
      </c>
      <c r="X21" s="12" t="s">
        <v>201</v>
      </c>
      <c r="Y21" s="12" t="s">
        <v>201</v>
      </c>
      <c r="Z21" s="12" t="s">
        <v>201</v>
      </c>
      <c r="AA21" s="12" t="s">
        <v>201</v>
      </c>
      <c r="AB21" s="12" t="s">
        <v>201</v>
      </c>
      <c r="AC21" s="12" t="s">
        <v>201</v>
      </c>
      <c r="AD21" s="12" t="s">
        <v>201</v>
      </c>
      <c r="AE21" s="12" t="s">
        <v>201</v>
      </c>
      <c r="AF21" s="12" t="s">
        <v>201</v>
      </c>
      <c r="AG21" s="12" t="s">
        <v>201</v>
      </c>
      <c r="AH21" s="12" t="s">
        <v>41</v>
      </c>
      <c r="AI21" s="12" t="s">
        <v>201</v>
      </c>
      <c r="AJ21" s="12" t="s">
        <v>201</v>
      </c>
      <c r="AK21" s="12" t="s">
        <v>201</v>
      </c>
      <c r="AL21" s="12" t="s">
        <v>201</v>
      </c>
      <c r="AM21" s="12" t="s">
        <v>201</v>
      </c>
      <c r="AN21" s="12" t="s">
        <v>201</v>
      </c>
      <c r="AO21" s="12" t="s">
        <v>201</v>
      </c>
      <c r="AP21" s="12">
        <f t="shared" si="0"/>
        <v>92.363781249107916</v>
      </c>
      <c r="AQ21" s="12">
        <f t="shared" si="1"/>
        <v>92.363781249107916</v>
      </c>
    </row>
    <row r="22" spans="1:43" s="32" customFormat="1" ht="15" customHeight="1" x14ac:dyDescent="0.25">
      <c r="A22" s="11" t="s">
        <v>53</v>
      </c>
      <c r="B22" s="12">
        <v>22.313711999999999</v>
      </c>
      <c r="C22" s="12">
        <v>4.9706684268215566</v>
      </c>
      <c r="D22" s="12">
        <v>1.176830438800468</v>
      </c>
      <c r="E22" s="12" t="s">
        <v>201</v>
      </c>
      <c r="F22" s="12" t="s">
        <v>201</v>
      </c>
      <c r="G22" s="12">
        <v>0.20690568146253072</v>
      </c>
      <c r="H22" s="12">
        <v>0.28803542208403066</v>
      </c>
      <c r="I22" s="12">
        <v>0.27980583859591546</v>
      </c>
      <c r="J22" s="12" t="s">
        <v>201</v>
      </c>
      <c r="K22" s="12" t="s">
        <v>201</v>
      </c>
      <c r="L22" s="12" t="s">
        <v>201</v>
      </c>
      <c r="M22" s="12" t="s">
        <v>201</v>
      </c>
      <c r="N22" s="12" t="s">
        <v>201</v>
      </c>
      <c r="O22" s="12" t="s">
        <v>201</v>
      </c>
      <c r="P22" s="12" t="s">
        <v>201</v>
      </c>
      <c r="Q22" s="12" t="s">
        <v>201</v>
      </c>
      <c r="R22" s="12" t="s">
        <v>201</v>
      </c>
      <c r="S22" s="12" t="s">
        <v>201</v>
      </c>
      <c r="T22" s="12" t="s">
        <v>201</v>
      </c>
      <c r="U22" s="12">
        <v>0.16047687801824562</v>
      </c>
      <c r="V22" s="12" t="s">
        <v>201</v>
      </c>
      <c r="W22" s="12" t="s">
        <v>41</v>
      </c>
      <c r="X22" s="12" t="s">
        <v>201</v>
      </c>
      <c r="Y22" s="12" t="s">
        <v>201</v>
      </c>
      <c r="Z22" s="12" t="s">
        <v>201</v>
      </c>
      <c r="AA22" s="12" t="s">
        <v>201</v>
      </c>
      <c r="AB22" s="12" t="s">
        <v>201</v>
      </c>
      <c r="AC22" s="12" t="s">
        <v>201</v>
      </c>
      <c r="AD22" s="12" t="s">
        <v>201</v>
      </c>
      <c r="AE22" s="12">
        <v>0.21958061906743953</v>
      </c>
      <c r="AF22" s="12" t="s">
        <v>201</v>
      </c>
      <c r="AG22" s="12" t="s">
        <v>201</v>
      </c>
      <c r="AH22" s="12" t="s">
        <v>201</v>
      </c>
      <c r="AI22" s="12" t="s">
        <v>201</v>
      </c>
      <c r="AJ22" s="12" t="s">
        <v>201</v>
      </c>
      <c r="AK22" s="12" t="s">
        <v>201</v>
      </c>
      <c r="AL22" s="12" t="s">
        <v>201</v>
      </c>
      <c r="AM22" s="12">
        <v>0.106189461159666</v>
      </c>
      <c r="AN22" s="12" t="s">
        <v>201</v>
      </c>
      <c r="AO22" s="12" t="s">
        <v>201</v>
      </c>
      <c r="AP22" s="12">
        <f t="shared" si="0"/>
        <v>29.722204766009853</v>
      </c>
      <c r="AQ22" s="12">
        <f t="shared" si="1"/>
        <v>29.722204766009853</v>
      </c>
    </row>
    <row r="23" spans="1:43" s="32" customFormat="1" ht="15" customHeight="1" x14ac:dyDescent="0.25">
      <c r="A23" s="11" t="s">
        <v>54</v>
      </c>
      <c r="B23" s="12">
        <v>45.591707999999997</v>
      </c>
      <c r="C23" s="12">
        <v>5.3245405168105089</v>
      </c>
      <c r="D23" s="12" t="s">
        <v>201</v>
      </c>
      <c r="E23" s="12" t="s">
        <v>201</v>
      </c>
      <c r="F23" s="12" t="s">
        <v>201</v>
      </c>
      <c r="G23" s="12">
        <v>0.58948599812909697</v>
      </c>
      <c r="H23" s="12">
        <v>0.59664480288834909</v>
      </c>
      <c r="I23" s="12" t="s">
        <v>201</v>
      </c>
      <c r="J23" s="12" t="s">
        <v>201</v>
      </c>
      <c r="K23" s="12" t="s">
        <v>201</v>
      </c>
      <c r="L23" s="12" t="s">
        <v>201</v>
      </c>
      <c r="M23" s="12" t="s">
        <v>201</v>
      </c>
      <c r="N23" s="12" t="s">
        <v>201</v>
      </c>
      <c r="O23" s="12" t="s">
        <v>201</v>
      </c>
      <c r="P23" s="12" t="s">
        <v>201</v>
      </c>
      <c r="Q23" s="12" t="s">
        <v>201</v>
      </c>
      <c r="R23" s="12" t="s">
        <v>201</v>
      </c>
      <c r="S23" s="12" t="s">
        <v>201</v>
      </c>
      <c r="T23" s="12" t="s">
        <v>201</v>
      </c>
      <c r="U23" s="12">
        <v>0.13167333580984256</v>
      </c>
      <c r="V23" s="12" t="s">
        <v>201</v>
      </c>
      <c r="W23" s="12">
        <v>0.91759855892484044</v>
      </c>
      <c r="X23" s="12" t="s">
        <v>201</v>
      </c>
      <c r="Y23" s="12" t="s">
        <v>201</v>
      </c>
      <c r="Z23" s="12" t="s">
        <v>201</v>
      </c>
      <c r="AA23" s="12" t="s">
        <v>201</v>
      </c>
      <c r="AB23" s="12" t="s">
        <v>201</v>
      </c>
      <c r="AC23" s="12" t="s">
        <v>201</v>
      </c>
      <c r="AD23" s="12" t="s">
        <v>201</v>
      </c>
      <c r="AE23" s="12" t="s">
        <v>201</v>
      </c>
      <c r="AF23" s="12" t="s">
        <v>201</v>
      </c>
      <c r="AG23" s="12" t="s">
        <v>201</v>
      </c>
      <c r="AH23" s="12" t="s">
        <v>201</v>
      </c>
      <c r="AI23" s="12" t="s">
        <v>201</v>
      </c>
      <c r="AJ23" s="12" t="s">
        <v>201</v>
      </c>
      <c r="AK23" s="12" t="s">
        <v>201</v>
      </c>
      <c r="AL23" s="12" t="s">
        <v>201</v>
      </c>
      <c r="AM23" s="12" t="s">
        <v>201</v>
      </c>
      <c r="AN23" s="12" t="s">
        <v>201</v>
      </c>
      <c r="AO23" s="12" t="s">
        <v>201</v>
      </c>
      <c r="AP23" s="12">
        <f t="shared" si="0"/>
        <v>53.151651212562633</v>
      </c>
      <c r="AQ23" s="12">
        <f t="shared" si="1"/>
        <v>53.151651212562633</v>
      </c>
    </row>
    <row r="24" spans="1:43" s="32" customFormat="1" ht="15" customHeight="1" x14ac:dyDescent="0.25">
      <c r="A24" s="11" t="s">
        <v>158</v>
      </c>
      <c r="B24" s="12">
        <v>60.364629000000008</v>
      </c>
      <c r="C24" s="12">
        <v>6.8881613795523888</v>
      </c>
      <c r="D24" s="12">
        <v>3.8514450724378957</v>
      </c>
      <c r="E24" s="12" t="s">
        <v>201</v>
      </c>
      <c r="F24" s="12">
        <v>0.96286126810947392</v>
      </c>
      <c r="G24" s="12">
        <v>0.64414032908146346</v>
      </c>
      <c r="H24" s="12">
        <v>0.38267563219735495</v>
      </c>
      <c r="I24" s="12">
        <v>0.20162479545882145</v>
      </c>
      <c r="J24" s="12" t="s">
        <v>201</v>
      </c>
      <c r="K24" s="12" t="s">
        <v>201</v>
      </c>
      <c r="L24" s="12" t="s">
        <v>201</v>
      </c>
      <c r="M24" s="12" t="s">
        <v>201</v>
      </c>
      <c r="N24" s="12" t="s">
        <v>201</v>
      </c>
      <c r="O24" s="12" t="s">
        <v>201</v>
      </c>
      <c r="P24" s="12">
        <v>0.19590383562146974</v>
      </c>
      <c r="Q24" s="12" t="s">
        <v>201</v>
      </c>
      <c r="R24" s="12" t="s">
        <v>201</v>
      </c>
      <c r="S24" s="12" t="s">
        <v>41</v>
      </c>
      <c r="T24" s="12">
        <v>0.13060255708097984</v>
      </c>
      <c r="U24" s="12">
        <v>0.27157625510780031</v>
      </c>
      <c r="V24" s="12">
        <v>0.11777356929841608</v>
      </c>
      <c r="W24" s="12" t="s">
        <v>201</v>
      </c>
      <c r="X24" s="12" t="s">
        <v>201</v>
      </c>
      <c r="Y24" s="12" t="s">
        <v>201</v>
      </c>
      <c r="Z24" s="12" t="s">
        <v>201</v>
      </c>
      <c r="AA24" s="12" t="s">
        <v>201</v>
      </c>
      <c r="AB24" s="12" t="s">
        <v>201</v>
      </c>
      <c r="AC24" s="12" t="s">
        <v>201</v>
      </c>
      <c r="AD24" s="12" t="s">
        <v>201</v>
      </c>
      <c r="AE24" s="12" t="s">
        <v>41</v>
      </c>
      <c r="AF24" s="12" t="s">
        <v>201</v>
      </c>
      <c r="AG24" s="12" t="s">
        <v>201</v>
      </c>
      <c r="AH24" s="12" t="s">
        <v>201</v>
      </c>
      <c r="AI24" s="12" t="s">
        <v>201</v>
      </c>
      <c r="AJ24" s="12" t="s">
        <v>201</v>
      </c>
      <c r="AK24" s="12" t="s">
        <v>201</v>
      </c>
      <c r="AL24" s="12" t="s">
        <v>201</v>
      </c>
      <c r="AM24" s="12">
        <v>7.1839214156103601E-2</v>
      </c>
      <c r="AN24" s="12" t="s">
        <v>201</v>
      </c>
      <c r="AO24" s="12" t="s">
        <v>201</v>
      </c>
      <c r="AP24" s="12">
        <f t="shared" si="0"/>
        <v>74.08323290810219</v>
      </c>
      <c r="AQ24" s="12">
        <f t="shared" si="1"/>
        <v>74.08323290810219</v>
      </c>
    </row>
    <row r="25" spans="1:43" s="32" customFormat="1" ht="15" customHeight="1" x14ac:dyDescent="0.25">
      <c r="A25" s="11" t="s">
        <v>157</v>
      </c>
      <c r="B25" s="12">
        <v>95.752499999999998</v>
      </c>
      <c r="C25" s="12">
        <v>2.2960537931841301</v>
      </c>
      <c r="D25" s="12">
        <v>5.0077015525180757</v>
      </c>
      <c r="E25" s="12" t="s">
        <v>201</v>
      </c>
      <c r="F25" s="12">
        <v>0.42382354963793079</v>
      </c>
      <c r="G25" s="12">
        <v>0.2927910586733925</v>
      </c>
      <c r="H25" s="12">
        <v>0.33329813126866409</v>
      </c>
      <c r="I25" s="12">
        <v>0.2468875046434548</v>
      </c>
      <c r="J25" s="12" t="s">
        <v>201</v>
      </c>
      <c r="K25" s="12" t="s">
        <v>41</v>
      </c>
      <c r="L25" s="12" t="s">
        <v>201</v>
      </c>
      <c r="M25" s="12" t="s">
        <v>201</v>
      </c>
      <c r="N25" s="12" t="s">
        <v>201</v>
      </c>
      <c r="O25" s="12" t="s">
        <v>201</v>
      </c>
      <c r="P25" s="12">
        <v>0.8040219920297822</v>
      </c>
      <c r="Q25" s="12" t="s">
        <v>201</v>
      </c>
      <c r="R25" s="12" t="s">
        <v>201</v>
      </c>
      <c r="S25" s="12" t="s">
        <v>41</v>
      </c>
      <c r="T25" s="12" t="s">
        <v>201</v>
      </c>
      <c r="U25" s="12">
        <v>0.14813250278607287</v>
      </c>
      <c r="V25" s="12" t="s">
        <v>41</v>
      </c>
      <c r="W25" s="12">
        <v>0.23454312941128197</v>
      </c>
      <c r="X25" s="12" t="s">
        <v>201</v>
      </c>
      <c r="Y25" s="12" t="s">
        <v>201</v>
      </c>
      <c r="Z25" s="12" t="s">
        <v>201</v>
      </c>
      <c r="AA25" s="12" t="s">
        <v>201</v>
      </c>
      <c r="AB25" s="12" t="s">
        <v>201</v>
      </c>
      <c r="AC25" s="12" t="s">
        <v>201</v>
      </c>
      <c r="AD25" s="12" t="s">
        <v>201</v>
      </c>
      <c r="AE25" s="12" t="s">
        <v>201</v>
      </c>
      <c r="AF25" s="12" t="s">
        <v>201</v>
      </c>
      <c r="AG25" s="12" t="s">
        <v>201</v>
      </c>
      <c r="AH25" s="12" t="s">
        <v>201</v>
      </c>
      <c r="AI25" s="12" t="s">
        <v>201</v>
      </c>
      <c r="AJ25" s="12" t="s">
        <v>201</v>
      </c>
      <c r="AK25" s="12" t="s">
        <v>201</v>
      </c>
      <c r="AL25" s="12">
        <v>0.23865792115533965</v>
      </c>
      <c r="AM25" s="12" t="s">
        <v>201</v>
      </c>
      <c r="AN25" s="12" t="s">
        <v>201</v>
      </c>
      <c r="AO25" s="12" t="s">
        <v>201</v>
      </c>
      <c r="AP25" s="12">
        <f t="shared" si="0"/>
        <v>105.7784111353081</v>
      </c>
      <c r="AQ25" s="12">
        <f t="shared" si="1"/>
        <v>105.7784111353081</v>
      </c>
    </row>
    <row r="26" spans="1:43" s="32" customFormat="1" ht="15" customHeight="1" x14ac:dyDescent="0.25">
      <c r="A26" s="11" t="s">
        <v>159</v>
      </c>
      <c r="B26" s="12">
        <v>17.343594</v>
      </c>
      <c r="C26" s="12">
        <v>7.6452830604589845</v>
      </c>
      <c r="D26" s="12">
        <v>3.8679042394141248</v>
      </c>
      <c r="E26" s="12">
        <v>2.6884303156267739</v>
      </c>
      <c r="F26" s="12">
        <v>4.6373702955528922</v>
      </c>
      <c r="G26" s="12">
        <v>1.0540478112242131</v>
      </c>
      <c r="H26" s="12">
        <v>1.4936694030929016</v>
      </c>
      <c r="I26" s="12">
        <v>0.13990291929795773</v>
      </c>
      <c r="J26" s="12" t="s">
        <v>201</v>
      </c>
      <c r="K26" s="12" t="s">
        <v>201</v>
      </c>
      <c r="L26" s="12" t="s">
        <v>201</v>
      </c>
      <c r="M26" s="12" t="s">
        <v>201</v>
      </c>
      <c r="N26" s="12" t="s">
        <v>201</v>
      </c>
      <c r="O26" s="12" t="s">
        <v>201</v>
      </c>
      <c r="P26" s="12">
        <v>1.3141882306273598</v>
      </c>
      <c r="Q26" s="12" t="s">
        <v>201</v>
      </c>
      <c r="R26" s="12">
        <v>1.2692936016307728</v>
      </c>
      <c r="S26" s="12">
        <v>4.5139508791113654</v>
      </c>
      <c r="T26" s="12">
        <v>0.71015140412782785</v>
      </c>
      <c r="U26" s="12">
        <v>3.4193919393118488</v>
      </c>
      <c r="V26" s="12">
        <v>8.284310218311125E-2</v>
      </c>
      <c r="W26" s="12">
        <v>2.2343319170232663</v>
      </c>
      <c r="X26" s="12" t="s">
        <v>201</v>
      </c>
      <c r="Y26" s="12" t="s">
        <v>201</v>
      </c>
      <c r="Z26" s="12" t="s">
        <v>201</v>
      </c>
      <c r="AA26" s="12" t="s">
        <v>201</v>
      </c>
      <c r="AB26" s="12" t="s">
        <v>201</v>
      </c>
      <c r="AC26" s="12" t="s">
        <v>201</v>
      </c>
      <c r="AD26" s="12" t="s">
        <v>201</v>
      </c>
      <c r="AE26" s="12" t="s">
        <v>41</v>
      </c>
      <c r="AF26" s="12" t="s">
        <v>201</v>
      </c>
      <c r="AG26" s="12" t="s">
        <v>201</v>
      </c>
      <c r="AH26" s="12" t="s">
        <v>201</v>
      </c>
      <c r="AI26" s="12" t="s">
        <v>41</v>
      </c>
      <c r="AJ26" s="12" t="s">
        <v>201</v>
      </c>
      <c r="AK26" s="12" t="s">
        <v>201</v>
      </c>
      <c r="AL26" s="12" t="s">
        <v>201</v>
      </c>
      <c r="AM26" s="12" t="s">
        <v>201</v>
      </c>
      <c r="AN26" s="12" t="s">
        <v>201</v>
      </c>
      <c r="AO26" s="12">
        <v>2.061876538488681</v>
      </c>
      <c r="AP26" s="12">
        <f t="shared" si="0"/>
        <v>52.414353118683401</v>
      </c>
      <c r="AQ26" s="12">
        <f t="shared" si="1"/>
        <v>54.476229657172084</v>
      </c>
    </row>
    <row r="27" spans="1:43" s="32" customFormat="1" ht="15" customHeight="1" x14ac:dyDescent="0.25">
      <c r="A27" s="11" t="s">
        <v>160</v>
      </c>
      <c r="B27" s="12">
        <v>43.257600000000004</v>
      </c>
      <c r="C27" s="12">
        <v>7.5917907677862351</v>
      </c>
      <c r="D27" s="12">
        <v>3.3535552714069272</v>
      </c>
      <c r="E27" s="12">
        <v>2.9181762346533495</v>
      </c>
      <c r="F27" s="12">
        <v>4.3287609147485746</v>
      </c>
      <c r="G27" s="12">
        <v>1.4561475318023385</v>
      </c>
      <c r="H27" s="12">
        <v>1.9092633692427172</v>
      </c>
      <c r="I27" s="12" t="s">
        <v>201</v>
      </c>
      <c r="J27" s="12" t="s">
        <v>201</v>
      </c>
      <c r="K27" s="12" t="s">
        <v>201</v>
      </c>
      <c r="L27" s="12" t="s">
        <v>201</v>
      </c>
      <c r="M27" s="12" t="s">
        <v>201</v>
      </c>
      <c r="N27" s="12" t="s">
        <v>201</v>
      </c>
      <c r="O27" s="12" t="s">
        <v>201</v>
      </c>
      <c r="P27" s="12">
        <v>4.8404572718138148</v>
      </c>
      <c r="Q27" s="12" t="s">
        <v>201</v>
      </c>
      <c r="R27" s="12">
        <v>1.1386910445497929</v>
      </c>
      <c r="S27" s="12">
        <v>5.3057288814148063</v>
      </c>
      <c r="T27" s="12">
        <v>0.67341943494880241</v>
      </c>
      <c r="U27" s="12">
        <v>2.9009281795605939</v>
      </c>
      <c r="V27" s="12">
        <v>0.10306730360515425</v>
      </c>
      <c r="W27" s="12">
        <v>2.2096431665589207</v>
      </c>
      <c r="X27" s="12" t="s">
        <v>201</v>
      </c>
      <c r="Y27" s="12" t="s">
        <v>201</v>
      </c>
      <c r="Z27" s="12" t="s">
        <v>201</v>
      </c>
      <c r="AA27" s="12" t="s">
        <v>201</v>
      </c>
      <c r="AB27" s="12" t="s">
        <v>201</v>
      </c>
      <c r="AC27" s="12" t="s">
        <v>201</v>
      </c>
      <c r="AD27" s="12" t="s">
        <v>201</v>
      </c>
      <c r="AE27" s="12">
        <v>0.27524894502819885</v>
      </c>
      <c r="AF27" s="12" t="s">
        <v>201</v>
      </c>
      <c r="AG27" s="12" t="s">
        <v>201</v>
      </c>
      <c r="AH27" s="12" t="s">
        <v>201</v>
      </c>
      <c r="AI27" s="12" t="s">
        <v>41</v>
      </c>
      <c r="AJ27" s="12" t="s">
        <v>201</v>
      </c>
      <c r="AK27" s="12" t="s">
        <v>201</v>
      </c>
      <c r="AL27" s="12" t="s">
        <v>201</v>
      </c>
      <c r="AM27" s="12" t="s">
        <v>201</v>
      </c>
      <c r="AN27" s="12" t="s">
        <v>201</v>
      </c>
      <c r="AO27" s="12">
        <v>2.4902319442242202</v>
      </c>
      <c r="AP27" s="12">
        <f t="shared" si="0"/>
        <v>82.262478317120227</v>
      </c>
      <c r="AQ27" s="12">
        <f t="shared" si="1"/>
        <v>84.752710261344447</v>
      </c>
    </row>
    <row r="28" spans="1:43" s="32" customFormat="1" ht="15" customHeight="1" x14ac:dyDescent="0.25">
      <c r="A28" s="11" t="s">
        <v>161</v>
      </c>
      <c r="B28" s="12">
        <v>31.683939000000002</v>
      </c>
      <c r="C28" s="12">
        <v>12.986282744245724</v>
      </c>
      <c r="D28" s="12">
        <v>6.283286993175925</v>
      </c>
      <c r="E28" s="12">
        <v>5.1189003011184449</v>
      </c>
      <c r="F28" s="12">
        <v>9.5874647636541628</v>
      </c>
      <c r="G28" s="12">
        <v>2.1744615957477285</v>
      </c>
      <c r="H28" s="12">
        <v>4.1394804945219255</v>
      </c>
      <c r="I28" s="12" t="s">
        <v>201</v>
      </c>
      <c r="J28" s="12" t="s">
        <v>201</v>
      </c>
      <c r="K28" s="12" t="s">
        <v>41</v>
      </c>
      <c r="L28" s="12" t="s">
        <v>201</v>
      </c>
      <c r="M28" s="12" t="s">
        <v>201</v>
      </c>
      <c r="N28" s="12" t="s">
        <v>201</v>
      </c>
      <c r="O28" s="12" t="s">
        <v>201</v>
      </c>
      <c r="P28" s="12" t="s">
        <v>201</v>
      </c>
      <c r="Q28" s="12">
        <v>4.5910880143873199E-2</v>
      </c>
      <c r="R28" s="12">
        <v>2.1998368208327546</v>
      </c>
      <c r="S28" s="12">
        <v>13.227590234357992</v>
      </c>
      <c r="T28" s="12">
        <v>1.5590680251541968</v>
      </c>
      <c r="U28" s="12">
        <v>8.6698662047293222</v>
      </c>
      <c r="V28" s="12">
        <v>0.17542180163266277</v>
      </c>
      <c r="W28" s="12">
        <v>4.2711538303317678</v>
      </c>
      <c r="X28" s="12" t="s">
        <v>201</v>
      </c>
      <c r="Y28" s="12" t="s">
        <v>201</v>
      </c>
      <c r="Z28" s="12" t="s">
        <v>201</v>
      </c>
      <c r="AA28" s="12" t="s">
        <v>201</v>
      </c>
      <c r="AB28" s="12" t="s">
        <v>201</v>
      </c>
      <c r="AC28" s="12" t="s">
        <v>201</v>
      </c>
      <c r="AD28" s="12" t="s">
        <v>201</v>
      </c>
      <c r="AE28" s="12">
        <v>0.29071236890618757</v>
      </c>
      <c r="AF28" s="12" t="s">
        <v>201</v>
      </c>
      <c r="AG28" s="12" t="s">
        <v>201</v>
      </c>
      <c r="AH28" s="12" t="s">
        <v>41</v>
      </c>
      <c r="AI28" s="12" t="s">
        <v>41</v>
      </c>
      <c r="AJ28" s="12" t="s">
        <v>201</v>
      </c>
      <c r="AK28" s="12" t="s">
        <v>201</v>
      </c>
      <c r="AL28" s="12" t="s">
        <v>201</v>
      </c>
      <c r="AM28" s="12" t="s">
        <v>201</v>
      </c>
      <c r="AN28" s="12" t="s">
        <v>201</v>
      </c>
      <c r="AO28" s="12">
        <v>3.1471915302227669</v>
      </c>
      <c r="AP28" s="12">
        <f t="shared" si="0"/>
        <v>102.41337605855267</v>
      </c>
      <c r="AQ28" s="12">
        <f t="shared" si="1"/>
        <v>105.56056758877544</v>
      </c>
    </row>
    <row r="29" spans="1:43" s="32" customFormat="1" ht="15" customHeight="1" x14ac:dyDescent="0.25">
      <c r="A29" s="11" t="s">
        <v>255</v>
      </c>
      <c r="B29" s="12">
        <v>23.415429</v>
      </c>
      <c r="C29" s="12">
        <v>6.2627130344556372</v>
      </c>
      <c r="D29" s="12" t="s">
        <v>201</v>
      </c>
      <c r="E29" s="12" t="s">
        <v>201</v>
      </c>
      <c r="F29" s="12" t="s">
        <v>201</v>
      </c>
      <c r="G29" s="12">
        <v>0.2108095622448426</v>
      </c>
      <c r="H29" s="12">
        <v>0.19339521197070628</v>
      </c>
      <c r="I29" s="12" t="s">
        <v>201</v>
      </c>
      <c r="J29" s="12" t="s">
        <v>201</v>
      </c>
      <c r="K29" s="12" t="s">
        <v>201</v>
      </c>
      <c r="L29" s="12" t="s">
        <v>201</v>
      </c>
      <c r="M29" s="12" t="s">
        <v>201</v>
      </c>
      <c r="N29" s="12" t="s">
        <v>201</v>
      </c>
      <c r="O29" s="12" t="s">
        <v>201</v>
      </c>
      <c r="P29" s="12" t="s">
        <v>201</v>
      </c>
      <c r="Q29" s="12" t="s">
        <v>201</v>
      </c>
      <c r="R29" s="12" t="s">
        <v>201</v>
      </c>
      <c r="S29" s="12" t="s">
        <v>201</v>
      </c>
      <c r="T29" s="12" t="s">
        <v>201</v>
      </c>
      <c r="U29" s="12">
        <v>8.2295834881151608E-2</v>
      </c>
      <c r="V29" s="12" t="s">
        <v>201</v>
      </c>
      <c r="W29" s="12">
        <v>0.81884355706745837</v>
      </c>
      <c r="X29" s="12" t="s">
        <v>201</v>
      </c>
      <c r="Y29" s="12" t="s">
        <v>201</v>
      </c>
      <c r="Z29" s="12" t="s">
        <v>201</v>
      </c>
      <c r="AA29" s="12" t="s">
        <v>201</v>
      </c>
      <c r="AB29" s="12" t="s">
        <v>201</v>
      </c>
      <c r="AC29" s="12" t="s">
        <v>201</v>
      </c>
      <c r="AD29" s="12" t="s">
        <v>201</v>
      </c>
      <c r="AE29" s="12">
        <v>0.31545384711096947</v>
      </c>
      <c r="AF29" s="12" t="s">
        <v>201</v>
      </c>
      <c r="AG29" s="12" t="s">
        <v>201</v>
      </c>
      <c r="AH29" s="12" t="s">
        <v>201</v>
      </c>
      <c r="AI29" s="12" t="s">
        <v>201</v>
      </c>
      <c r="AJ29" s="12" t="s">
        <v>201</v>
      </c>
      <c r="AK29" s="12" t="s">
        <v>201</v>
      </c>
      <c r="AL29" s="12" t="s">
        <v>201</v>
      </c>
      <c r="AM29" s="12" t="s">
        <v>201</v>
      </c>
      <c r="AN29" s="12" t="s">
        <v>201</v>
      </c>
      <c r="AO29" s="12" t="s">
        <v>201</v>
      </c>
      <c r="AP29" s="12">
        <f t="shared" si="0"/>
        <v>31.298940047730767</v>
      </c>
      <c r="AQ29" s="12">
        <f t="shared" si="1"/>
        <v>31.298940047730767</v>
      </c>
    </row>
    <row r="30" spans="1:43" s="32" customFormat="1" ht="15" customHeight="1" x14ac:dyDescent="0.25">
      <c r="A30" s="11" t="s">
        <v>56</v>
      </c>
      <c r="B30" s="12">
        <v>10.593606000000001</v>
      </c>
      <c r="C30" s="12" t="s">
        <v>41</v>
      </c>
      <c r="D30" s="12">
        <v>0.92582814241295541</v>
      </c>
      <c r="E30" s="12">
        <v>0.87867737452269379</v>
      </c>
      <c r="F30" s="12">
        <v>0.92582814241295541</v>
      </c>
      <c r="G30" s="12">
        <v>0.32792598571419967</v>
      </c>
      <c r="H30" s="12">
        <v>0.50611938451908234</v>
      </c>
      <c r="I30" s="12" t="s">
        <v>201</v>
      </c>
      <c r="J30" s="12" t="s">
        <v>201</v>
      </c>
      <c r="K30" s="12" t="s">
        <v>201</v>
      </c>
      <c r="L30" s="12" t="s">
        <v>201</v>
      </c>
      <c r="M30" s="12" t="s">
        <v>201</v>
      </c>
      <c r="N30" s="12" t="s">
        <v>201</v>
      </c>
      <c r="O30" s="12" t="s">
        <v>201</v>
      </c>
      <c r="P30" s="12">
        <v>1.0897150856444255</v>
      </c>
      <c r="Q30" s="12" t="s">
        <v>201</v>
      </c>
      <c r="R30" s="12">
        <v>0.10611457762829614</v>
      </c>
      <c r="S30" s="12">
        <v>2.2406501199205606</v>
      </c>
      <c r="T30" s="12">
        <v>0.26936777397952089</v>
      </c>
      <c r="U30" s="12">
        <v>1.2385523149613316</v>
      </c>
      <c r="V30" s="12" t="s">
        <v>41</v>
      </c>
      <c r="W30" s="12">
        <v>1.2426671067053892</v>
      </c>
      <c r="X30" s="12" t="s">
        <v>201</v>
      </c>
      <c r="Y30" s="12" t="s">
        <v>201</v>
      </c>
      <c r="Z30" s="12" t="s">
        <v>201</v>
      </c>
      <c r="AA30" s="12" t="s">
        <v>201</v>
      </c>
      <c r="AB30" s="12" t="s">
        <v>201</v>
      </c>
      <c r="AC30" s="12" t="s">
        <v>201</v>
      </c>
      <c r="AD30" s="12" t="s">
        <v>201</v>
      </c>
      <c r="AE30" s="12">
        <v>0.16081960833108247</v>
      </c>
      <c r="AF30" s="12" t="s">
        <v>201</v>
      </c>
      <c r="AG30" s="12" t="s">
        <v>201</v>
      </c>
      <c r="AH30" s="12" t="s">
        <v>201</v>
      </c>
      <c r="AI30" s="12" t="s">
        <v>201</v>
      </c>
      <c r="AJ30" s="12" t="s">
        <v>201</v>
      </c>
      <c r="AK30" s="12" t="s">
        <v>201</v>
      </c>
      <c r="AL30" s="12">
        <v>0.11109937708955468</v>
      </c>
      <c r="AM30" s="12" t="s">
        <v>201</v>
      </c>
      <c r="AN30" s="12" t="s">
        <v>201</v>
      </c>
      <c r="AO30" s="12" t="s">
        <v>201</v>
      </c>
      <c r="AP30" s="12">
        <f t="shared" si="0"/>
        <v>20.616970993842049</v>
      </c>
      <c r="AQ30" s="12">
        <f t="shared" si="1"/>
        <v>20.616970993842049</v>
      </c>
    </row>
    <row r="31" spans="1:43" s="32" customFormat="1" ht="15" customHeight="1" x14ac:dyDescent="0.25">
      <c r="A31" s="11" t="s">
        <v>57</v>
      </c>
      <c r="B31" s="12" t="s">
        <v>41</v>
      </c>
      <c r="C31" s="12">
        <v>5.8430042765617642</v>
      </c>
      <c r="D31" s="12" t="s">
        <v>201</v>
      </c>
      <c r="E31" s="12" t="s">
        <v>201</v>
      </c>
      <c r="F31" s="12">
        <v>0.52257855149531274</v>
      </c>
      <c r="G31" s="12" t="s">
        <v>201</v>
      </c>
      <c r="H31" s="12">
        <v>0.54315251021560063</v>
      </c>
      <c r="I31" s="12" t="s">
        <v>201</v>
      </c>
      <c r="J31" s="12" t="s">
        <v>201</v>
      </c>
      <c r="K31" s="12" t="s">
        <v>201</v>
      </c>
      <c r="L31" s="12" t="s">
        <v>201</v>
      </c>
      <c r="M31" s="12" t="s">
        <v>201</v>
      </c>
      <c r="N31" s="12" t="s">
        <v>201</v>
      </c>
      <c r="O31" s="12" t="s">
        <v>201</v>
      </c>
      <c r="P31" s="12">
        <v>0.53465421805026125</v>
      </c>
      <c r="Q31" s="12" t="s">
        <v>201</v>
      </c>
      <c r="R31" s="12" t="s">
        <v>201</v>
      </c>
      <c r="S31" s="12" t="s">
        <v>201</v>
      </c>
      <c r="T31" s="12" t="s">
        <v>201</v>
      </c>
      <c r="U31" s="12">
        <v>0.13990291929795773</v>
      </c>
      <c r="V31" s="12" t="s">
        <v>201</v>
      </c>
      <c r="W31" s="12">
        <v>0.62133355335269458</v>
      </c>
      <c r="X31" s="12" t="s">
        <v>201</v>
      </c>
      <c r="Y31" s="12" t="s">
        <v>201</v>
      </c>
      <c r="Z31" s="12" t="s">
        <v>201</v>
      </c>
      <c r="AA31" s="12" t="s">
        <v>201</v>
      </c>
      <c r="AB31" s="12" t="s">
        <v>201</v>
      </c>
      <c r="AC31" s="12" t="s">
        <v>201</v>
      </c>
      <c r="AD31" s="12" t="s">
        <v>201</v>
      </c>
      <c r="AE31" s="12">
        <v>0.23813672772102595</v>
      </c>
      <c r="AF31" s="12" t="s">
        <v>201</v>
      </c>
      <c r="AG31" s="12" t="s">
        <v>201</v>
      </c>
      <c r="AH31" s="12" t="s">
        <v>201</v>
      </c>
      <c r="AI31" s="12" t="s">
        <v>201</v>
      </c>
      <c r="AJ31" s="12" t="s">
        <v>201</v>
      </c>
      <c r="AK31" s="12" t="s">
        <v>201</v>
      </c>
      <c r="AL31" s="12" t="s">
        <v>201</v>
      </c>
      <c r="AM31" s="12" t="s">
        <v>201</v>
      </c>
      <c r="AN31" s="12" t="s">
        <v>201</v>
      </c>
      <c r="AO31" s="12" t="s">
        <v>41</v>
      </c>
      <c r="AP31" s="12">
        <f t="shared" si="0"/>
        <v>8.4427627566946164</v>
      </c>
      <c r="AQ31" s="12">
        <f t="shared" si="1"/>
        <v>8.4427627566946164</v>
      </c>
    </row>
    <row r="32" spans="1:43" s="32" customFormat="1" ht="15" customHeight="1" x14ac:dyDescent="0.25">
      <c r="A32" s="11" t="s">
        <v>68</v>
      </c>
      <c r="B32" s="12">
        <v>45.734773500000003</v>
      </c>
      <c r="C32" s="12">
        <v>7.3798789929672708</v>
      </c>
      <c r="D32" s="12">
        <v>4.6332555038088339</v>
      </c>
      <c r="E32" s="12">
        <v>5.4715804399750319</v>
      </c>
      <c r="F32" s="12">
        <v>4.8122489446753409</v>
      </c>
      <c r="G32" s="12">
        <v>3.2363171685365657</v>
      </c>
      <c r="H32" s="12">
        <v>2.662270258405254</v>
      </c>
      <c r="I32" s="12" t="s">
        <v>201</v>
      </c>
      <c r="J32" s="12" t="s">
        <v>201</v>
      </c>
      <c r="K32" s="12" t="s">
        <v>201</v>
      </c>
      <c r="L32" s="12" t="s">
        <v>201</v>
      </c>
      <c r="M32" s="12" t="s">
        <v>201</v>
      </c>
      <c r="N32" s="12" t="s">
        <v>201</v>
      </c>
      <c r="O32" s="12" t="s">
        <v>201</v>
      </c>
      <c r="P32" s="12">
        <v>3.5895296547725555</v>
      </c>
      <c r="Q32" s="12" t="s">
        <v>201</v>
      </c>
      <c r="R32" s="12">
        <v>0.82034731166490471</v>
      </c>
      <c r="S32" s="12">
        <v>8.0300165955258702</v>
      </c>
      <c r="T32" s="12">
        <v>1.6223286387402964</v>
      </c>
      <c r="U32" s="12">
        <v>8.8365152703636554</v>
      </c>
      <c r="V32" s="12">
        <v>0.24671262599433236</v>
      </c>
      <c r="W32" s="12">
        <v>6.5281171019473518</v>
      </c>
      <c r="X32" s="12" t="s">
        <v>201</v>
      </c>
      <c r="Y32" s="12" t="s">
        <v>201</v>
      </c>
      <c r="Z32" s="12" t="s">
        <v>201</v>
      </c>
      <c r="AA32" s="12" t="s">
        <v>41</v>
      </c>
      <c r="AB32" s="12" t="s">
        <v>201</v>
      </c>
      <c r="AC32" s="12" t="s">
        <v>201</v>
      </c>
      <c r="AD32" s="12" t="s">
        <v>41</v>
      </c>
      <c r="AE32" s="12">
        <v>1.2819178394852631</v>
      </c>
      <c r="AF32" s="12" t="s">
        <v>41</v>
      </c>
      <c r="AG32" s="12" t="s">
        <v>201</v>
      </c>
      <c r="AH32" s="12" t="s">
        <v>201</v>
      </c>
      <c r="AI32" s="12" t="s">
        <v>201</v>
      </c>
      <c r="AJ32" s="12" t="s">
        <v>201</v>
      </c>
      <c r="AK32" s="12" t="s">
        <v>201</v>
      </c>
      <c r="AL32" s="12">
        <v>0.54932469783168703</v>
      </c>
      <c r="AM32" s="12" t="s">
        <v>201</v>
      </c>
      <c r="AN32" s="12">
        <v>7.6304968130506836</v>
      </c>
      <c r="AO32" s="12">
        <v>12.645362301441615</v>
      </c>
      <c r="AP32" s="12">
        <f t="shared" si="0"/>
        <v>105.43513454469424</v>
      </c>
      <c r="AQ32" s="12">
        <f t="shared" si="1"/>
        <v>125.71099365918653</v>
      </c>
    </row>
    <row r="33" spans="1:43" s="32" customFormat="1" ht="15" customHeight="1" x14ac:dyDescent="0.25">
      <c r="A33" s="11" t="s">
        <v>58</v>
      </c>
      <c r="B33" s="12">
        <v>79.305599999999998</v>
      </c>
      <c r="C33" s="12">
        <v>9.8220078930654431</v>
      </c>
      <c r="D33" s="12">
        <v>5.1311453048398024</v>
      </c>
      <c r="E33" s="12">
        <v>11.914542748115057</v>
      </c>
      <c r="F33" s="12">
        <v>2.5676300482919299</v>
      </c>
      <c r="G33" s="12">
        <v>2.1119995032307379</v>
      </c>
      <c r="H33" s="12">
        <v>0.94640210113324363</v>
      </c>
      <c r="I33" s="12">
        <v>0.38679042394141255</v>
      </c>
      <c r="J33" s="12">
        <v>0.1069845853454971</v>
      </c>
      <c r="K33" s="12" t="s">
        <v>201</v>
      </c>
      <c r="L33" s="12" t="s">
        <v>201</v>
      </c>
      <c r="M33" s="12" t="s">
        <v>201</v>
      </c>
      <c r="N33" s="12" t="s">
        <v>201</v>
      </c>
      <c r="O33" s="12" t="s">
        <v>201</v>
      </c>
      <c r="P33" s="12">
        <v>0.848916621026369</v>
      </c>
      <c r="Q33" s="12" t="s">
        <v>201</v>
      </c>
      <c r="R33" s="12" t="s">
        <v>201</v>
      </c>
      <c r="S33" s="12" t="s">
        <v>41</v>
      </c>
      <c r="T33" s="12" t="s">
        <v>201</v>
      </c>
      <c r="U33" s="12" t="s">
        <v>201</v>
      </c>
      <c r="V33" s="12" t="s">
        <v>201</v>
      </c>
      <c r="W33" s="12">
        <v>1.1686008553123524</v>
      </c>
      <c r="X33" s="12" t="s">
        <v>201</v>
      </c>
      <c r="Y33" s="12" t="s">
        <v>201</v>
      </c>
      <c r="Z33" s="12" t="s">
        <v>201</v>
      </c>
      <c r="AA33" s="12" t="s">
        <v>201</v>
      </c>
      <c r="AB33" s="12" t="s">
        <v>201</v>
      </c>
      <c r="AC33" s="12" t="s">
        <v>201</v>
      </c>
      <c r="AD33" s="12" t="s">
        <v>201</v>
      </c>
      <c r="AE33" s="12" t="s">
        <v>201</v>
      </c>
      <c r="AF33" s="12" t="s">
        <v>201</v>
      </c>
      <c r="AG33" s="12" t="s">
        <v>201</v>
      </c>
      <c r="AH33" s="12" t="s">
        <v>201</v>
      </c>
      <c r="AI33" s="12" t="s">
        <v>201</v>
      </c>
      <c r="AJ33" s="12" t="s">
        <v>201</v>
      </c>
      <c r="AK33" s="12" t="s">
        <v>201</v>
      </c>
      <c r="AL33" s="12">
        <v>0.36210167347706707</v>
      </c>
      <c r="AM33" s="12" t="s">
        <v>201</v>
      </c>
      <c r="AN33" s="12" t="s">
        <v>201</v>
      </c>
      <c r="AO33" s="12" t="s">
        <v>201</v>
      </c>
      <c r="AP33" s="12">
        <f t="shared" si="0"/>
        <v>114.6727217577789</v>
      </c>
      <c r="AQ33" s="12">
        <f t="shared" si="1"/>
        <v>114.6727217577789</v>
      </c>
    </row>
    <row r="34" spans="1:43" s="32" customFormat="1" ht="15" customHeight="1" x14ac:dyDescent="0.25">
      <c r="A34" s="11" t="s">
        <v>59</v>
      </c>
      <c r="B34" s="12">
        <v>58.803300000000007</v>
      </c>
      <c r="C34" s="12" t="s">
        <v>201</v>
      </c>
      <c r="D34" s="12">
        <v>1.1521416883361224</v>
      </c>
      <c r="E34" s="12" t="s">
        <v>201</v>
      </c>
      <c r="F34" s="12">
        <v>0.54726730195965823</v>
      </c>
      <c r="G34" s="12">
        <v>0.23032896615640208</v>
      </c>
      <c r="H34" s="12">
        <v>0.49788980103096719</v>
      </c>
      <c r="I34" s="12" t="s">
        <v>201</v>
      </c>
      <c r="J34" s="12" t="s">
        <v>201</v>
      </c>
      <c r="K34" s="12" t="s">
        <v>201</v>
      </c>
      <c r="L34" s="12" t="s">
        <v>201</v>
      </c>
      <c r="M34" s="12" t="s">
        <v>201</v>
      </c>
      <c r="N34" s="12" t="s">
        <v>201</v>
      </c>
      <c r="O34" s="12" t="s">
        <v>201</v>
      </c>
      <c r="P34" s="12">
        <v>2.8855002455078984</v>
      </c>
      <c r="Q34" s="12" t="s">
        <v>201</v>
      </c>
      <c r="R34" s="12" t="s">
        <v>201</v>
      </c>
      <c r="S34" s="12">
        <v>0.91013656965807843</v>
      </c>
      <c r="T34" s="12">
        <v>0.11019590753707675</v>
      </c>
      <c r="U34" s="12">
        <v>0.50611938451908234</v>
      </c>
      <c r="V34" s="12" t="s">
        <v>41</v>
      </c>
      <c r="W34" s="12" t="s">
        <v>201</v>
      </c>
      <c r="X34" s="12" t="s">
        <v>201</v>
      </c>
      <c r="Y34" s="12" t="s">
        <v>201</v>
      </c>
      <c r="Z34" s="12" t="s">
        <v>201</v>
      </c>
      <c r="AA34" s="12" t="s">
        <v>201</v>
      </c>
      <c r="AB34" s="12" t="s">
        <v>201</v>
      </c>
      <c r="AC34" s="12" t="s">
        <v>201</v>
      </c>
      <c r="AD34" s="12" t="s">
        <v>201</v>
      </c>
      <c r="AE34" s="12" t="s">
        <v>201</v>
      </c>
      <c r="AF34" s="12" t="s">
        <v>201</v>
      </c>
      <c r="AG34" s="12" t="s">
        <v>201</v>
      </c>
      <c r="AH34" s="12" t="s">
        <v>201</v>
      </c>
      <c r="AI34" s="12" t="s">
        <v>201</v>
      </c>
      <c r="AJ34" s="12" t="s">
        <v>201</v>
      </c>
      <c r="AK34" s="12" t="s">
        <v>201</v>
      </c>
      <c r="AL34" s="12" t="s">
        <v>201</v>
      </c>
      <c r="AM34" s="12" t="s">
        <v>201</v>
      </c>
      <c r="AN34" s="12" t="s">
        <v>201</v>
      </c>
      <c r="AO34" s="12">
        <v>3.040657543304083</v>
      </c>
      <c r="AP34" s="12">
        <f t="shared" si="0"/>
        <v>65.642879864705279</v>
      </c>
      <c r="AQ34" s="12">
        <f t="shared" si="1"/>
        <v>68.683537408009357</v>
      </c>
    </row>
    <row r="35" spans="1:43" s="32" customFormat="1" ht="15" customHeight="1" x14ac:dyDescent="0.25">
      <c r="A35" s="11" t="s">
        <v>60</v>
      </c>
      <c r="B35" s="12">
        <v>82.685100000000006</v>
      </c>
      <c r="C35" s="12">
        <v>0.32918333952460621</v>
      </c>
      <c r="D35" s="12">
        <v>0.37856084045329741</v>
      </c>
      <c r="E35" s="12" t="s">
        <v>201</v>
      </c>
      <c r="F35" s="12" t="s">
        <v>201</v>
      </c>
      <c r="G35" s="12">
        <v>0.17957851598634739</v>
      </c>
      <c r="H35" s="12" t="s">
        <v>201</v>
      </c>
      <c r="I35" s="12" t="s">
        <v>201</v>
      </c>
      <c r="J35" s="12" t="s">
        <v>201</v>
      </c>
      <c r="K35" s="12" t="s">
        <v>201</v>
      </c>
      <c r="L35" s="12" t="s">
        <v>201</v>
      </c>
      <c r="M35" s="12" t="s">
        <v>201</v>
      </c>
      <c r="N35" s="12" t="s">
        <v>201</v>
      </c>
      <c r="O35" s="12" t="s">
        <v>201</v>
      </c>
      <c r="P35" s="12">
        <v>0.35507570206391392</v>
      </c>
      <c r="Q35" s="12" t="s">
        <v>201</v>
      </c>
      <c r="R35" s="12" t="s">
        <v>201</v>
      </c>
      <c r="S35" s="12" t="s">
        <v>41</v>
      </c>
      <c r="T35" s="12" t="s">
        <v>201</v>
      </c>
      <c r="U35" s="12">
        <v>8.6410626625209208E-2</v>
      </c>
      <c r="V35" s="12" t="s">
        <v>201</v>
      </c>
      <c r="W35" s="12" t="s">
        <v>201</v>
      </c>
      <c r="X35" s="12" t="s">
        <v>201</v>
      </c>
      <c r="Y35" s="12" t="s">
        <v>201</v>
      </c>
      <c r="Z35" s="12" t="s">
        <v>201</v>
      </c>
      <c r="AA35" s="12" t="s">
        <v>201</v>
      </c>
      <c r="AB35" s="12" t="s">
        <v>201</v>
      </c>
      <c r="AC35" s="12" t="s">
        <v>201</v>
      </c>
      <c r="AD35" s="12" t="s">
        <v>201</v>
      </c>
      <c r="AE35" s="12" t="s">
        <v>201</v>
      </c>
      <c r="AF35" s="12" t="s">
        <v>201</v>
      </c>
      <c r="AG35" s="12" t="s">
        <v>201</v>
      </c>
      <c r="AH35" s="12" t="s">
        <v>201</v>
      </c>
      <c r="AI35" s="12" t="s">
        <v>201</v>
      </c>
      <c r="AJ35" s="12" t="s">
        <v>201</v>
      </c>
      <c r="AK35" s="12" t="s">
        <v>201</v>
      </c>
      <c r="AL35" s="12" t="s">
        <v>201</v>
      </c>
      <c r="AM35" s="12" t="s">
        <v>201</v>
      </c>
      <c r="AN35" s="12" t="s">
        <v>201</v>
      </c>
      <c r="AO35" s="12" t="s">
        <v>201</v>
      </c>
      <c r="AP35" s="12">
        <f t="shared" si="0"/>
        <v>84.013909024653387</v>
      </c>
      <c r="AQ35" s="12">
        <f t="shared" si="1"/>
        <v>84.013909024653387</v>
      </c>
    </row>
    <row r="36" spans="1:43" s="32" customFormat="1" ht="15" customHeight="1" x14ac:dyDescent="0.25">
      <c r="A36" s="11" t="s">
        <v>61</v>
      </c>
      <c r="B36" s="12">
        <v>77.728499999999997</v>
      </c>
      <c r="C36" s="12">
        <v>15.249418203477392</v>
      </c>
      <c r="D36" s="12">
        <v>6.2668278261996946</v>
      </c>
      <c r="E36" s="12">
        <v>7.3720225596422324</v>
      </c>
      <c r="F36" s="12">
        <v>5.0159311360061913</v>
      </c>
      <c r="G36" s="12">
        <v>2.6663505743190279</v>
      </c>
      <c r="H36" s="12">
        <v>2.814517552935385</v>
      </c>
      <c r="I36" s="12">
        <v>0.32095375603649123</v>
      </c>
      <c r="J36" s="12">
        <v>0.12755854406578498</v>
      </c>
      <c r="K36" s="12" t="s">
        <v>201</v>
      </c>
      <c r="L36" s="12" t="s">
        <v>201</v>
      </c>
      <c r="M36" s="12" t="s">
        <v>201</v>
      </c>
      <c r="N36" s="12" t="s">
        <v>201</v>
      </c>
      <c r="O36" s="12" t="s">
        <v>201</v>
      </c>
      <c r="P36" s="12">
        <v>3.746660856260609</v>
      </c>
      <c r="Q36" s="12" t="s">
        <v>201</v>
      </c>
      <c r="R36" s="12">
        <v>0.20406649543903099</v>
      </c>
      <c r="S36" s="12">
        <v>4.8241319521786927</v>
      </c>
      <c r="T36" s="12">
        <v>0.49792224887123565</v>
      </c>
      <c r="U36" s="12">
        <v>3.07786422455507</v>
      </c>
      <c r="V36" s="12">
        <v>0.10428939675313939</v>
      </c>
      <c r="W36" s="12">
        <v>3.7403456953483398</v>
      </c>
      <c r="X36" s="12" t="s">
        <v>201</v>
      </c>
      <c r="Y36" s="12" t="s">
        <v>201</v>
      </c>
      <c r="Z36" s="12" t="s">
        <v>201</v>
      </c>
      <c r="AA36" s="12" t="s">
        <v>201</v>
      </c>
      <c r="AB36" s="12" t="s">
        <v>201</v>
      </c>
      <c r="AC36" s="12" t="s">
        <v>201</v>
      </c>
      <c r="AD36" s="12" t="s">
        <v>201</v>
      </c>
      <c r="AE36" s="12">
        <v>0.25050746682341696</v>
      </c>
      <c r="AF36" s="12" t="s">
        <v>41</v>
      </c>
      <c r="AG36" s="12" t="s">
        <v>201</v>
      </c>
      <c r="AH36" s="12" t="s">
        <v>41</v>
      </c>
      <c r="AI36" s="12" t="s">
        <v>201</v>
      </c>
      <c r="AJ36" s="12" t="s">
        <v>201</v>
      </c>
      <c r="AK36" s="12" t="s">
        <v>201</v>
      </c>
      <c r="AL36" s="12">
        <v>0.16047687801824562</v>
      </c>
      <c r="AM36" s="12" t="s">
        <v>201</v>
      </c>
      <c r="AN36" s="12">
        <v>1.7800053647663319</v>
      </c>
      <c r="AO36" s="12">
        <v>107.38625881403266</v>
      </c>
      <c r="AP36" s="12">
        <f t="shared" si="0"/>
        <v>134.16834536692997</v>
      </c>
      <c r="AQ36" s="12">
        <f t="shared" si="1"/>
        <v>243.33460954572897</v>
      </c>
    </row>
    <row r="37" spans="1:43" s="32" customFormat="1" ht="15" customHeight="1" thickBot="1" x14ac:dyDescent="0.3">
      <c r="A37" s="11" t="s">
        <v>62</v>
      </c>
      <c r="B37" s="12">
        <v>182.68901100000002</v>
      </c>
      <c r="C37" s="12">
        <v>8.5628816193838251</v>
      </c>
      <c r="D37" s="12">
        <v>2.8803542208403061</v>
      </c>
      <c r="E37" s="12">
        <v>3.6235365123665213</v>
      </c>
      <c r="F37" s="12">
        <v>2.5305969225954121</v>
      </c>
      <c r="G37" s="12">
        <v>1.3117039428567987</v>
      </c>
      <c r="H37" s="12">
        <v>0.57195605242400371</v>
      </c>
      <c r="I37" s="12" t="s">
        <v>201</v>
      </c>
      <c r="J37" s="12" t="s">
        <v>201</v>
      </c>
      <c r="K37" s="12" t="s">
        <v>41</v>
      </c>
      <c r="L37" s="12" t="s">
        <v>201</v>
      </c>
      <c r="M37" s="12" t="s">
        <v>201</v>
      </c>
      <c r="N37" s="12" t="s">
        <v>201</v>
      </c>
      <c r="O37" s="12" t="s">
        <v>201</v>
      </c>
      <c r="P37" s="12">
        <v>4.1996884761352575</v>
      </c>
      <c r="Q37" s="12" t="s">
        <v>201</v>
      </c>
      <c r="R37" s="12">
        <v>9.7951917810734868E-2</v>
      </c>
      <c r="S37" s="12">
        <v>0.78361534248587894</v>
      </c>
      <c r="T37" s="12">
        <v>0.19998516553025039</v>
      </c>
      <c r="U37" s="12">
        <v>0.91759855892484044</v>
      </c>
      <c r="V37" s="12" t="s">
        <v>201</v>
      </c>
      <c r="W37" s="12">
        <v>1.4772102361166712</v>
      </c>
      <c r="X37" s="12" t="s">
        <v>201</v>
      </c>
      <c r="Y37" s="12" t="s">
        <v>201</v>
      </c>
      <c r="Z37" s="12" t="s">
        <v>201</v>
      </c>
      <c r="AA37" s="12" t="s">
        <v>201</v>
      </c>
      <c r="AB37" s="12" t="s">
        <v>201</v>
      </c>
      <c r="AC37" s="12" t="s">
        <v>201</v>
      </c>
      <c r="AD37" s="12" t="s">
        <v>41</v>
      </c>
      <c r="AE37" s="12">
        <v>0.61544427034395022</v>
      </c>
      <c r="AF37" s="12" t="s">
        <v>41</v>
      </c>
      <c r="AG37" s="12" t="s">
        <v>201</v>
      </c>
      <c r="AH37" s="12" t="s">
        <v>201</v>
      </c>
      <c r="AI37" s="12" t="s">
        <v>201</v>
      </c>
      <c r="AJ37" s="12" t="s">
        <v>201</v>
      </c>
      <c r="AK37" s="12" t="s">
        <v>201</v>
      </c>
      <c r="AL37" s="12" t="s">
        <v>201</v>
      </c>
      <c r="AM37" s="12" t="s">
        <v>201</v>
      </c>
      <c r="AN37" s="12">
        <v>1.995292796664504</v>
      </c>
      <c r="AO37" s="12">
        <v>4.1215336189165566</v>
      </c>
      <c r="AP37" s="12">
        <f t="shared" si="0"/>
        <v>210.4615342378145</v>
      </c>
      <c r="AQ37" s="12">
        <f t="shared" si="1"/>
        <v>216.57836065339558</v>
      </c>
    </row>
    <row r="38" spans="1:43" s="50" customFormat="1" ht="15" customHeight="1" thickBot="1" x14ac:dyDescent="0.3">
      <c r="A38" s="44" t="s">
        <v>63</v>
      </c>
      <c r="B38" s="45">
        <v>267.88170000000002</v>
      </c>
      <c r="C38" s="45" t="s">
        <v>201</v>
      </c>
      <c r="D38" s="45">
        <v>6.6289294996767616</v>
      </c>
      <c r="E38" s="45">
        <v>7.0294189961815503</v>
      </c>
      <c r="F38" s="45" t="s">
        <v>201</v>
      </c>
      <c r="G38" s="45">
        <v>3.3729529959174815</v>
      </c>
      <c r="H38" s="45">
        <v>2.1849544160945751</v>
      </c>
      <c r="I38" s="45">
        <v>0.30037979731620335</v>
      </c>
      <c r="J38" s="45" t="s">
        <v>201</v>
      </c>
      <c r="K38" s="45" t="s">
        <v>201</v>
      </c>
      <c r="L38" s="45" t="s">
        <v>201</v>
      </c>
      <c r="M38" s="45" t="s">
        <v>201</v>
      </c>
      <c r="N38" s="45" t="s">
        <v>201</v>
      </c>
      <c r="O38" s="45" t="s">
        <v>201</v>
      </c>
      <c r="P38" s="45">
        <v>7.3994511246192634</v>
      </c>
      <c r="Q38" s="45">
        <v>1.6435515542659557E-2</v>
      </c>
      <c r="R38" s="45">
        <v>8.5707928084393023E-2</v>
      </c>
      <c r="S38" s="45">
        <v>2.1222915525659225</v>
      </c>
      <c r="T38" s="45">
        <v>0.1469278767161023</v>
      </c>
      <c r="U38" s="45">
        <v>0.65013709556109778</v>
      </c>
      <c r="V38" s="45" t="s">
        <v>41</v>
      </c>
      <c r="W38" s="45">
        <v>0.83118793229963117</v>
      </c>
      <c r="X38" s="45" t="s">
        <v>201</v>
      </c>
      <c r="Y38" s="45" t="s">
        <v>201</v>
      </c>
      <c r="Z38" s="45" t="s">
        <v>201</v>
      </c>
      <c r="AA38" s="45" t="s">
        <v>201</v>
      </c>
      <c r="AB38" s="45" t="s">
        <v>201</v>
      </c>
      <c r="AC38" s="45" t="s">
        <v>201</v>
      </c>
      <c r="AD38" s="45" t="s">
        <v>41</v>
      </c>
      <c r="AE38" s="45">
        <v>0.22576598861863506</v>
      </c>
      <c r="AF38" s="45" t="s">
        <v>201</v>
      </c>
      <c r="AG38" s="45" t="s">
        <v>201</v>
      </c>
      <c r="AH38" s="45" t="s">
        <v>41</v>
      </c>
      <c r="AI38" s="45" t="s">
        <v>201</v>
      </c>
      <c r="AJ38" s="45" t="s">
        <v>201</v>
      </c>
      <c r="AK38" s="45" t="s">
        <v>201</v>
      </c>
      <c r="AL38" s="45" t="s">
        <v>201</v>
      </c>
      <c r="AM38" s="45" t="s">
        <v>201</v>
      </c>
      <c r="AN38" s="45">
        <v>560.35767390196963</v>
      </c>
      <c r="AO38" s="45">
        <v>13.773956725361419</v>
      </c>
      <c r="AP38" s="45">
        <f t="shared" si="0"/>
        <v>298.87624071919436</v>
      </c>
      <c r="AQ38" s="45">
        <f t="shared" si="1"/>
        <v>873.00787134652546</v>
      </c>
    </row>
    <row r="39" spans="1:43" s="32" customFormat="1" ht="15" customHeight="1" x14ac:dyDescent="0.25">
      <c r="A39" s="11" t="s">
        <v>162</v>
      </c>
      <c r="B39" s="12">
        <v>17.332329000000001</v>
      </c>
      <c r="C39" s="12">
        <v>0.37444604870924048</v>
      </c>
      <c r="D39" s="12">
        <v>0.14813250278607287</v>
      </c>
      <c r="E39" s="12" t="s">
        <v>201</v>
      </c>
      <c r="F39" s="12" t="s">
        <v>201</v>
      </c>
      <c r="G39" s="12" t="s">
        <v>201</v>
      </c>
      <c r="H39" s="12" t="s">
        <v>201</v>
      </c>
      <c r="I39" s="12" t="s">
        <v>201</v>
      </c>
      <c r="J39" s="12" t="s">
        <v>201</v>
      </c>
      <c r="K39" s="12" t="s">
        <v>201</v>
      </c>
      <c r="L39" s="12">
        <v>0.12845556866598953</v>
      </c>
      <c r="M39" s="12" t="s">
        <v>201</v>
      </c>
      <c r="N39" s="12" t="s">
        <v>201</v>
      </c>
      <c r="O39" s="12" t="s">
        <v>201</v>
      </c>
      <c r="P39" s="12">
        <v>0.39997033106050073</v>
      </c>
      <c r="Q39" s="12" t="s">
        <v>201</v>
      </c>
      <c r="R39" s="12" t="s">
        <v>201</v>
      </c>
      <c r="S39" s="12" t="s">
        <v>201</v>
      </c>
      <c r="T39" s="12" t="s">
        <v>201</v>
      </c>
      <c r="U39" s="12">
        <v>0.14813250278607287</v>
      </c>
      <c r="V39" s="12" t="s">
        <v>201</v>
      </c>
      <c r="W39" s="12">
        <v>0.18516562848259122</v>
      </c>
      <c r="X39" s="12" t="s">
        <v>201</v>
      </c>
      <c r="Y39" s="12" t="s">
        <v>201</v>
      </c>
      <c r="Z39" s="12" t="s">
        <v>201</v>
      </c>
      <c r="AA39" s="12" t="s">
        <v>201</v>
      </c>
      <c r="AB39" s="12" t="s">
        <v>201</v>
      </c>
      <c r="AC39" s="12" t="s">
        <v>201</v>
      </c>
      <c r="AD39" s="12" t="s">
        <v>201</v>
      </c>
      <c r="AE39" s="12" t="s">
        <v>201</v>
      </c>
      <c r="AF39" s="12" t="s">
        <v>201</v>
      </c>
      <c r="AG39" s="12" t="s">
        <v>201</v>
      </c>
      <c r="AH39" s="12" t="s">
        <v>41</v>
      </c>
      <c r="AI39" s="12" t="s">
        <v>201</v>
      </c>
      <c r="AJ39" s="12" t="s">
        <v>201</v>
      </c>
      <c r="AK39" s="12" t="s">
        <v>201</v>
      </c>
      <c r="AL39" s="12" t="s">
        <v>41</v>
      </c>
      <c r="AM39" s="12" t="s">
        <v>201</v>
      </c>
      <c r="AN39" s="12" t="s">
        <v>201</v>
      </c>
      <c r="AO39" s="12" t="s">
        <v>201</v>
      </c>
      <c r="AP39" s="12">
        <f t="shared" si="0"/>
        <v>18.716631582490468</v>
      </c>
      <c r="AQ39" s="12">
        <f t="shared" si="1"/>
        <v>18.716631582490468</v>
      </c>
    </row>
    <row r="40" spans="1:43" s="32" customFormat="1" ht="15" customHeight="1" x14ac:dyDescent="0.25">
      <c r="A40" s="11" t="s">
        <v>163</v>
      </c>
      <c r="B40" s="12">
        <v>34.921500000000002</v>
      </c>
      <c r="C40" s="12">
        <v>0.40736438266170083</v>
      </c>
      <c r="D40" s="12">
        <v>0.52257855149531274</v>
      </c>
      <c r="E40" s="12">
        <v>0.39903238567773708</v>
      </c>
      <c r="F40" s="12">
        <v>0.39502000742952764</v>
      </c>
      <c r="G40" s="12" t="s">
        <v>201</v>
      </c>
      <c r="H40" s="12">
        <v>0.27157625510780031</v>
      </c>
      <c r="I40" s="12" t="s">
        <v>201</v>
      </c>
      <c r="J40" s="12" t="s">
        <v>201</v>
      </c>
      <c r="K40" s="12" t="s">
        <v>201</v>
      </c>
      <c r="L40" s="12">
        <v>9.1113833588667009E-2</v>
      </c>
      <c r="M40" s="12" t="s">
        <v>201</v>
      </c>
      <c r="N40" s="12" t="s">
        <v>201</v>
      </c>
      <c r="O40" s="12" t="s">
        <v>201</v>
      </c>
      <c r="P40" s="12">
        <v>7.3382311759875538</v>
      </c>
      <c r="Q40" s="12">
        <v>6.6036659647557899E-3</v>
      </c>
      <c r="R40" s="12">
        <v>7.7545268266831779E-2</v>
      </c>
      <c r="S40" s="12">
        <v>0.62852480595221571</v>
      </c>
      <c r="T40" s="12">
        <v>7.3463938358051151E-2</v>
      </c>
      <c r="U40" s="12">
        <v>0.23042833766722454</v>
      </c>
      <c r="V40" s="12" t="s">
        <v>201</v>
      </c>
      <c r="W40" s="12">
        <v>1.0163535607822223</v>
      </c>
      <c r="X40" s="12" t="s">
        <v>201</v>
      </c>
      <c r="Y40" s="12" t="s">
        <v>201</v>
      </c>
      <c r="Z40" s="12" t="s">
        <v>201</v>
      </c>
      <c r="AA40" s="12" t="s">
        <v>201</v>
      </c>
      <c r="AB40" s="12" t="s">
        <v>201</v>
      </c>
      <c r="AC40" s="12" t="s">
        <v>201</v>
      </c>
      <c r="AD40" s="12" t="s">
        <v>201</v>
      </c>
      <c r="AE40" s="12" t="s">
        <v>201</v>
      </c>
      <c r="AF40" s="12" t="s">
        <v>201</v>
      </c>
      <c r="AG40" s="12" t="s">
        <v>201</v>
      </c>
      <c r="AH40" s="12" t="s">
        <v>201</v>
      </c>
      <c r="AI40" s="12" t="s">
        <v>201</v>
      </c>
      <c r="AJ40" s="12" t="s">
        <v>201</v>
      </c>
      <c r="AK40" s="12" t="s">
        <v>201</v>
      </c>
      <c r="AL40" s="12" t="s">
        <v>41</v>
      </c>
      <c r="AM40" s="12" t="s">
        <v>201</v>
      </c>
      <c r="AN40" s="12" t="s">
        <v>201</v>
      </c>
      <c r="AO40" s="12" t="s">
        <v>41</v>
      </c>
      <c r="AP40" s="12">
        <f t="shared" si="0"/>
        <v>46.379336168939609</v>
      </c>
      <c r="AQ40" s="12">
        <f t="shared" si="1"/>
        <v>46.379336168939609</v>
      </c>
    </row>
    <row r="41" spans="1:43" s="32" customFormat="1" ht="15" customHeight="1" x14ac:dyDescent="0.25">
      <c r="A41" s="11" t="s">
        <v>65</v>
      </c>
      <c r="B41" s="12">
        <v>300.43754999999993</v>
      </c>
      <c r="C41" s="12" t="s">
        <v>201</v>
      </c>
      <c r="D41" s="12" t="s">
        <v>201</v>
      </c>
      <c r="E41" s="12" t="s">
        <v>201</v>
      </c>
      <c r="F41" s="12" t="s">
        <v>201</v>
      </c>
      <c r="G41" s="12">
        <v>0.42161912448968519</v>
      </c>
      <c r="H41" s="12" t="s">
        <v>201</v>
      </c>
      <c r="I41" s="12">
        <v>0.27980583859591546</v>
      </c>
      <c r="J41" s="12" t="s">
        <v>201</v>
      </c>
      <c r="K41" s="12" t="s">
        <v>201</v>
      </c>
      <c r="L41" s="12" t="s">
        <v>201</v>
      </c>
      <c r="M41" s="12" t="s">
        <v>201</v>
      </c>
      <c r="N41" s="12" t="s">
        <v>201</v>
      </c>
      <c r="O41" s="12" t="s">
        <v>201</v>
      </c>
      <c r="P41" s="12">
        <v>0.93462454911076187</v>
      </c>
      <c r="Q41" s="12">
        <v>6.6933810504002161E-3</v>
      </c>
      <c r="R41" s="12" t="s">
        <v>201</v>
      </c>
      <c r="S41" s="12">
        <v>0.21631048516537288</v>
      </c>
      <c r="T41" s="12" t="s">
        <v>201</v>
      </c>
      <c r="U41" s="12">
        <v>9.8755001857381911E-2</v>
      </c>
      <c r="V41" s="12" t="s">
        <v>201</v>
      </c>
      <c r="W41" s="12" t="s">
        <v>201</v>
      </c>
      <c r="X41" s="12" t="s">
        <v>201</v>
      </c>
      <c r="Y41" s="12" t="s">
        <v>201</v>
      </c>
      <c r="Z41" s="12" t="s">
        <v>201</v>
      </c>
      <c r="AA41" s="12" t="s">
        <v>201</v>
      </c>
      <c r="AB41" s="12" t="s">
        <v>201</v>
      </c>
      <c r="AC41" s="12" t="s">
        <v>201</v>
      </c>
      <c r="AD41" s="12" t="s">
        <v>201</v>
      </c>
      <c r="AE41" s="12" t="s">
        <v>201</v>
      </c>
      <c r="AF41" s="12" t="s">
        <v>201</v>
      </c>
      <c r="AG41" s="12" t="s">
        <v>201</v>
      </c>
      <c r="AH41" s="12" t="s">
        <v>41</v>
      </c>
      <c r="AI41" s="12" t="s">
        <v>201</v>
      </c>
      <c r="AJ41" s="12" t="s">
        <v>201</v>
      </c>
      <c r="AK41" s="12" t="s">
        <v>201</v>
      </c>
      <c r="AL41" s="12" t="s">
        <v>201</v>
      </c>
      <c r="AM41" s="12" t="s">
        <v>201</v>
      </c>
      <c r="AN41" s="12" t="s">
        <v>201</v>
      </c>
      <c r="AO41" s="12" t="s">
        <v>201</v>
      </c>
      <c r="AP41" s="12">
        <f t="shared" si="0"/>
        <v>302.39535838026944</v>
      </c>
      <c r="AQ41" s="12">
        <f t="shared" si="1"/>
        <v>302.39535838026944</v>
      </c>
    </row>
    <row r="42" spans="1:43" s="32" customFormat="1" ht="15" customHeight="1" x14ac:dyDescent="0.25">
      <c r="A42" s="11" t="s">
        <v>210</v>
      </c>
      <c r="B42" s="12">
        <v>23.264478</v>
      </c>
      <c r="C42" s="12" t="s">
        <v>41</v>
      </c>
      <c r="D42" s="12">
        <v>0.76946605613876751</v>
      </c>
      <c r="E42" s="12" t="s">
        <v>201</v>
      </c>
      <c r="F42" s="12">
        <v>0.44851230010227627</v>
      </c>
      <c r="G42" s="12">
        <v>0.28888717789108065</v>
      </c>
      <c r="H42" s="12">
        <v>0.3909052156854701</v>
      </c>
      <c r="I42" s="12" t="s">
        <v>201</v>
      </c>
      <c r="J42" s="12" t="s">
        <v>201</v>
      </c>
      <c r="K42" s="12" t="s">
        <v>201</v>
      </c>
      <c r="L42" s="12" t="s">
        <v>201</v>
      </c>
      <c r="M42" s="12" t="s">
        <v>201</v>
      </c>
      <c r="N42" s="12" t="s">
        <v>201</v>
      </c>
      <c r="O42" s="12" t="s">
        <v>201</v>
      </c>
      <c r="P42" s="12" t="s">
        <v>201</v>
      </c>
      <c r="Q42" s="12" t="s">
        <v>201</v>
      </c>
      <c r="R42" s="12" t="s">
        <v>41</v>
      </c>
      <c r="S42" s="12">
        <v>0.17957851598634728</v>
      </c>
      <c r="T42" s="12">
        <v>6.5301278540489921E-2</v>
      </c>
      <c r="U42" s="12">
        <v>0.43205313312604599</v>
      </c>
      <c r="V42" s="12" t="s">
        <v>201</v>
      </c>
      <c r="W42" s="12">
        <v>0.16459166976230327</v>
      </c>
      <c r="X42" s="12" t="s">
        <v>201</v>
      </c>
      <c r="Y42" s="12" t="s">
        <v>201</v>
      </c>
      <c r="Z42" s="12" t="s">
        <v>201</v>
      </c>
      <c r="AA42" s="12" t="s">
        <v>201</v>
      </c>
      <c r="AB42" s="12" t="s">
        <v>201</v>
      </c>
      <c r="AC42" s="12" t="s">
        <v>201</v>
      </c>
      <c r="AD42" s="12" t="s">
        <v>201</v>
      </c>
      <c r="AE42" s="12" t="s">
        <v>201</v>
      </c>
      <c r="AF42" s="12" t="s">
        <v>201</v>
      </c>
      <c r="AG42" s="12" t="s">
        <v>201</v>
      </c>
      <c r="AH42" s="12" t="s">
        <v>41</v>
      </c>
      <c r="AI42" s="12" t="s">
        <v>201</v>
      </c>
      <c r="AJ42" s="12" t="s">
        <v>201</v>
      </c>
      <c r="AK42" s="12" t="s">
        <v>201</v>
      </c>
      <c r="AL42" s="12">
        <v>0.2468875046434548</v>
      </c>
      <c r="AM42" s="12" t="s">
        <v>201</v>
      </c>
      <c r="AN42" s="12" t="s">
        <v>201</v>
      </c>
      <c r="AO42" s="12" t="s">
        <v>201</v>
      </c>
      <c r="AP42" s="12">
        <f t="shared" si="0"/>
        <v>26.250660851876233</v>
      </c>
      <c r="AQ42" s="12">
        <f t="shared" si="1"/>
        <v>26.250660851876233</v>
      </c>
    </row>
    <row r="43" spans="1:43" s="32" customFormat="1" ht="15" customHeight="1" x14ac:dyDescent="0.25">
      <c r="A43" s="11" t="s">
        <v>211</v>
      </c>
      <c r="B43" s="12" t="s">
        <v>41</v>
      </c>
      <c r="C43" s="12" t="s">
        <v>41</v>
      </c>
      <c r="D43" s="12">
        <v>0.23865792115533965</v>
      </c>
      <c r="E43" s="12" t="s">
        <v>201</v>
      </c>
      <c r="F43" s="12" t="s">
        <v>201</v>
      </c>
      <c r="G43" s="12">
        <v>0.1132125426870451</v>
      </c>
      <c r="H43" s="12" t="s">
        <v>201</v>
      </c>
      <c r="I43" s="12" t="s">
        <v>201</v>
      </c>
      <c r="J43" s="12" t="s">
        <v>201</v>
      </c>
      <c r="K43" s="12" t="s">
        <v>41</v>
      </c>
      <c r="L43" s="12" t="s">
        <v>201</v>
      </c>
      <c r="M43" s="12" t="s">
        <v>201</v>
      </c>
      <c r="N43" s="12" t="s">
        <v>201</v>
      </c>
      <c r="O43" s="12" t="s">
        <v>201</v>
      </c>
      <c r="P43" s="12" t="s">
        <v>201</v>
      </c>
      <c r="Q43" s="12" t="s">
        <v>201</v>
      </c>
      <c r="R43" s="12" t="s">
        <v>201</v>
      </c>
      <c r="S43" s="12" t="s">
        <v>41</v>
      </c>
      <c r="T43" s="12" t="s">
        <v>201</v>
      </c>
      <c r="U43" s="12">
        <v>6.1721876160863699E-2</v>
      </c>
      <c r="V43" s="12" t="s">
        <v>201</v>
      </c>
      <c r="W43" s="12" t="s">
        <v>41</v>
      </c>
      <c r="X43" s="12" t="s">
        <v>201</v>
      </c>
      <c r="Y43" s="12" t="s">
        <v>201</v>
      </c>
      <c r="Z43" s="12" t="s">
        <v>201</v>
      </c>
      <c r="AA43" s="12" t="s">
        <v>201</v>
      </c>
      <c r="AB43" s="12" t="s">
        <v>201</v>
      </c>
      <c r="AC43" s="12" t="s">
        <v>201</v>
      </c>
      <c r="AD43" s="12" t="s">
        <v>201</v>
      </c>
      <c r="AE43" s="12" t="s">
        <v>201</v>
      </c>
      <c r="AF43" s="12" t="s">
        <v>201</v>
      </c>
      <c r="AG43" s="12" t="s">
        <v>201</v>
      </c>
      <c r="AH43" s="12" t="s">
        <v>41</v>
      </c>
      <c r="AI43" s="12" t="s">
        <v>201</v>
      </c>
      <c r="AJ43" s="12" t="s">
        <v>201</v>
      </c>
      <c r="AK43" s="12" t="s">
        <v>201</v>
      </c>
      <c r="AL43" s="12">
        <v>6.1721876160863699E-2</v>
      </c>
      <c r="AM43" s="12" t="s">
        <v>201</v>
      </c>
      <c r="AN43" s="12" t="s">
        <v>201</v>
      </c>
      <c r="AO43" s="12" t="s">
        <v>201</v>
      </c>
      <c r="AP43" s="12">
        <f t="shared" si="0"/>
        <v>0.47531421616411218</v>
      </c>
      <c r="AQ43" s="12">
        <f t="shared" si="1"/>
        <v>0.47531421616411218</v>
      </c>
    </row>
    <row r="44" spans="1:43" s="32" customFormat="1" ht="15" customHeight="1" x14ac:dyDescent="0.25">
      <c r="A44" s="11" t="s">
        <v>69</v>
      </c>
      <c r="B44" s="12">
        <v>140.70060099999998</v>
      </c>
      <c r="C44" s="12" t="s">
        <v>41</v>
      </c>
      <c r="D44" s="12" t="s">
        <v>201</v>
      </c>
      <c r="E44" s="12" t="s">
        <v>201</v>
      </c>
      <c r="F44" s="12">
        <v>0.98617842132580014</v>
      </c>
      <c r="G44" s="12">
        <v>0.3305285729024075</v>
      </c>
      <c r="H44" s="12">
        <v>0.27980583859591546</v>
      </c>
      <c r="I44" s="12" t="s">
        <v>201</v>
      </c>
      <c r="J44" s="12" t="s">
        <v>201</v>
      </c>
      <c r="K44" s="12" t="s">
        <v>201</v>
      </c>
      <c r="L44" s="12" t="s">
        <v>201</v>
      </c>
      <c r="M44" s="12" t="s">
        <v>201</v>
      </c>
      <c r="N44" s="12" t="s">
        <v>201</v>
      </c>
      <c r="O44" s="12" t="s">
        <v>201</v>
      </c>
      <c r="P44" s="12">
        <v>2.930394874504485</v>
      </c>
      <c r="Q44" s="12">
        <v>6.1866233372948297E-3</v>
      </c>
      <c r="R44" s="12" t="s">
        <v>201</v>
      </c>
      <c r="S44" s="12">
        <v>0.17141585616878605</v>
      </c>
      <c r="T44" s="12">
        <v>7.3463938358051165E-2</v>
      </c>
      <c r="U44" s="12">
        <v>0.3525004927409327</v>
      </c>
      <c r="V44" s="12" t="s">
        <v>201</v>
      </c>
      <c r="W44" s="12">
        <v>0.60624598362448368</v>
      </c>
      <c r="X44" s="12" t="s">
        <v>201</v>
      </c>
      <c r="Y44" s="12" t="s">
        <v>201</v>
      </c>
      <c r="Z44" s="12" t="s">
        <v>201</v>
      </c>
      <c r="AA44" s="12" t="s">
        <v>201</v>
      </c>
      <c r="AB44" s="12" t="s">
        <v>201</v>
      </c>
      <c r="AC44" s="12" t="s">
        <v>201</v>
      </c>
      <c r="AD44" s="12" t="s">
        <v>201</v>
      </c>
      <c r="AE44" s="12">
        <v>0.34534979994174758</v>
      </c>
      <c r="AF44" s="12" t="s">
        <v>201</v>
      </c>
      <c r="AG44" s="12" t="s">
        <v>201</v>
      </c>
      <c r="AH44" s="12" t="s">
        <v>41</v>
      </c>
      <c r="AI44" s="12" t="s">
        <v>201</v>
      </c>
      <c r="AJ44" s="12" t="s">
        <v>201</v>
      </c>
      <c r="AK44" s="12" t="s">
        <v>201</v>
      </c>
      <c r="AL44" s="12">
        <v>0.3024371931882322</v>
      </c>
      <c r="AM44" s="12" t="s">
        <v>201</v>
      </c>
      <c r="AN44" s="12">
        <v>3.0007072982095768</v>
      </c>
      <c r="AO44" s="12" t="s">
        <v>41</v>
      </c>
      <c r="AP44" s="12">
        <f t="shared" si="0"/>
        <v>147.08510859468814</v>
      </c>
      <c r="AQ44" s="12">
        <f t="shared" si="1"/>
        <v>150.08581589289773</v>
      </c>
    </row>
    <row r="45" spans="1:43" s="32" customFormat="1" ht="15" customHeight="1" x14ac:dyDescent="0.25"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</row>
    <row r="46" spans="1:43" s="68" customFormat="1" ht="15" customHeight="1" x14ac:dyDescent="0.25">
      <c r="A46" s="66" t="s">
        <v>213</v>
      </c>
      <c r="B46" s="56">
        <f>MIN(B4:B44)</f>
        <v>8.2910400000000006</v>
      </c>
      <c r="C46" s="56">
        <f t="shared" ref="C46:AO46" si="2">MIN(C4:C44)</f>
        <v>0.32918333952460621</v>
      </c>
      <c r="D46" s="56">
        <f t="shared" si="2"/>
        <v>0.14813250278607287</v>
      </c>
      <c r="E46" s="56">
        <f t="shared" si="2"/>
        <v>0.39903238567773708</v>
      </c>
      <c r="F46" s="56">
        <f t="shared" si="2"/>
        <v>0.39502000742952764</v>
      </c>
      <c r="G46" s="56">
        <f t="shared" si="2"/>
        <v>0.1132125426870451</v>
      </c>
      <c r="H46" s="56">
        <f t="shared" si="2"/>
        <v>0.19339521197070628</v>
      </c>
      <c r="I46" s="56">
        <f t="shared" si="2"/>
        <v>0.13990291929795773</v>
      </c>
      <c r="J46" s="56">
        <f t="shared" si="2"/>
        <v>8.2295834881151608E-2</v>
      </c>
      <c r="K46" s="56">
        <f t="shared" si="2"/>
        <v>7.6823161861555037E-2</v>
      </c>
      <c r="L46" s="56">
        <f t="shared" si="2"/>
        <v>9.1113833588667009E-2</v>
      </c>
      <c r="M46" s="67">
        <f t="shared" si="2"/>
        <v>0</v>
      </c>
      <c r="N46" s="67">
        <f t="shared" si="2"/>
        <v>0</v>
      </c>
      <c r="O46" s="67">
        <f t="shared" si="2"/>
        <v>0</v>
      </c>
      <c r="P46" s="56">
        <f t="shared" si="2"/>
        <v>0.19590383562146974</v>
      </c>
      <c r="Q46" s="56">
        <f t="shared" si="2"/>
        <v>6.1138322033533685E-3</v>
      </c>
      <c r="R46" s="56">
        <f t="shared" si="2"/>
        <v>7.7545268266831779E-2</v>
      </c>
      <c r="S46" s="56">
        <f t="shared" si="2"/>
        <v>0.17141585616878605</v>
      </c>
      <c r="T46" s="56">
        <f t="shared" si="2"/>
        <v>6.5301278540489921E-2</v>
      </c>
      <c r="U46" s="56">
        <f t="shared" si="2"/>
        <v>6.1721876160863699E-2</v>
      </c>
      <c r="V46" s="56">
        <f t="shared" si="2"/>
        <v>7.4691699738133208E-2</v>
      </c>
      <c r="W46" s="56">
        <f t="shared" si="2"/>
        <v>8.6410626625209153E-2</v>
      </c>
      <c r="X46" s="67">
        <f t="shared" si="2"/>
        <v>0</v>
      </c>
      <c r="Y46" s="67">
        <f t="shared" si="2"/>
        <v>0</v>
      </c>
      <c r="Z46" s="67">
        <f t="shared" si="2"/>
        <v>0</v>
      </c>
      <c r="AA46" s="67">
        <f t="shared" si="2"/>
        <v>0</v>
      </c>
      <c r="AB46" s="67">
        <f t="shared" si="2"/>
        <v>0</v>
      </c>
      <c r="AC46" s="56">
        <f t="shared" si="2"/>
        <v>8.71668641024686E-2</v>
      </c>
      <c r="AD46" s="56">
        <f t="shared" si="2"/>
        <v>9.8965912819127685E-2</v>
      </c>
      <c r="AE46" s="56">
        <f t="shared" si="2"/>
        <v>0.16081960833108247</v>
      </c>
      <c r="AF46" s="67">
        <f t="shared" si="2"/>
        <v>0</v>
      </c>
      <c r="AG46" s="67">
        <f t="shared" si="2"/>
        <v>0</v>
      </c>
      <c r="AH46" s="56">
        <f t="shared" si="2"/>
        <v>8.9928773566378406E-2</v>
      </c>
      <c r="AI46" s="67">
        <f t="shared" si="2"/>
        <v>0</v>
      </c>
      <c r="AJ46" s="67">
        <f t="shared" si="2"/>
        <v>0</v>
      </c>
      <c r="AK46" s="67">
        <f t="shared" si="2"/>
        <v>0</v>
      </c>
      <c r="AL46" s="56">
        <f t="shared" si="2"/>
        <v>6.1721876160863699E-2</v>
      </c>
      <c r="AM46" s="56">
        <f t="shared" si="2"/>
        <v>7.1839214156103601E-2</v>
      </c>
      <c r="AN46" s="56">
        <f t="shared" si="2"/>
        <v>1.7800053647663319</v>
      </c>
      <c r="AO46" s="56">
        <f t="shared" si="2"/>
        <v>1.9975122547253099</v>
      </c>
      <c r="AP46" s="56">
        <f>MIN(AP4:AP44)</f>
        <v>0.47531421616411218</v>
      </c>
      <c r="AQ46" s="56">
        <f t="shared" ref="AQ46" si="3">MIN(AQ4:AQ44)</f>
        <v>0.47531421616411218</v>
      </c>
    </row>
    <row r="47" spans="1:43" s="68" customFormat="1" ht="15" customHeight="1" x14ac:dyDescent="0.25">
      <c r="A47" s="66" t="s">
        <v>214</v>
      </c>
      <c r="B47" s="56">
        <f>MAX(B4:B44)</f>
        <v>300.43754999999993</v>
      </c>
      <c r="C47" s="56">
        <f t="shared" ref="C47:AP47" si="4">MAX(C4:C44)</f>
        <v>15.249418203477392</v>
      </c>
      <c r="D47" s="56">
        <f t="shared" si="4"/>
        <v>16.154672387170059</v>
      </c>
      <c r="E47" s="56">
        <f t="shared" si="4"/>
        <v>23.667860289895675</v>
      </c>
      <c r="F47" s="56">
        <f t="shared" si="4"/>
        <v>18.582399516164035</v>
      </c>
      <c r="G47" s="56">
        <f t="shared" si="4"/>
        <v>7.4095657248279858</v>
      </c>
      <c r="H47" s="56">
        <f t="shared" si="4"/>
        <v>14.056128597700692</v>
      </c>
      <c r="I47" s="56">
        <f t="shared" si="4"/>
        <v>0.53080813498342783</v>
      </c>
      <c r="J47" s="56">
        <f t="shared" si="4"/>
        <v>0.32095375603649123</v>
      </c>
      <c r="K47" s="56">
        <f t="shared" si="4"/>
        <v>9.2920227164308283E-2</v>
      </c>
      <c r="L47" s="56">
        <f t="shared" si="4"/>
        <v>0.12845556866598953</v>
      </c>
      <c r="M47" s="67">
        <f t="shared" si="4"/>
        <v>0</v>
      </c>
      <c r="N47" s="67">
        <f t="shared" si="4"/>
        <v>0</v>
      </c>
      <c r="O47" s="67">
        <f t="shared" si="4"/>
        <v>0</v>
      </c>
      <c r="P47" s="56">
        <f t="shared" si="4"/>
        <v>18.247626022158151</v>
      </c>
      <c r="Q47" s="56">
        <f t="shared" si="4"/>
        <v>4.5910880143873199E-2</v>
      </c>
      <c r="R47" s="56">
        <f t="shared" si="4"/>
        <v>2.1998368208327546</v>
      </c>
      <c r="S47" s="56">
        <f t="shared" si="4"/>
        <v>13.227590234357992</v>
      </c>
      <c r="T47" s="56">
        <f t="shared" si="4"/>
        <v>1.6223286387402964</v>
      </c>
      <c r="U47" s="56">
        <f t="shared" si="4"/>
        <v>8.8365152703636554</v>
      </c>
      <c r="V47" s="56">
        <f t="shared" si="4"/>
        <v>0.24745534590413479</v>
      </c>
      <c r="W47" s="56">
        <f t="shared" si="4"/>
        <v>7.6699718109233306</v>
      </c>
      <c r="X47" s="67">
        <f t="shared" si="4"/>
        <v>0</v>
      </c>
      <c r="Y47" s="67">
        <f t="shared" si="4"/>
        <v>0</v>
      </c>
      <c r="Z47" s="67">
        <f t="shared" si="4"/>
        <v>0</v>
      </c>
      <c r="AA47" s="67">
        <f t="shared" si="4"/>
        <v>0</v>
      </c>
      <c r="AB47" s="67">
        <f t="shared" si="4"/>
        <v>0</v>
      </c>
      <c r="AC47" s="56">
        <f t="shared" si="4"/>
        <v>8.71668641024686E-2</v>
      </c>
      <c r="AD47" s="56">
        <f t="shared" si="4"/>
        <v>9.8965912819127685E-2</v>
      </c>
      <c r="AE47" s="56">
        <f t="shared" si="4"/>
        <v>4.4472807073095488</v>
      </c>
      <c r="AF47" s="67">
        <f t="shared" si="4"/>
        <v>0</v>
      </c>
      <c r="AG47" s="67">
        <f t="shared" si="4"/>
        <v>0</v>
      </c>
      <c r="AH47" s="56">
        <f t="shared" si="4"/>
        <v>8.9928773566378406E-2</v>
      </c>
      <c r="AI47" s="67">
        <f t="shared" si="4"/>
        <v>0</v>
      </c>
      <c r="AJ47" s="67">
        <f t="shared" si="4"/>
        <v>0</v>
      </c>
      <c r="AK47" s="67">
        <f t="shared" si="4"/>
        <v>0</v>
      </c>
      <c r="AL47" s="56">
        <f t="shared" si="4"/>
        <v>0.54932469783168703</v>
      </c>
      <c r="AM47" s="56">
        <f t="shared" si="4"/>
        <v>0.106189461159666</v>
      </c>
      <c r="AN47" s="56">
        <f t="shared" si="4"/>
        <v>560.35767390196963</v>
      </c>
      <c r="AO47" s="56">
        <f t="shared" si="4"/>
        <v>107.38625881403266</v>
      </c>
      <c r="AP47" s="56">
        <f t="shared" si="4"/>
        <v>302.39535838026944</v>
      </c>
      <c r="AQ47" s="56">
        <f t="shared" ref="AQ47" si="5">MAX(AQ4:AQ44)</f>
        <v>873.00787134652546</v>
      </c>
    </row>
    <row r="48" spans="1:43" s="68" customFormat="1" ht="15" customHeight="1" x14ac:dyDescent="0.25">
      <c r="A48" s="66" t="s">
        <v>215</v>
      </c>
      <c r="B48" s="56">
        <f>MEDIAN(B4:B44)</f>
        <v>45.734773500000003</v>
      </c>
      <c r="C48" s="56">
        <f t="shared" ref="C48:AP48" si="6">MEDIAN(C4:C44)</f>
        <v>5.9067835485946567</v>
      </c>
      <c r="D48" s="56">
        <f t="shared" si="6"/>
        <v>3.2259967273411432</v>
      </c>
      <c r="E48" s="56">
        <f t="shared" si="6"/>
        <v>3.6396590329999654</v>
      </c>
      <c r="F48" s="56">
        <f t="shared" si="6"/>
        <v>1.2282653356011877</v>
      </c>
      <c r="G48" s="56">
        <f t="shared" si="6"/>
        <v>0.78858391802700389</v>
      </c>
      <c r="H48" s="56">
        <f t="shared" si="6"/>
        <v>0.76740866026673871</v>
      </c>
      <c r="I48" s="56">
        <f t="shared" si="6"/>
        <v>0.27980583859591546</v>
      </c>
      <c r="J48" s="56">
        <f t="shared" si="6"/>
        <v>0.12961593993781378</v>
      </c>
      <c r="K48" s="56">
        <f t="shared" si="6"/>
        <v>8.4871694512931667E-2</v>
      </c>
      <c r="L48" s="56">
        <f t="shared" si="6"/>
        <v>0.10978470112732827</v>
      </c>
      <c r="M48" s="67" t="s">
        <v>217</v>
      </c>
      <c r="N48" s="67" t="s">
        <v>217</v>
      </c>
      <c r="O48" s="67" t="s">
        <v>217</v>
      </c>
      <c r="P48" s="56">
        <f t="shared" si="6"/>
        <v>1.2876595862202858</v>
      </c>
      <c r="Q48" s="56">
        <f t="shared" si="6"/>
        <v>9.3503268210163998E-3</v>
      </c>
      <c r="R48" s="56">
        <f t="shared" si="6"/>
        <v>0.20406649543903099</v>
      </c>
      <c r="S48" s="56">
        <f t="shared" si="6"/>
        <v>1.3692861843958979</v>
      </c>
      <c r="T48" s="56">
        <f t="shared" si="6"/>
        <v>0.19998516553025039</v>
      </c>
      <c r="U48" s="56">
        <f t="shared" si="6"/>
        <v>0.43205313312604599</v>
      </c>
      <c r="V48" s="56">
        <f t="shared" si="6"/>
        <v>0.11777356929841608</v>
      </c>
      <c r="W48" s="56">
        <f t="shared" si="6"/>
        <v>1.1480268965920648</v>
      </c>
      <c r="X48" s="67" t="s">
        <v>217</v>
      </c>
      <c r="Y48" s="67" t="s">
        <v>217</v>
      </c>
      <c r="Z48" s="67" t="s">
        <v>217</v>
      </c>
      <c r="AA48" s="67" t="s">
        <v>217</v>
      </c>
      <c r="AB48" s="67" t="s">
        <v>217</v>
      </c>
      <c r="AC48" s="56">
        <f t="shared" si="6"/>
        <v>8.71668641024686E-2</v>
      </c>
      <c r="AD48" s="56">
        <f t="shared" si="6"/>
        <v>9.8965912819127685E-2</v>
      </c>
      <c r="AE48" s="56">
        <f t="shared" si="6"/>
        <v>0.2922587112939864</v>
      </c>
      <c r="AF48" s="67" t="s">
        <v>217</v>
      </c>
      <c r="AG48" s="67" t="s">
        <v>217</v>
      </c>
      <c r="AH48" s="56">
        <f t="shared" si="6"/>
        <v>8.9928773566378406E-2</v>
      </c>
      <c r="AI48" s="67" t="s">
        <v>217</v>
      </c>
      <c r="AJ48" s="67" t="s">
        <v>217</v>
      </c>
      <c r="AK48" s="67" t="s">
        <v>217</v>
      </c>
      <c r="AL48" s="56">
        <f t="shared" si="6"/>
        <v>0.2468875046434548</v>
      </c>
      <c r="AM48" s="56">
        <f t="shared" si="6"/>
        <v>8.9014337657884801E-2</v>
      </c>
      <c r="AN48" s="56">
        <f t="shared" si="6"/>
        <v>3.9195629353832193</v>
      </c>
      <c r="AO48" s="56">
        <f t="shared" si="6"/>
        <v>3.8818321483495195</v>
      </c>
      <c r="AP48" s="56">
        <f t="shared" si="6"/>
        <v>68.453153530140142</v>
      </c>
      <c r="AQ48" s="56">
        <f>MEDIAN(AQ4:AQ44)</f>
        <v>74.08323290810219</v>
      </c>
    </row>
    <row r="49" spans="1:43" s="32" customFormat="1" ht="15" customHeight="1" x14ac:dyDescent="0.25">
      <c r="A49" s="11" t="s">
        <v>216</v>
      </c>
      <c r="B49" s="52">
        <f>COUNT(B4:B44)*100/41</f>
        <v>95.121951219512198</v>
      </c>
      <c r="C49" s="52">
        <f t="shared" ref="C49:AP49" si="7">COUNT(C4:C44)*100/41</f>
        <v>68.292682926829272</v>
      </c>
      <c r="D49" s="52">
        <f t="shared" si="7"/>
        <v>82.926829268292678</v>
      </c>
      <c r="E49" s="52">
        <f t="shared" si="7"/>
        <v>53.658536585365852</v>
      </c>
      <c r="F49" s="52">
        <f t="shared" si="7"/>
        <v>78.048780487804876</v>
      </c>
      <c r="G49" s="52">
        <f t="shared" si="7"/>
        <v>85.365853658536579</v>
      </c>
      <c r="H49" s="52">
        <f t="shared" si="7"/>
        <v>82.926829268292678</v>
      </c>
      <c r="I49" s="52">
        <f t="shared" si="7"/>
        <v>43.902439024390247</v>
      </c>
      <c r="J49" s="52">
        <f t="shared" si="7"/>
        <v>14.634146341463415</v>
      </c>
      <c r="K49" s="52">
        <f t="shared" si="7"/>
        <v>4.8780487804878048</v>
      </c>
      <c r="L49" s="52">
        <f t="shared" si="7"/>
        <v>4.8780487804878048</v>
      </c>
      <c r="M49" s="53">
        <f t="shared" si="7"/>
        <v>0</v>
      </c>
      <c r="N49" s="53">
        <f t="shared" si="7"/>
        <v>0</v>
      </c>
      <c r="O49" s="53">
        <f t="shared" si="7"/>
        <v>0</v>
      </c>
      <c r="P49" s="52">
        <f t="shared" si="7"/>
        <v>82.926829268292678</v>
      </c>
      <c r="Q49" s="52">
        <f t="shared" si="7"/>
        <v>24.390243902439025</v>
      </c>
      <c r="R49" s="52">
        <f t="shared" si="7"/>
        <v>36.585365853658537</v>
      </c>
      <c r="S49" s="52">
        <f t="shared" si="7"/>
        <v>68.292682926829272</v>
      </c>
      <c r="T49" s="52">
        <f t="shared" si="7"/>
        <v>56.097560975609753</v>
      </c>
      <c r="U49" s="52">
        <f t="shared" si="7"/>
        <v>90.243902439024396</v>
      </c>
      <c r="V49" s="52">
        <f t="shared" si="7"/>
        <v>31.707317073170731</v>
      </c>
      <c r="W49" s="52">
        <f t="shared" si="7"/>
        <v>73.170731707317074</v>
      </c>
      <c r="X49" s="53">
        <f t="shared" si="7"/>
        <v>0</v>
      </c>
      <c r="Y49" s="53">
        <f t="shared" si="7"/>
        <v>0</v>
      </c>
      <c r="Z49" s="53">
        <f t="shared" si="7"/>
        <v>0</v>
      </c>
      <c r="AA49" s="53">
        <f t="shared" si="7"/>
        <v>0</v>
      </c>
      <c r="AB49" s="53">
        <f t="shared" si="7"/>
        <v>0</v>
      </c>
      <c r="AC49" s="52">
        <f t="shared" si="7"/>
        <v>2.4390243902439024</v>
      </c>
      <c r="AD49" s="52">
        <f t="shared" si="7"/>
        <v>2.4390243902439024</v>
      </c>
      <c r="AE49" s="52">
        <f t="shared" si="7"/>
        <v>39.024390243902438</v>
      </c>
      <c r="AF49" s="53">
        <f t="shared" si="7"/>
        <v>0</v>
      </c>
      <c r="AG49" s="53">
        <f t="shared" si="7"/>
        <v>0</v>
      </c>
      <c r="AH49" s="52">
        <f t="shared" si="7"/>
        <v>2.4390243902439024</v>
      </c>
      <c r="AI49" s="53">
        <f t="shared" si="7"/>
        <v>0</v>
      </c>
      <c r="AJ49" s="53">
        <f t="shared" si="7"/>
        <v>0</v>
      </c>
      <c r="AK49" s="53">
        <f t="shared" si="7"/>
        <v>0</v>
      </c>
      <c r="AL49" s="52">
        <f t="shared" si="7"/>
        <v>31.707317073170731</v>
      </c>
      <c r="AM49" s="52">
        <f t="shared" si="7"/>
        <v>4.8780487804878048</v>
      </c>
      <c r="AN49" s="52">
        <f t="shared" si="7"/>
        <v>39.024390243902438</v>
      </c>
      <c r="AO49" s="52">
        <f t="shared" si="7"/>
        <v>48.780487804878049</v>
      </c>
      <c r="AP49" s="52">
        <f t="shared" si="7"/>
        <v>100</v>
      </c>
      <c r="AQ49" s="52">
        <f t="shared" ref="AQ49" si="8">COUNT(AQ4:AQ44)*100/41</f>
        <v>100</v>
      </c>
    </row>
    <row r="50" spans="1:43" s="32" customFormat="1" ht="15" customHeight="1" x14ac:dyDescent="0.25">
      <c r="A50" s="11"/>
      <c r="AP50" s="12"/>
      <c r="AQ50" s="12"/>
    </row>
    <row r="51" spans="1:43" s="32" customFormat="1" ht="15" customHeight="1" x14ac:dyDescent="0.25">
      <c r="A51" s="11"/>
      <c r="AP51" s="12"/>
      <c r="AQ51" s="12"/>
    </row>
    <row r="52" spans="1:43" s="32" customFormat="1" ht="15" customHeight="1" x14ac:dyDescent="0.25">
      <c r="A52" s="11"/>
      <c r="AP52" s="12"/>
      <c r="AQ52" s="12"/>
    </row>
    <row r="53" spans="1:43" s="32" customFormat="1" ht="15" customHeight="1" x14ac:dyDescent="0.25">
      <c r="A53" s="11"/>
      <c r="AP53" s="12"/>
      <c r="AQ53" s="12"/>
    </row>
    <row r="54" spans="1:43" s="32" customFormat="1" ht="15" customHeight="1" x14ac:dyDescent="0.25">
      <c r="A54" s="11"/>
      <c r="AP54" s="12"/>
      <c r="AQ54" s="12"/>
    </row>
    <row r="55" spans="1:43" s="32" customFormat="1" ht="15" customHeight="1" x14ac:dyDescent="0.25">
      <c r="A55" s="11"/>
      <c r="AP55" s="12"/>
      <c r="AQ55" s="12"/>
    </row>
    <row r="56" spans="1:43" s="32" customFormat="1" ht="15" customHeight="1" x14ac:dyDescent="0.25">
      <c r="A56" s="11"/>
      <c r="AP56" s="12"/>
      <c r="AQ56" s="12"/>
    </row>
    <row r="57" spans="1:43" s="32" customFormat="1" ht="15" customHeight="1" x14ac:dyDescent="0.25">
      <c r="A57" s="11"/>
      <c r="AP57" s="12"/>
      <c r="AQ57" s="12"/>
    </row>
    <row r="58" spans="1:43" s="32" customFormat="1" ht="15" customHeight="1" x14ac:dyDescent="0.25">
      <c r="A58" s="11"/>
      <c r="AP58" s="12"/>
      <c r="AQ58" s="12"/>
    </row>
    <row r="59" spans="1:43" s="32" customFormat="1" ht="15" customHeight="1" x14ac:dyDescent="0.25">
      <c r="A59" s="11"/>
      <c r="AP59" s="12"/>
      <c r="AQ59" s="12"/>
    </row>
    <row r="60" spans="1:43" s="32" customFormat="1" ht="15" customHeight="1" x14ac:dyDescent="0.25">
      <c r="A60" s="11"/>
      <c r="AP60" s="12"/>
      <c r="AQ60" s="12"/>
    </row>
    <row r="61" spans="1:43" s="32" customFormat="1" ht="15" customHeight="1" x14ac:dyDescent="0.25">
      <c r="A61" s="11"/>
      <c r="AP61" s="12"/>
      <c r="AQ61" s="12"/>
    </row>
    <row r="62" spans="1:43" s="32" customFormat="1" ht="15" customHeight="1" x14ac:dyDescent="0.25">
      <c r="A62" s="11"/>
      <c r="AP62" s="12"/>
      <c r="AQ62" s="12"/>
    </row>
    <row r="63" spans="1:43" s="32" customFormat="1" ht="15" customHeight="1" x14ac:dyDescent="0.25">
      <c r="A63" s="11"/>
      <c r="AP63" s="12"/>
      <c r="AQ63" s="12"/>
    </row>
    <row r="64" spans="1:43" s="32" customFormat="1" ht="15" customHeight="1" x14ac:dyDescent="0.25">
      <c r="A64" s="11"/>
      <c r="AP64" s="12"/>
      <c r="AQ64" s="12"/>
    </row>
    <row r="65" spans="1:43" s="32" customFormat="1" ht="15" customHeight="1" x14ac:dyDescent="0.25">
      <c r="A65" s="11"/>
      <c r="AP65" s="12"/>
      <c r="AQ65" s="12"/>
    </row>
    <row r="66" spans="1:43" s="32" customFormat="1" ht="15" customHeight="1" x14ac:dyDescent="0.25">
      <c r="A66" s="11"/>
      <c r="AP66" s="12"/>
      <c r="AQ66" s="12"/>
    </row>
    <row r="67" spans="1:43" s="32" customFormat="1" ht="15" customHeight="1" x14ac:dyDescent="0.25">
      <c r="A67" s="11"/>
      <c r="AP67" s="12"/>
      <c r="AQ67" s="12"/>
    </row>
    <row r="68" spans="1:43" s="32" customFormat="1" ht="15" customHeight="1" x14ac:dyDescent="0.25">
      <c r="A68" s="11"/>
      <c r="AP68" s="12"/>
      <c r="AQ68" s="12"/>
    </row>
    <row r="69" spans="1:43" s="32" customFormat="1" ht="15" customHeight="1" x14ac:dyDescent="0.25">
      <c r="A69" s="11"/>
      <c r="AP69" s="12"/>
      <c r="AQ69" s="12"/>
    </row>
    <row r="70" spans="1:43" s="32" customFormat="1" ht="15" customHeight="1" x14ac:dyDescent="0.25">
      <c r="A70" s="11"/>
      <c r="AP70" s="12"/>
      <c r="AQ70" s="12"/>
    </row>
    <row r="71" spans="1:43" s="32" customFormat="1" ht="15" customHeight="1" x14ac:dyDescent="0.25">
      <c r="A71" s="11"/>
      <c r="AP71" s="12"/>
      <c r="AQ71" s="12"/>
    </row>
    <row r="72" spans="1:43" s="32" customFormat="1" ht="15" customHeight="1" x14ac:dyDescent="0.25">
      <c r="A72" s="11"/>
      <c r="AP72" s="12"/>
      <c r="AQ72" s="12"/>
    </row>
    <row r="73" spans="1:43" s="32" customFormat="1" ht="15" customHeight="1" x14ac:dyDescent="0.25">
      <c r="A73" s="11"/>
      <c r="AP73" s="12"/>
      <c r="AQ73" s="12"/>
    </row>
    <row r="74" spans="1:43" s="32" customFormat="1" ht="15" customHeight="1" x14ac:dyDescent="0.25">
      <c r="A74" s="11"/>
      <c r="AP74" s="12"/>
      <c r="AQ74" s="12"/>
    </row>
    <row r="75" spans="1:43" s="32" customFormat="1" ht="15" customHeight="1" x14ac:dyDescent="0.25">
      <c r="A75" s="11"/>
      <c r="AP75" s="12"/>
      <c r="AQ75" s="12"/>
    </row>
    <row r="76" spans="1:43" s="32" customFormat="1" ht="15" customHeight="1" x14ac:dyDescent="0.25">
      <c r="A76" s="11"/>
      <c r="AP76" s="12"/>
      <c r="AQ76" s="12"/>
    </row>
    <row r="77" spans="1:43" s="32" customFormat="1" ht="15" customHeight="1" x14ac:dyDescent="0.25">
      <c r="A77" s="11"/>
      <c r="AP77" s="12"/>
      <c r="AQ77" s="12"/>
    </row>
    <row r="78" spans="1:43" s="32" customFormat="1" ht="15" customHeight="1" x14ac:dyDescent="0.25">
      <c r="A78" s="11"/>
      <c r="AP78" s="12"/>
      <c r="AQ78" s="12"/>
    </row>
    <row r="79" spans="1:43" s="32" customFormat="1" ht="15" customHeight="1" x14ac:dyDescent="0.25">
      <c r="A79" s="11"/>
      <c r="AP79" s="12"/>
      <c r="AQ79" s="12"/>
    </row>
    <row r="80" spans="1:43" s="32" customFormat="1" ht="15" customHeight="1" x14ac:dyDescent="0.25">
      <c r="A80" s="11"/>
      <c r="AP80" s="12"/>
      <c r="AQ80" s="12"/>
    </row>
    <row r="81" spans="1:43" s="32" customFormat="1" ht="15" customHeight="1" x14ac:dyDescent="0.25">
      <c r="A81" s="11"/>
      <c r="AP81" s="12"/>
      <c r="AQ81" s="12"/>
    </row>
    <row r="82" spans="1:43" s="32" customFormat="1" ht="15" customHeight="1" x14ac:dyDescent="0.25">
      <c r="A82" s="11"/>
      <c r="AP82" s="12"/>
      <c r="AQ82" s="12"/>
    </row>
    <row r="83" spans="1:43" s="32" customFormat="1" ht="15" customHeight="1" x14ac:dyDescent="0.25">
      <c r="A83" s="11"/>
      <c r="AP83" s="12"/>
      <c r="AQ83" s="12"/>
    </row>
    <row r="84" spans="1:43" s="32" customFormat="1" ht="15" customHeight="1" x14ac:dyDescent="0.25">
      <c r="A84" s="11"/>
      <c r="AP84" s="12"/>
      <c r="AQ84" s="12"/>
    </row>
    <row r="85" spans="1:43" s="32" customFormat="1" ht="15" customHeight="1" x14ac:dyDescent="0.25">
      <c r="A85" s="11"/>
      <c r="AP85" s="12"/>
      <c r="AQ85" s="12"/>
    </row>
    <row r="86" spans="1:43" s="32" customFormat="1" ht="15" customHeight="1" x14ac:dyDescent="0.25">
      <c r="A86" s="11"/>
      <c r="AP86" s="12"/>
      <c r="AQ86" s="12"/>
    </row>
    <row r="87" spans="1:43" s="32" customFormat="1" ht="15" customHeight="1" x14ac:dyDescent="0.25">
      <c r="A87" s="11"/>
      <c r="AP87" s="12"/>
      <c r="AQ87" s="12"/>
    </row>
    <row r="88" spans="1:43" s="32" customFormat="1" ht="15" customHeight="1" x14ac:dyDescent="0.25">
      <c r="A88" s="11"/>
      <c r="AP88" s="12"/>
      <c r="AQ88" s="12"/>
    </row>
    <row r="89" spans="1:43" s="32" customFormat="1" ht="15" customHeight="1" x14ac:dyDescent="0.25">
      <c r="AP89" s="12"/>
      <c r="AQ89" s="12"/>
    </row>
    <row r="90" spans="1:43" s="32" customFormat="1" ht="15" customHeight="1" x14ac:dyDescent="0.25">
      <c r="AP90" s="12"/>
      <c r="AQ90" s="12"/>
    </row>
    <row r="91" spans="1:43" s="32" customFormat="1" ht="15" customHeight="1" x14ac:dyDescent="0.25">
      <c r="AP91" s="12"/>
      <c r="AQ91" s="12"/>
    </row>
    <row r="92" spans="1:43" s="32" customFormat="1" ht="15" customHeight="1" x14ac:dyDescent="0.25">
      <c r="AP92" s="12"/>
      <c r="AQ92" s="12"/>
    </row>
    <row r="93" spans="1:43" s="32" customFormat="1" ht="15" customHeight="1" x14ac:dyDescent="0.25">
      <c r="AP93" s="12"/>
      <c r="AQ93" s="12"/>
    </row>
    <row r="94" spans="1:43" s="32" customFormat="1" ht="15" customHeight="1" x14ac:dyDescent="0.25">
      <c r="AP94" s="12"/>
      <c r="AQ94" s="12"/>
    </row>
    <row r="95" spans="1:43" s="32" customFormat="1" ht="15" customHeight="1" x14ac:dyDescent="0.25">
      <c r="AP95" s="12"/>
      <c r="AQ95" s="12"/>
    </row>
    <row r="96" spans="1:43" s="32" customFormat="1" ht="15" customHeight="1" x14ac:dyDescent="0.25">
      <c r="AP96" s="12"/>
      <c r="AQ96" s="12"/>
    </row>
    <row r="97" spans="42:43" s="32" customFormat="1" ht="15" customHeight="1" x14ac:dyDescent="0.25">
      <c r="AP97" s="12"/>
      <c r="AQ97" s="12"/>
    </row>
    <row r="98" spans="42:43" s="32" customFormat="1" ht="15" customHeight="1" x14ac:dyDescent="0.25">
      <c r="AP98" s="12"/>
      <c r="AQ98" s="12"/>
    </row>
    <row r="99" spans="42:43" s="32" customFormat="1" ht="15" customHeight="1" x14ac:dyDescent="0.25">
      <c r="AP99" s="12"/>
      <c r="AQ99" s="12"/>
    </row>
    <row r="100" spans="42:43" s="32" customFormat="1" ht="15" customHeight="1" x14ac:dyDescent="0.25">
      <c r="AP100" s="12"/>
      <c r="AQ100" s="12"/>
    </row>
    <row r="101" spans="42:43" s="32" customFormat="1" ht="15" customHeight="1" x14ac:dyDescent="0.25">
      <c r="AP101" s="12"/>
      <c r="AQ101" s="12"/>
    </row>
    <row r="102" spans="42:43" s="32" customFormat="1" ht="15" customHeight="1" x14ac:dyDescent="0.25">
      <c r="AP102" s="12"/>
      <c r="AQ102" s="12"/>
    </row>
    <row r="103" spans="42:43" s="32" customFormat="1" ht="15" customHeight="1" x14ac:dyDescent="0.25">
      <c r="AP103" s="12"/>
      <c r="AQ103" s="12"/>
    </row>
    <row r="104" spans="42:43" s="32" customFormat="1" ht="15" customHeight="1" x14ac:dyDescent="0.25">
      <c r="AP104" s="12"/>
      <c r="AQ104" s="12"/>
    </row>
    <row r="105" spans="42:43" s="32" customFormat="1" ht="15" customHeight="1" x14ac:dyDescent="0.25">
      <c r="AP105" s="12"/>
      <c r="AQ105" s="12"/>
    </row>
    <row r="106" spans="42:43" s="32" customFormat="1" ht="15" customHeight="1" x14ac:dyDescent="0.25">
      <c r="AP106" s="12"/>
      <c r="AQ106" s="12"/>
    </row>
    <row r="107" spans="42:43" s="32" customFormat="1" ht="15" customHeight="1" x14ac:dyDescent="0.25">
      <c r="AP107" s="12"/>
      <c r="AQ107" s="12"/>
    </row>
    <row r="108" spans="42:43" s="32" customFormat="1" ht="15" customHeight="1" x14ac:dyDescent="0.25">
      <c r="AP108" s="12"/>
      <c r="AQ108" s="12"/>
    </row>
    <row r="109" spans="42:43" s="32" customFormat="1" ht="15" customHeight="1" x14ac:dyDescent="0.25">
      <c r="AP109" s="12"/>
      <c r="AQ109" s="12"/>
    </row>
    <row r="110" spans="42:43" s="32" customFormat="1" ht="15" customHeight="1" x14ac:dyDescent="0.25">
      <c r="AP110" s="12"/>
      <c r="AQ110" s="12"/>
    </row>
    <row r="111" spans="42:43" s="32" customFormat="1" ht="15" customHeight="1" x14ac:dyDescent="0.25">
      <c r="AP111" s="12"/>
      <c r="AQ111" s="12"/>
    </row>
    <row r="112" spans="42:43" s="32" customFormat="1" ht="15" customHeight="1" x14ac:dyDescent="0.25">
      <c r="AP112" s="12"/>
      <c r="AQ112" s="12"/>
    </row>
    <row r="113" spans="42:43" s="32" customFormat="1" ht="15" customHeight="1" x14ac:dyDescent="0.25">
      <c r="AP113" s="12"/>
      <c r="AQ113" s="12"/>
    </row>
    <row r="114" spans="42:43" s="32" customFormat="1" ht="15" customHeight="1" x14ac:dyDescent="0.25">
      <c r="AP114" s="12"/>
      <c r="AQ114" s="12"/>
    </row>
    <row r="115" spans="42:43" s="32" customFormat="1" ht="15" customHeight="1" x14ac:dyDescent="0.25">
      <c r="AP115" s="12"/>
      <c r="AQ115" s="12"/>
    </row>
    <row r="116" spans="42:43" s="32" customFormat="1" ht="15" customHeight="1" x14ac:dyDescent="0.25">
      <c r="AP116" s="12"/>
      <c r="AQ116" s="12"/>
    </row>
    <row r="117" spans="42:43" s="32" customFormat="1" ht="15" customHeight="1" x14ac:dyDescent="0.25">
      <c r="AP117" s="12"/>
      <c r="AQ117" s="12"/>
    </row>
    <row r="118" spans="42:43" s="32" customFormat="1" ht="15" customHeight="1" x14ac:dyDescent="0.25">
      <c r="AP118" s="12"/>
      <c r="AQ118" s="12"/>
    </row>
    <row r="119" spans="42:43" s="32" customFormat="1" ht="15" customHeight="1" x14ac:dyDescent="0.25">
      <c r="AP119" s="12"/>
      <c r="AQ119" s="12"/>
    </row>
    <row r="120" spans="42:43" s="32" customFormat="1" ht="15" customHeight="1" x14ac:dyDescent="0.25">
      <c r="AP120" s="12"/>
      <c r="AQ120" s="12"/>
    </row>
    <row r="121" spans="42:43" s="32" customFormat="1" ht="15" customHeight="1" x14ac:dyDescent="0.25">
      <c r="AP121" s="12"/>
      <c r="AQ121" s="12"/>
    </row>
    <row r="122" spans="42:43" s="32" customFormat="1" ht="15" customHeight="1" x14ac:dyDescent="0.25">
      <c r="AP122" s="12"/>
      <c r="AQ122" s="12"/>
    </row>
    <row r="123" spans="42:43" s="32" customFormat="1" ht="15" customHeight="1" x14ac:dyDescent="0.25">
      <c r="AP123" s="12"/>
      <c r="AQ123" s="12"/>
    </row>
    <row r="124" spans="42:43" s="32" customFormat="1" ht="15" customHeight="1" x14ac:dyDescent="0.25">
      <c r="AP124" s="12"/>
      <c r="AQ124" s="12"/>
    </row>
    <row r="125" spans="42:43" s="32" customFormat="1" ht="15" customHeight="1" x14ac:dyDescent="0.25">
      <c r="AP125" s="12"/>
      <c r="AQ125" s="12"/>
    </row>
    <row r="126" spans="42:43" s="32" customFormat="1" ht="15" customHeight="1" x14ac:dyDescent="0.25">
      <c r="AP126" s="12"/>
      <c r="AQ126" s="12"/>
    </row>
    <row r="127" spans="42:43" s="32" customFormat="1" ht="15" customHeight="1" x14ac:dyDescent="0.25">
      <c r="AP127" s="12"/>
      <c r="AQ127" s="12"/>
    </row>
    <row r="128" spans="42:43" s="32" customFormat="1" ht="15" customHeight="1" x14ac:dyDescent="0.25">
      <c r="AP128" s="12"/>
      <c r="AQ128" s="12"/>
    </row>
    <row r="129" spans="8:43" s="32" customFormat="1" ht="15" customHeight="1" x14ac:dyDescent="0.25">
      <c r="AP129" s="12"/>
      <c r="AQ129" s="12"/>
    </row>
    <row r="130" spans="8:43" s="32" customFormat="1" ht="15" customHeight="1" x14ac:dyDescent="0.25">
      <c r="AP130" s="12"/>
      <c r="AQ130" s="12"/>
    </row>
    <row r="131" spans="8:43" s="32" customFormat="1" ht="15" customHeight="1" x14ac:dyDescent="0.25">
      <c r="AP131" s="12"/>
      <c r="AQ131" s="12"/>
    </row>
    <row r="132" spans="8:43" s="32" customFormat="1" ht="15" customHeight="1" x14ac:dyDescent="0.25">
      <c r="AP132" s="12"/>
      <c r="AQ132" s="12"/>
    </row>
    <row r="133" spans="8:43" s="32" customFormat="1" ht="15" customHeight="1" x14ac:dyDescent="0.25">
      <c r="AP133" s="12"/>
      <c r="AQ133" s="12"/>
    </row>
    <row r="134" spans="8:43" ht="15" customHeight="1" x14ac:dyDescent="0.25"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12"/>
    </row>
    <row r="135" spans="8:43" ht="15" customHeight="1" x14ac:dyDescent="0.25"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12"/>
    </row>
    <row r="136" spans="8:43" ht="15" customHeight="1" x14ac:dyDescent="0.25"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12"/>
    </row>
    <row r="137" spans="8:43" ht="15" customHeight="1" x14ac:dyDescent="0.25"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12"/>
    </row>
    <row r="138" spans="8:43" ht="15" customHeight="1" x14ac:dyDescent="0.25"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12"/>
    </row>
    <row r="139" spans="8:43" ht="15" customHeight="1" x14ac:dyDescent="0.25"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12"/>
    </row>
    <row r="140" spans="8:43" ht="15" customHeight="1" x14ac:dyDescent="0.25"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12"/>
    </row>
    <row r="141" spans="8:43" ht="15" customHeight="1" x14ac:dyDescent="0.25"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12"/>
    </row>
    <row r="142" spans="8:43" ht="15" customHeight="1" x14ac:dyDescent="0.25"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12"/>
    </row>
    <row r="143" spans="8:43" ht="15" customHeight="1" x14ac:dyDescent="0.25"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12"/>
    </row>
    <row r="144" spans="8:43" ht="15" customHeight="1" x14ac:dyDescent="0.25"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12"/>
    </row>
    <row r="145" spans="8:42" ht="15" customHeight="1" x14ac:dyDescent="0.25"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12"/>
    </row>
    <row r="146" spans="8:42" ht="15" customHeight="1" x14ac:dyDescent="0.25"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12"/>
    </row>
    <row r="147" spans="8:42" ht="15" customHeight="1" x14ac:dyDescent="0.25"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12"/>
    </row>
    <row r="148" spans="8:42" ht="15" customHeight="1" x14ac:dyDescent="0.25"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12"/>
    </row>
    <row r="149" spans="8:42" ht="15" customHeight="1" x14ac:dyDescent="0.25"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12"/>
    </row>
    <row r="150" spans="8:42" ht="15" customHeight="1" x14ac:dyDescent="0.25"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12"/>
    </row>
    <row r="151" spans="8:42" ht="15" customHeight="1" x14ac:dyDescent="0.25"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12"/>
    </row>
    <row r="152" spans="8:42" ht="15" customHeight="1" x14ac:dyDescent="0.25"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12"/>
    </row>
    <row r="153" spans="8:42" ht="15" customHeight="1" x14ac:dyDescent="0.25"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12"/>
    </row>
    <row r="154" spans="8:42" ht="15" customHeight="1" x14ac:dyDescent="0.25"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12"/>
    </row>
    <row r="155" spans="8:42" ht="15" customHeight="1" x14ac:dyDescent="0.25"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12"/>
    </row>
    <row r="156" spans="8:42" ht="15" customHeight="1" x14ac:dyDescent="0.25"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12"/>
    </row>
    <row r="157" spans="8:42" ht="15" customHeight="1" x14ac:dyDescent="0.25"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12"/>
    </row>
    <row r="158" spans="8:42" ht="15" customHeight="1" x14ac:dyDescent="0.25"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12"/>
    </row>
    <row r="159" spans="8:42" ht="15" customHeight="1" x14ac:dyDescent="0.25"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12"/>
    </row>
    <row r="160" spans="8:42" ht="15" customHeight="1" x14ac:dyDescent="0.25"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12"/>
    </row>
    <row r="161" spans="8:42" ht="15" customHeight="1" x14ac:dyDescent="0.25"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12"/>
    </row>
    <row r="162" spans="8:42" ht="15" customHeight="1" x14ac:dyDescent="0.25"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12"/>
    </row>
    <row r="163" spans="8:42" ht="15" customHeight="1" x14ac:dyDescent="0.25"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12"/>
    </row>
    <row r="164" spans="8:42" ht="15" customHeight="1" x14ac:dyDescent="0.25"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12"/>
    </row>
    <row r="165" spans="8:42" ht="15" customHeight="1" x14ac:dyDescent="0.25"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12"/>
    </row>
    <row r="166" spans="8:42" ht="15" customHeight="1" x14ac:dyDescent="0.25"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12"/>
    </row>
    <row r="167" spans="8:42" ht="15" customHeight="1" x14ac:dyDescent="0.25"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12"/>
    </row>
    <row r="168" spans="8:42" ht="15" customHeight="1" x14ac:dyDescent="0.25"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12"/>
    </row>
    <row r="169" spans="8:42" ht="15" customHeight="1" x14ac:dyDescent="0.25"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12"/>
    </row>
    <row r="170" spans="8:42" ht="15" customHeight="1" x14ac:dyDescent="0.25"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12"/>
    </row>
    <row r="171" spans="8:42" ht="15" customHeight="1" x14ac:dyDescent="0.25"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12"/>
    </row>
    <row r="172" spans="8:42" ht="15" customHeight="1" x14ac:dyDescent="0.25"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12"/>
    </row>
    <row r="173" spans="8:42" ht="15" customHeight="1" x14ac:dyDescent="0.25"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12"/>
    </row>
    <row r="174" spans="8:42" ht="15" customHeight="1" x14ac:dyDescent="0.25"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12"/>
    </row>
    <row r="175" spans="8:42" ht="15" customHeight="1" x14ac:dyDescent="0.25"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12"/>
    </row>
    <row r="176" spans="8:42" ht="15" customHeight="1" x14ac:dyDescent="0.25"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12"/>
    </row>
  </sheetData>
  <phoneticPr fontId="2" type="noConversion"/>
  <conditionalFormatting sqref="B4:B44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8:W48 AC48:AE48 AH48 AL48:AO48">
    <cfRule type="dataBar" priority="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{E2209A2C-9A5A-4238-99BE-FF73CD56B3F9}</x14:id>
        </ext>
      </extLst>
    </cfRule>
  </conditionalFormatting>
  <conditionalFormatting sqref="B49:AO49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{2106A64E-3CDE-42DE-B749-ADBF5BC86E78}</x14:id>
        </ext>
      </extLst>
    </cfRule>
  </conditionalFormatting>
  <conditionalFormatting sqref="X48:AB48">
    <cfRule type="dataBar" priority="147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{E4F16255-C61C-4A8E-B013-18B865F76993}</x14:id>
        </ext>
      </extLst>
    </cfRule>
  </conditionalFormatting>
  <conditionalFormatting sqref="AF48:AG48">
    <cfRule type="dataBar" priority="147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{6B7CD3C7-7ED5-4F41-B425-529AF47B7128}</x14:id>
        </ext>
      </extLst>
    </cfRule>
  </conditionalFormatting>
  <conditionalFormatting sqref="AI48:AK48">
    <cfRule type="dataBar" priority="147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{21FFA360-E7FC-49EB-B572-F88E11271EEC}</x14:id>
        </ext>
      </extLst>
    </cfRule>
  </conditionalFormatting>
  <conditionalFormatting sqref="AN4:AN44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O4:AO4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P4:AP44">
    <cfRule type="dataBar" priority="1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{14A2E8AA-F0DF-44A2-B5E3-4A8E974C82E7}</x14:id>
        </ext>
      </extLst>
    </cfRule>
  </conditionalFormatting>
  <conditionalFormatting sqref="AP4:XFD44 AQ45:XFD45 AR46:XFD49 K50:AP87 AQ50:XFD182 D88:AP88 J89:AP131 K92:AM138 AO92:AP138 A132:AP132 H133:AP176 AP139:AP182 A177:A1048576 C177:AN1048576 AP183:XFD1048576">
    <cfRule type="cellIs" dxfId="8" priority="1446" operator="lessThan">
      <formula>0</formula>
    </cfRule>
  </conditionalFormatting>
  <conditionalFormatting sqref="DC91:DC1048576 DB4:DB90">
    <cfRule type="colorScale" priority="1465">
      <colorScale>
        <cfvo type="min"/>
        <cfvo type="max"/>
        <color rgb="FF92D050"/>
        <color rgb="FF00B0F0"/>
      </colorScale>
    </cfRule>
  </conditionalFormatting>
  <conditionalFormatting sqref="DG91:DH1048576 DF4:DG90">
    <cfRule type="colorScale" priority="1469">
      <colorScale>
        <cfvo type="min"/>
        <cfvo type="max"/>
        <color rgb="FF92D050"/>
        <color rgb="FF00B0F0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2209A2C-9A5A-4238-99BE-FF73CD56B3F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B48:W48 AC48:AE48 AH48 AL48:AO48</xm:sqref>
        </x14:conditionalFormatting>
        <x14:conditionalFormatting xmlns:xm="http://schemas.microsoft.com/office/excel/2006/main">
          <x14:cfRule type="dataBar" id="{2106A64E-3CDE-42DE-B749-ADBF5BC86E78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B49:AO49</xm:sqref>
        </x14:conditionalFormatting>
        <x14:conditionalFormatting xmlns:xm="http://schemas.microsoft.com/office/excel/2006/main">
          <x14:cfRule type="dataBar" id="{E4F16255-C61C-4A8E-B013-18B865F7699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X48:AB48</xm:sqref>
        </x14:conditionalFormatting>
        <x14:conditionalFormatting xmlns:xm="http://schemas.microsoft.com/office/excel/2006/main">
          <x14:cfRule type="dataBar" id="{6B7CD3C7-7ED5-4F41-B425-529AF47B712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AF48:AG48</xm:sqref>
        </x14:conditionalFormatting>
        <x14:conditionalFormatting xmlns:xm="http://schemas.microsoft.com/office/excel/2006/main">
          <x14:cfRule type="dataBar" id="{21FFA360-E7FC-49EB-B572-F88E11271EE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AI48:AK48</xm:sqref>
        </x14:conditionalFormatting>
        <x14:conditionalFormatting xmlns:xm="http://schemas.microsoft.com/office/excel/2006/main">
          <x14:cfRule type="dataBar" id="{14A2E8AA-F0DF-44A2-B5E3-4A8E974C82E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AP4:AP44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FD2E5-E6D5-46C1-B101-4D868B23383A}">
  <dimension ref="A1:DZ10"/>
  <sheetViews>
    <sheetView workbookViewId="0"/>
  </sheetViews>
  <sheetFormatPr defaultRowHeight="14.25" x14ac:dyDescent="0.2"/>
  <cols>
    <col min="1" max="1" width="17.375" customWidth="1"/>
  </cols>
  <sheetData>
    <row r="1" spans="1:130" s="15" customFormat="1" ht="15" customHeight="1" x14ac:dyDescent="0.2">
      <c r="A1" s="14" t="s">
        <v>274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</row>
    <row r="2" spans="1:130" s="71" customFormat="1" ht="15" customHeight="1" x14ac:dyDescent="0.3">
      <c r="A2" s="7" t="s">
        <v>72</v>
      </c>
      <c r="B2" s="26" t="s">
        <v>0</v>
      </c>
      <c r="C2" s="26" t="s">
        <v>1</v>
      </c>
      <c r="D2" s="26" t="s">
        <v>2</v>
      </c>
      <c r="E2" s="26" t="s">
        <v>3</v>
      </c>
      <c r="F2" s="26" t="s">
        <v>4</v>
      </c>
      <c r="G2" s="26" t="s">
        <v>5</v>
      </c>
      <c r="H2" s="26" t="s">
        <v>6</v>
      </c>
      <c r="I2" s="26" t="s">
        <v>7</v>
      </c>
      <c r="J2" s="26" t="s">
        <v>8</v>
      </c>
      <c r="K2" s="26" t="s">
        <v>9</v>
      </c>
      <c r="L2" s="26" t="s">
        <v>10</v>
      </c>
      <c r="M2" s="26" t="s">
        <v>11</v>
      </c>
      <c r="N2" s="26" t="s">
        <v>12</v>
      </c>
      <c r="O2" s="26" t="s">
        <v>13</v>
      </c>
      <c r="P2" s="26" t="s">
        <v>14</v>
      </c>
      <c r="Q2" s="26" t="s">
        <v>15</v>
      </c>
      <c r="R2" s="26" t="s">
        <v>16</v>
      </c>
      <c r="S2" s="26" t="s">
        <v>17</v>
      </c>
      <c r="T2" s="26" t="s">
        <v>18</v>
      </c>
      <c r="U2" s="26" t="s">
        <v>19</v>
      </c>
      <c r="V2" s="26" t="s">
        <v>20</v>
      </c>
      <c r="W2" s="26" t="s">
        <v>21</v>
      </c>
      <c r="X2" s="26" t="s">
        <v>22</v>
      </c>
      <c r="Y2" s="26" t="s">
        <v>23</v>
      </c>
      <c r="Z2" s="26" t="s">
        <v>212</v>
      </c>
      <c r="AA2" s="26" t="s">
        <v>25</v>
      </c>
      <c r="AB2" s="26" t="s">
        <v>26</v>
      </c>
      <c r="AC2" s="26" t="s">
        <v>27</v>
      </c>
      <c r="AD2" s="26" t="s">
        <v>28</v>
      </c>
      <c r="AE2" s="26" t="s">
        <v>29</v>
      </c>
      <c r="AF2" s="26" t="s">
        <v>30</v>
      </c>
      <c r="AG2" s="26" t="s">
        <v>31</v>
      </c>
      <c r="AH2" s="26" t="s">
        <v>32</v>
      </c>
      <c r="AI2" s="26" t="s">
        <v>33</v>
      </c>
      <c r="AJ2" s="26" t="s">
        <v>34</v>
      </c>
      <c r="AK2" s="26" t="s">
        <v>35</v>
      </c>
      <c r="AL2" s="26" t="s">
        <v>36</v>
      </c>
      <c r="AM2" s="26" t="s">
        <v>176</v>
      </c>
      <c r="AN2" s="26" t="s">
        <v>145</v>
      </c>
      <c r="AO2" s="26" t="s">
        <v>146</v>
      </c>
      <c r="AP2" s="16" t="s">
        <v>207</v>
      </c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</row>
    <row r="3" spans="1:130" s="1" customFormat="1" ht="15" customHeight="1" x14ac:dyDescent="0.25">
      <c r="A3" s="43" t="s">
        <v>181</v>
      </c>
      <c r="B3" s="12">
        <v>79.981499999999997</v>
      </c>
      <c r="C3" s="12">
        <v>4.7896175900830231</v>
      </c>
      <c r="D3" s="12">
        <v>2.8803542208403061</v>
      </c>
      <c r="E3" s="12" t="s">
        <v>201</v>
      </c>
      <c r="F3" s="12">
        <v>1.7035237820398381</v>
      </c>
      <c r="G3" s="12">
        <v>0.86666153367324184</v>
      </c>
      <c r="H3" s="12">
        <v>0.92171335066889815</v>
      </c>
      <c r="I3" s="12">
        <v>0.33741292301272158</v>
      </c>
      <c r="J3" s="12" t="s">
        <v>201</v>
      </c>
      <c r="K3" s="12" t="s">
        <v>201</v>
      </c>
      <c r="L3" s="12" t="s">
        <v>201</v>
      </c>
      <c r="M3" s="12" t="s">
        <v>201</v>
      </c>
      <c r="N3" s="12" t="s">
        <v>201</v>
      </c>
      <c r="O3" s="12" t="s">
        <v>201</v>
      </c>
      <c r="P3" s="12">
        <v>0.75912736303319539</v>
      </c>
      <c r="Q3" s="12">
        <v>6.1138322033533685E-3</v>
      </c>
      <c r="R3" s="12" t="s">
        <v>201</v>
      </c>
      <c r="S3" s="12">
        <v>1.3060255708097981</v>
      </c>
      <c r="T3" s="12">
        <v>0.32650639270244958</v>
      </c>
      <c r="U3" s="12">
        <v>1.1315677296158346</v>
      </c>
      <c r="V3" s="12">
        <v>0.1157038290511551</v>
      </c>
      <c r="W3" s="12">
        <v>1.7117533655279533</v>
      </c>
      <c r="X3" s="12" t="s">
        <v>201</v>
      </c>
      <c r="Y3" s="12" t="s">
        <v>201</v>
      </c>
      <c r="Z3" s="12" t="s">
        <v>201</v>
      </c>
      <c r="AA3" s="12" t="s">
        <v>201</v>
      </c>
      <c r="AB3" s="12" t="s">
        <v>201</v>
      </c>
      <c r="AC3" s="12" t="s">
        <v>201</v>
      </c>
      <c r="AD3" s="12" t="s">
        <v>201</v>
      </c>
      <c r="AE3" s="12" t="s">
        <v>41</v>
      </c>
      <c r="AF3" s="12" t="s">
        <v>201</v>
      </c>
      <c r="AG3" s="12" t="s">
        <v>201</v>
      </c>
      <c r="AH3" s="12" t="s">
        <v>41</v>
      </c>
      <c r="AI3" s="12" t="s">
        <v>201</v>
      </c>
      <c r="AJ3" s="12" t="s">
        <v>201</v>
      </c>
      <c r="AK3" s="12" t="s">
        <v>201</v>
      </c>
      <c r="AL3" s="12" t="s">
        <v>201</v>
      </c>
      <c r="AM3" s="12" t="s">
        <v>201</v>
      </c>
      <c r="AN3" s="12">
        <v>3.9350991418088608</v>
      </c>
      <c r="AO3" s="12">
        <v>2.0152679192117571</v>
      </c>
      <c r="AP3" s="32">
        <v>159.1177945691781</v>
      </c>
    </row>
    <row r="4" spans="1:130" s="1" customFormat="1" ht="15" customHeight="1" x14ac:dyDescent="0.25">
      <c r="A4" s="43" t="s">
        <v>182</v>
      </c>
      <c r="B4" s="12">
        <v>79.681100000000001</v>
      </c>
      <c r="C4" s="12">
        <v>4.8828862029483284</v>
      </c>
      <c r="D4" s="12">
        <v>3.125870128235742</v>
      </c>
      <c r="E4" s="12" t="s">
        <v>201</v>
      </c>
      <c r="F4" s="12">
        <v>1.6651190590953007</v>
      </c>
      <c r="G4" s="12">
        <v>1.3884802649089323</v>
      </c>
      <c r="H4" s="12">
        <v>0.75437848641055638</v>
      </c>
      <c r="I4" s="12" t="s">
        <v>201</v>
      </c>
      <c r="J4" s="12" t="s">
        <v>201</v>
      </c>
      <c r="K4" s="12" t="s">
        <v>201</v>
      </c>
      <c r="L4" s="12" t="s">
        <v>201</v>
      </c>
      <c r="M4" s="12" t="s">
        <v>201</v>
      </c>
      <c r="N4" s="12" t="s">
        <v>201</v>
      </c>
      <c r="O4" s="12" t="s">
        <v>201</v>
      </c>
      <c r="P4" s="12">
        <v>0.99176316783369067</v>
      </c>
      <c r="Q4" s="12" t="s">
        <v>201</v>
      </c>
      <c r="R4" s="12" t="s">
        <v>201</v>
      </c>
      <c r="S4" s="12">
        <v>1.3808499524707765</v>
      </c>
      <c r="T4" s="12">
        <v>0.28297220700878967</v>
      </c>
      <c r="U4" s="12">
        <v>1.0849334231831822</v>
      </c>
      <c r="V4" s="12" t="s">
        <v>201</v>
      </c>
      <c r="W4" s="12">
        <v>1.6280859333987825</v>
      </c>
      <c r="X4" s="12" t="s">
        <v>201</v>
      </c>
      <c r="Y4" s="12" t="s">
        <v>201</v>
      </c>
      <c r="Z4" s="12" t="s">
        <v>201</v>
      </c>
      <c r="AA4" s="12" t="s">
        <v>201</v>
      </c>
      <c r="AB4" s="12" t="s">
        <v>201</v>
      </c>
      <c r="AC4" s="12" t="s">
        <v>201</v>
      </c>
      <c r="AD4" s="12" t="s">
        <v>201</v>
      </c>
      <c r="AE4" s="12" t="s">
        <v>201</v>
      </c>
      <c r="AF4" s="12" t="s">
        <v>201</v>
      </c>
      <c r="AG4" s="12" t="s">
        <v>201</v>
      </c>
      <c r="AH4" s="12" t="s">
        <v>201</v>
      </c>
      <c r="AI4" s="12" t="s">
        <v>201</v>
      </c>
      <c r="AJ4" s="12" t="s">
        <v>201</v>
      </c>
      <c r="AK4" s="12" t="s">
        <v>201</v>
      </c>
      <c r="AL4" s="12" t="s">
        <v>201</v>
      </c>
      <c r="AM4" s="12" t="s">
        <v>201</v>
      </c>
      <c r="AN4" s="12">
        <v>16.86788126212484</v>
      </c>
      <c r="AO4" s="12" t="s">
        <v>201</v>
      </c>
      <c r="AP4" s="32">
        <v>174.35377810314662</v>
      </c>
    </row>
    <row r="5" spans="1:130" s="1" customFormat="1" ht="15" customHeight="1" x14ac:dyDescent="0.25">
      <c r="A5" s="42" t="s">
        <v>186</v>
      </c>
      <c r="B5" s="12" t="s">
        <v>201</v>
      </c>
      <c r="C5" s="12" t="s">
        <v>201</v>
      </c>
      <c r="D5" s="12">
        <v>2.8433210951437875</v>
      </c>
      <c r="E5" s="12">
        <v>2.696491575943496</v>
      </c>
      <c r="F5" s="12">
        <v>1.8516562848259108</v>
      </c>
      <c r="G5" s="12">
        <v>0.9993934802718466</v>
      </c>
      <c r="H5" s="12">
        <v>2.9996831814179763</v>
      </c>
      <c r="I5" s="12" t="s">
        <v>201</v>
      </c>
      <c r="J5" s="12">
        <v>0.27157625510780031</v>
      </c>
      <c r="K5" s="12" t="s">
        <v>201</v>
      </c>
      <c r="L5" s="12" t="s">
        <v>201</v>
      </c>
      <c r="M5" s="12" t="s">
        <v>201</v>
      </c>
      <c r="N5" s="12" t="s">
        <v>201</v>
      </c>
      <c r="O5" s="12" t="s">
        <v>201</v>
      </c>
      <c r="P5" s="12">
        <v>2.4487979452683719</v>
      </c>
      <c r="Q5" s="12">
        <v>2.3263580480049537E-2</v>
      </c>
      <c r="R5" s="12" t="s">
        <v>201</v>
      </c>
      <c r="S5" s="12">
        <v>2.061071603934213</v>
      </c>
      <c r="T5" s="12">
        <v>0.20814782534781162</v>
      </c>
      <c r="U5" s="12">
        <v>1.2426671067053892</v>
      </c>
      <c r="V5" s="12" t="s">
        <v>201</v>
      </c>
      <c r="W5" s="12">
        <v>3.328866520942583</v>
      </c>
      <c r="X5" s="12" t="s">
        <v>201</v>
      </c>
      <c r="Y5" s="12" t="s">
        <v>201</v>
      </c>
      <c r="Z5" s="12" t="s">
        <v>201</v>
      </c>
      <c r="AA5" s="12" t="s">
        <v>41</v>
      </c>
      <c r="AB5" s="12" t="s">
        <v>201</v>
      </c>
      <c r="AC5" s="12">
        <v>8.6664632374811701E-2</v>
      </c>
      <c r="AD5" s="12" t="s">
        <v>201</v>
      </c>
      <c r="AE5" s="12" t="s">
        <v>41</v>
      </c>
      <c r="AF5" s="12" t="s">
        <v>201</v>
      </c>
      <c r="AG5" s="12" t="s">
        <v>201</v>
      </c>
      <c r="AH5" s="12" t="s">
        <v>41</v>
      </c>
      <c r="AI5" s="12" t="s">
        <v>201</v>
      </c>
      <c r="AJ5" s="12" t="s">
        <v>201</v>
      </c>
      <c r="AK5" s="12" t="s">
        <v>201</v>
      </c>
      <c r="AL5" s="12" t="s">
        <v>201</v>
      </c>
      <c r="AM5" s="12" t="s">
        <v>201</v>
      </c>
      <c r="AN5" s="12">
        <v>2.556815686048397</v>
      </c>
      <c r="AO5" s="12">
        <v>34.128606601012329</v>
      </c>
      <c r="AP5" s="32">
        <v>188.19285252756217</v>
      </c>
    </row>
    <row r="6" spans="1:130" s="1" customFormat="1" ht="15" customHeight="1" x14ac:dyDescent="0.25">
      <c r="A6" s="42" t="s">
        <v>187</v>
      </c>
      <c r="B6" s="12">
        <v>9.5707439999999995</v>
      </c>
      <c r="C6" s="12" t="s">
        <v>201</v>
      </c>
      <c r="D6" s="12">
        <v>2.4030383785296268</v>
      </c>
      <c r="E6" s="12">
        <v>2.1523565045647635</v>
      </c>
      <c r="F6" s="12">
        <v>2.4606454629464327</v>
      </c>
      <c r="G6" s="12">
        <v>0.87056541445555369</v>
      </c>
      <c r="H6" s="12">
        <v>2.9791092226976885</v>
      </c>
      <c r="I6" s="12" t="s">
        <v>201</v>
      </c>
      <c r="J6" s="12" t="s">
        <v>201</v>
      </c>
      <c r="K6" s="12">
        <v>7.6823161861555037E-2</v>
      </c>
      <c r="L6" s="12" t="s">
        <v>201</v>
      </c>
      <c r="M6" s="12" t="s">
        <v>201</v>
      </c>
      <c r="N6" s="12" t="s">
        <v>201</v>
      </c>
      <c r="O6" s="12" t="s">
        <v>201</v>
      </c>
      <c r="P6" s="12">
        <v>2.7589790183356993</v>
      </c>
      <c r="Q6" s="12">
        <v>2.1386168722010448E-2</v>
      </c>
      <c r="R6" s="12" t="s">
        <v>201</v>
      </c>
      <c r="S6" s="12">
        <v>2.0692342637517749</v>
      </c>
      <c r="T6" s="12">
        <v>0.26120511416195968</v>
      </c>
      <c r="U6" s="12">
        <v>1.2015191892648134</v>
      </c>
      <c r="V6" s="12" t="s">
        <v>201</v>
      </c>
      <c r="W6" s="12">
        <v>2.5347117143394691</v>
      </c>
      <c r="X6" s="12" t="s">
        <v>201</v>
      </c>
      <c r="Y6" s="12" t="s">
        <v>201</v>
      </c>
      <c r="Z6" s="12" t="s">
        <v>201</v>
      </c>
      <c r="AA6" s="12" t="s">
        <v>41</v>
      </c>
      <c r="AB6" s="12" t="s">
        <v>201</v>
      </c>
      <c r="AC6" s="12">
        <v>8.3916198904563269E-2</v>
      </c>
      <c r="AD6" s="12" t="s">
        <v>201</v>
      </c>
      <c r="AE6" s="12" t="s">
        <v>41</v>
      </c>
      <c r="AF6" s="12" t="s">
        <v>41</v>
      </c>
      <c r="AG6" s="12" t="s">
        <v>201</v>
      </c>
      <c r="AH6" s="12" t="s">
        <v>41</v>
      </c>
      <c r="AI6" s="12" t="s">
        <v>201</v>
      </c>
      <c r="AJ6" s="12" t="s">
        <v>201</v>
      </c>
      <c r="AK6" s="12" t="s">
        <v>201</v>
      </c>
      <c r="AL6" s="12" t="s">
        <v>201</v>
      </c>
      <c r="AM6" s="12" t="s">
        <v>201</v>
      </c>
      <c r="AN6" s="12" t="s">
        <v>41</v>
      </c>
      <c r="AO6" s="12">
        <v>42.815565451006613</v>
      </c>
      <c r="AP6" s="32">
        <v>152.39041239320912</v>
      </c>
    </row>
    <row r="7" spans="1:130" s="1" customFormat="1" ht="15" customHeight="1" x14ac:dyDescent="0.25">
      <c r="A7" s="42" t="s">
        <v>188</v>
      </c>
      <c r="B7" s="12">
        <v>7.8562110000000009</v>
      </c>
      <c r="C7" s="12" t="s">
        <v>201</v>
      </c>
      <c r="D7" s="12">
        <v>2.1808396243505177</v>
      </c>
      <c r="E7" s="12">
        <v>1.4510268570099527</v>
      </c>
      <c r="F7" s="12">
        <v>2.3001685849281874</v>
      </c>
      <c r="G7" s="12">
        <v>0.84714212976168235</v>
      </c>
      <c r="H7" s="12">
        <v>2.9503056804892851</v>
      </c>
      <c r="I7" s="12" t="s">
        <v>201</v>
      </c>
      <c r="J7" s="12">
        <v>0.20162479545882145</v>
      </c>
      <c r="K7" s="12" t="s">
        <v>201</v>
      </c>
      <c r="L7" s="12" t="s">
        <v>201</v>
      </c>
      <c r="M7" s="12" t="s">
        <v>201</v>
      </c>
      <c r="N7" s="12" t="s">
        <v>201</v>
      </c>
      <c r="O7" s="12" t="s">
        <v>201</v>
      </c>
      <c r="P7" s="12">
        <v>2.5181805537176425</v>
      </c>
      <c r="Q7" s="12">
        <v>1.705995901870299E-2</v>
      </c>
      <c r="R7" s="12" t="s">
        <v>201</v>
      </c>
      <c r="S7" s="12">
        <v>2.2365687900117797</v>
      </c>
      <c r="T7" s="12">
        <v>0.20406649543903099</v>
      </c>
      <c r="U7" s="12">
        <v>1.1603712718242376</v>
      </c>
      <c r="V7" s="12">
        <v>0.14246231976276152</v>
      </c>
      <c r="W7" s="12">
        <v>3.4811138154727126</v>
      </c>
      <c r="X7" s="12" t="s">
        <v>201</v>
      </c>
      <c r="Y7" s="12" t="s">
        <v>201</v>
      </c>
      <c r="Z7" s="12" t="s">
        <v>201</v>
      </c>
      <c r="AA7" s="12" t="s">
        <v>41</v>
      </c>
      <c r="AB7" s="12" t="s">
        <v>201</v>
      </c>
      <c r="AC7" s="12">
        <v>9.0919761028030843E-2</v>
      </c>
      <c r="AD7" s="12" t="s">
        <v>201</v>
      </c>
      <c r="AE7" s="12" t="s">
        <v>41</v>
      </c>
      <c r="AF7" s="12" t="s">
        <v>201</v>
      </c>
      <c r="AG7" s="12" t="s">
        <v>201</v>
      </c>
      <c r="AH7" s="12" t="s">
        <v>41</v>
      </c>
      <c r="AI7" s="12" t="s">
        <v>201</v>
      </c>
      <c r="AJ7" s="12" t="s">
        <v>201</v>
      </c>
      <c r="AK7" s="12" t="s">
        <v>201</v>
      </c>
      <c r="AL7" s="12" t="s">
        <v>201</v>
      </c>
      <c r="AM7" s="12" t="s">
        <v>201</v>
      </c>
      <c r="AN7" s="12">
        <v>1.9042950161714625</v>
      </c>
      <c r="AO7" s="12">
        <v>36.774200609492958</v>
      </c>
      <c r="AP7" s="32">
        <v>140.6029478390567</v>
      </c>
    </row>
    <row r="8" spans="1:130" s="1" customFormat="1" ht="15" customHeight="1" x14ac:dyDescent="0.25">
      <c r="A8" s="41" t="s">
        <v>183</v>
      </c>
      <c r="B8" s="12">
        <v>135.14845799999998</v>
      </c>
      <c r="C8" s="12" t="s">
        <v>41</v>
      </c>
      <c r="D8" s="12" t="s">
        <v>201</v>
      </c>
      <c r="E8" s="12" t="s">
        <v>201</v>
      </c>
      <c r="F8" s="12">
        <v>1.0657310617109133</v>
      </c>
      <c r="G8" s="12">
        <v>0.28107941632645678</v>
      </c>
      <c r="H8" s="12">
        <v>0.23865792115533965</v>
      </c>
      <c r="I8" s="12" t="s">
        <v>201</v>
      </c>
      <c r="J8" s="12" t="s">
        <v>201</v>
      </c>
      <c r="K8" s="12" t="s">
        <v>201</v>
      </c>
      <c r="L8" s="12" t="s">
        <v>201</v>
      </c>
      <c r="M8" s="12" t="s">
        <v>201</v>
      </c>
      <c r="N8" s="12" t="s">
        <v>201</v>
      </c>
      <c r="O8" s="12" t="s">
        <v>201</v>
      </c>
      <c r="P8" s="12">
        <v>2.2569754395556831</v>
      </c>
      <c r="Q8" s="12">
        <v>5.6077472946645729E-3</v>
      </c>
      <c r="R8" s="12" t="s">
        <v>201</v>
      </c>
      <c r="S8" s="12">
        <v>0.16733452626000545</v>
      </c>
      <c r="T8" s="12">
        <v>6.938260844927055E-2</v>
      </c>
      <c r="U8" s="12">
        <v>0.34152771475677918</v>
      </c>
      <c r="V8" s="12" t="s">
        <v>201</v>
      </c>
      <c r="W8" s="12">
        <v>0.47320105056662182</v>
      </c>
      <c r="X8" s="12" t="s">
        <v>201</v>
      </c>
      <c r="Y8" s="12" t="s">
        <v>201</v>
      </c>
      <c r="Z8" s="12" t="s">
        <v>201</v>
      </c>
      <c r="AA8" s="12" t="s">
        <v>201</v>
      </c>
      <c r="AB8" s="12" t="s">
        <v>201</v>
      </c>
      <c r="AC8" s="12" t="s">
        <v>201</v>
      </c>
      <c r="AD8" s="12" t="s">
        <v>201</v>
      </c>
      <c r="AE8" s="12">
        <v>0.33710264054015365</v>
      </c>
      <c r="AF8" s="12" t="s">
        <v>201</v>
      </c>
      <c r="AG8" s="12" t="s">
        <v>201</v>
      </c>
      <c r="AH8" s="12" t="s">
        <v>41</v>
      </c>
      <c r="AI8" s="12" t="s">
        <v>201</v>
      </c>
      <c r="AJ8" s="12" t="s">
        <v>201</v>
      </c>
      <c r="AK8" s="12">
        <v>0.28803542208403066</v>
      </c>
      <c r="AL8" s="12" t="s">
        <v>201</v>
      </c>
      <c r="AM8" s="12" t="s">
        <v>201</v>
      </c>
      <c r="AN8" s="12" t="s">
        <v>201</v>
      </c>
      <c r="AO8" s="12" t="s">
        <v>41</v>
      </c>
      <c r="AP8" s="32">
        <v>120.34533631915468</v>
      </c>
    </row>
    <row r="9" spans="1:130" s="1" customFormat="1" ht="15" customHeight="1" x14ac:dyDescent="0.25">
      <c r="A9" s="41" t="s">
        <v>184</v>
      </c>
      <c r="B9" s="12">
        <v>164.91734700000001</v>
      </c>
      <c r="C9" s="12" t="s">
        <v>41</v>
      </c>
      <c r="D9" s="12" t="s">
        <v>201</v>
      </c>
      <c r="E9" s="12" t="s">
        <v>201</v>
      </c>
      <c r="F9" s="12">
        <v>0.98755001857381919</v>
      </c>
      <c r="G9" s="12">
        <v>0.27717553554414492</v>
      </c>
      <c r="H9" s="12">
        <v>0.29215021382808815</v>
      </c>
      <c r="I9" s="12" t="s">
        <v>201</v>
      </c>
      <c r="J9" s="12" t="s">
        <v>201</v>
      </c>
      <c r="K9" s="12" t="s">
        <v>201</v>
      </c>
      <c r="L9" s="12" t="s">
        <v>201</v>
      </c>
      <c r="M9" s="12" t="s">
        <v>201</v>
      </c>
      <c r="N9" s="12" t="s">
        <v>201</v>
      </c>
      <c r="O9" s="12" t="s">
        <v>201</v>
      </c>
      <c r="P9" s="12">
        <v>3.7670675058045124</v>
      </c>
      <c r="Q9" s="12">
        <v>6.277085399704594E-3</v>
      </c>
      <c r="R9" s="12" t="s">
        <v>201</v>
      </c>
      <c r="S9" s="12">
        <v>0.15917186644244413</v>
      </c>
      <c r="T9" s="12">
        <v>6.5301278540489921E-2</v>
      </c>
      <c r="U9" s="12">
        <v>0.35798688173300947</v>
      </c>
      <c r="V9" s="12" t="s">
        <v>201</v>
      </c>
      <c r="W9" s="12">
        <v>0.87233584974020739</v>
      </c>
      <c r="X9" s="12" t="s">
        <v>201</v>
      </c>
      <c r="Y9" s="12" t="s">
        <v>201</v>
      </c>
      <c r="Z9" s="12" t="s">
        <v>201</v>
      </c>
      <c r="AA9" s="12" t="s">
        <v>201</v>
      </c>
      <c r="AB9" s="12" t="s">
        <v>201</v>
      </c>
      <c r="AC9" s="12" t="s">
        <v>201</v>
      </c>
      <c r="AD9" s="12" t="s">
        <v>201</v>
      </c>
      <c r="AE9" s="12">
        <v>0.3123611623353717</v>
      </c>
      <c r="AF9" s="12" t="s">
        <v>201</v>
      </c>
      <c r="AG9" s="12" t="s">
        <v>201</v>
      </c>
      <c r="AH9" s="12" t="s">
        <v>41</v>
      </c>
      <c r="AI9" s="12" t="s">
        <v>201</v>
      </c>
      <c r="AJ9" s="12" t="s">
        <v>201</v>
      </c>
      <c r="AK9" s="12" t="s">
        <v>201</v>
      </c>
      <c r="AL9" s="12" t="s">
        <v>201</v>
      </c>
      <c r="AM9" s="12" t="s">
        <v>201</v>
      </c>
      <c r="AN9" s="12" t="s">
        <v>201</v>
      </c>
      <c r="AO9" s="12" t="s">
        <v>41</v>
      </c>
      <c r="AP9" s="32">
        <v>150.77704146850328</v>
      </c>
    </row>
    <row r="10" spans="1:130" s="1" customFormat="1" ht="15" customHeight="1" x14ac:dyDescent="0.25">
      <c r="A10" s="41" t="s">
        <v>185</v>
      </c>
      <c r="B10" s="12">
        <v>122.03599800000001</v>
      </c>
      <c r="C10" s="12" t="s">
        <v>41</v>
      </c>
      <c r="D10" s="12" t="s">
        <v>201</v>
      </c>
      <c r="E10" s="12" t="s">
        <v>201</v>
      </c>
      <c r="F10" s="12">
        <v>0.90525418369266775</v>
      </c>
      <c r="G10" s="12">
        <v>0.43333076683662092</v>
      </c>
      <c r="H10" s="12">
        <v>0.30860938080431849</v>
      </c>
      <c r="I10" s="12" t="s">
        <v>201</v>
      </c>
      <c r="J10" s="12" t="s">
        <v>201</v>
      </c>
      <c r="K10" s="12" t="s">
        <v>201</v>
      </c>
      <c r="L10" s="12" t="s">
        <v>201</v>
      </c>
      <c r="M10" s="12" t="s">
        <v>201</v>
      </c>
      <c r="N10" s="12" t="s">
        <v>201</v>
      </c>
      <c r="O10" s="12" t="s">
        <v>201</v>
      </c>
      <c r="P10" s="12">
        <v>2.7671416781532603</v>
      </c>
      <c r="Q10" s="12">
        <v>6.3750373175153283E-3</v>
      </c>
      <c r="R10" s="12" t="s">
        <v>201</v>
      </c>
      <c r="S10" s="12">
        <v>0.18774117580390853</v>
      </c>
      <c r="T10" s="12">
        <v>8.5707928084393023E-2</v>
      </c>
      <c r="U10" s="12">
        <v>0.35798688173300947</v>
      </c>
      <c r="V10" s="12" t="s">
        <v>201</v>
      </c>
      <c r="W10" s="12">
        <v>0.47320105056662171</v>
      </c>
      <c r="X10" s="12" t="s">
        <v>201</v>
      </c>
      <c r="Y10" s="12" t="s">
        <v>201</v>
      </c>
      <c r="Z10" s="12" t="s">
        <v>201</v>
      </c>
      <c r="AA10" s="12" t="s">
        <v>201</v>
      </c>
      <c r="AB10" s="12" t="s">
        <v>201</v>
      </c>
      <c r="AC10" s="12" t="s">
        <v>201</v>
      </c>
      <c r="AD10" s="12" t="s">
        <v>201</v>
      </c>
      <c r="AE10" s="12">
        <v>0.38658559694971745</v>
      </c>
      <c r="AF10" s="12" t="s">
        <v>201</v>
      </c>
      <c r="AG10" s="12" t="s">
        <v>201</v>
      </c>
      <c r="AH10" s="12" t="s">
        <v>41</v>
      </c>
      <c r="AI10" s="12" t="s">
        <v>201</v>
      </c>
      <c r="AJ10" s="12" t="s">
        <v>201</v>
      </c>
      <c r="AK10" s="12">
        <v>0.31683896429243374</v>
      </c>
      <c r="AL10" s="12" t="s">
        <v>201</v>
      </c>
      <c r="AM10" s="12" t="s">
        <v>201</v>
      </c>
      <c r="AN10" s="12">
        <v>3.0007072982095768</v>
      </c>
      <c r="AO10" s="12" t="s">
        <v>41</v>
      </c>
      <c r="AP10" s="32">
        <v>163.71002994385677</v>
      </c>
    </row>
  </sheetData>
  <phoneticPr fontId="4" type="noConversion"/>
  <conditionalFormatting sqref="B3:AP3">
    <cfRule type="dataBar" priority="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{92FAEB00-812B-4983-9DB4-76567E126AC3}</x14:id>
        </ext>
      </extLst>
    </cfRule>
  </conditionalFormatting>
  <conditionalFormatting sqref="B4:AP4">
    <cfRule type="dataBar" priority="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{72380A7C-6040-473A-B768-D1E07DF24BFA}</x14:id>
        </ext>
      </extLst>
    </cfRule>
  </conditionalFormatting>
  <conditionalFormatting sqref="B5:AP5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{44EEFF72-C8ED-4AC6-BD31-89CA31DF9F0D}</x14:id>
        </ext>
      </extLst>
    </cfRule>
  </conditionalFormatting>
  <conditionalFormatting sqref="B6:AP6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{18CFE98F-0468-42AF-806C-AE4D96A0EAE5}</x14:id>
        </ext>
      </extLst>
    </cfRule>
  </conditionalFormatting>
  <conditionalFormatting sqref="B7:AP7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{E254914B-3DC3-4B06-9019-A87E68224463}</x14:id>
        </ext>
      </extLst>
    </cfRule>
  </conditionalFormatting>
  <conditionalFormatting sqref="B8:AP8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{9CDECD88-9102-48DB-B024-041A187FFC3E}</x14:id>
        </ext>
      </extLst>
    </cfRule>
  </conditionalFormatting>
  <conditionalFormatting sqref="B9:AP9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{1D85CB29-8B9E-49F2-929F-812324EBD8A7}</x14:id>
        </ext>
      </extLst>
    </cfRule>
  </conditionalFormatting>
  <conditionalFormatting sqref="B10:AP10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{5499B3BA-3B16-4AAB-BD0C-1EDCD1FFBDE4}</x14:id>
        </ext>
      </extLst>
    </cfRule>
  </conditionalFormatting>
  <conditionalFormatting sqref="AP3:XFD10">
    <cfRule type="cellIs" dxfId="7" priority="2" operator="lessThan">
      <formula>0</formula>
    </cfRule>
  </conditionalFormatting>
  <conditionalFormatting sqref="CY3:CY10">
    <cfRule type="colorScale" priority="12">
      <colorScale>
        <cfvo type="min"/>
        <cfvo type="max"/>
        <color rgb="FF92D050"/>
        <color rgb="FF00B0F0"/>
      </colorScale>
    </cfRule>
  </conditionalFormatting>
  <conditionalFormatting sqref="DC3:DD10">
    <cfRule type="colorScale" priority="13">
      <colorScale>
        <cfvo type="min"/>
        <cfvo type="max"/>
        <color rgb="FF92D050"/>
        <color rgb="FF00B0F0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2FAEB00-812B-4983-9DB4-76567E126AC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B3:AP3</xm:sqref>
        </x14:conditionalFormatting>
        <x14:conditionalFormatting xmlns:xm="http://schemas.microsoft.com/office/excel/2006/main">
          <x14:cfRule type="dataBar" id="{72380A7C-6040-473A-B768-D1E07DF24BF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B4:AP4</xm:sqref>
        </x14:conditionalFormatting>
        <x14:conditionalFormatting xmlns:xm="http://schemas.microsoft.com/office/excel/2006/main">
          <x14:cfRule type="dataBar" id="{44EEFF72-C8ED-4AC6-BD31-89CA31DF9F0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B5:AP5</xm:sqref>
        </x14:conditionalFormatting>
        <x14:conditionalFormatting xmlns:xm="http://schemas.microsoft.com/office/excel/2006/main">
          <x14:cfRule type="dataBar" id="{18CFE98F-0468-42AF-806C-AE4D96A0EAE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B6:AP6</xm:sqref>
        </x14:conditionalFormatting>
        <x14:conditionalFormatting xmlns:xm="http://schemas.microsoft.com/office/excel/2006/main">
          <x14:cfRule type="dataBar" id="{E254914B-3DC3-4B06-9019-A87E6822446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B7:AP7</xm:sqref>
        </x14:conditionalFormatting>
        <x14:conditionalFormatting xmlns:xm="http://schemas.microsoft.com/office/excel/2006/main">
          <x14:cfRule type="dataBar" id="{9CDECD88-9102-48DB-B024-041A187FFC3E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B8:AP8</xm:sqref>
        </x14:conditionalFormatting>
        <x14:conditionalFormatting xmlns:xm="http://schemas.microsoft.com/office/excel/2006/main">
          <x14:cfRule type="dataBar" id="{1D85CB29-8B9E-49F2-929F-812324EBD8A7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B9:AP9</xm:sqref>
        </x14:conditionalFormatting>
        <x14:conditionalFormatting xmlns:xm="http://schemas.microsoft.com/office/excel/2006/main">
          <x14:cfRule type="dataBar" id="{5499B3BA-3B16-4AAB-BD0C-1EDCD1FFBDE4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B10:AP10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C04AC-F562-4D4C-9AD6-20CAC040F5E3}">
  <dimension ref="A1:AL50"/>
  <sheetViews>
    <sheetView zoomScaleNormal="100" workbookViewId="0">
      <pane xSplit="1" ySplit="2" topLeftCell="G3" activePane="bottomRight" state="frozen"/>
      <selection pane="topRight" activeCell="B1" sqref="B1"/>
      <selection pane="bottomLeft" activeCell="A3" sqref="A3"/>
      <selection pane="bottomRight"/>
    </sheetView>
  </sheetViews>
  <sheetFormatPr defaultColWidth="9.125" defaultRowHeight="15" customHeight="1" x14ac:dyDescent="0.25"/>
  <cols>
    <col min="1" max="1" width="15.25" style="6" customWidth="1"/>
    <col min="2" max="31" width="12" style="6" customWidth="1"/>
    <col min="32" max="32" width="11.875" style="6" bestFit="1" customWidth="1"/>
    <col min="33" max="33" width="11.875" style="6" customWidth="1"/>
    <col min="34" max="16384" width="9.125" style="6"/>
  </cols>
  <sheetData>
    <row r="1" spans="1:34" s="14" customFormat="1" ht="15" customHeight="1" x14ac:dyDescent="0.2">
      <c r="A1" s="27" t="s">
        <v>275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</row>
    <row r="2" spans="1:34" ht="15" customHeight="1" x14ac:dyDescent="0.3">
      <c r="A2" s="16" t="s">
        <v>72</v>
      </c>
      <c r="B2" s="16" t="s">
        <v>0</v>
      </c>
      <c r="C2" s="16" t="s">
        <v>1</v>
      </c>
      <c r="D2" s="16" t="s">
        <v>2</v>
      </c>
      <c r="E2" s="16" t="s">
        <v>3</v>
      </c>
      <c r="F2" s="16" t="s">
        <v>4</v>
      </c>
      <c r="G2" s="16" t="s">
        <v>5</v>
      </c>
      <c r="H2" s="16" t="s">
        <v>6</v>
      </c>
      <c r="I2" s="16" t="s">
        <v>7</v>
      </c>
      <c r="J2" s="16" t="s">
        <v>8</v>
      </c>
      <c r="K2" s="16" t="s">
        <v>9</v>
      </c>
      <c r="L2" s="16" t="s">
        <v>10</v>
      </c>
      <c r="M2" s="16" t="s">
        <v>14</v>
      </c>
      <c r="N2" s="16" t="s">
        <v>15</v>
      </c>
      <c r="O2" s="16" t="s">
        <v>16</v>
      </c>
      <c r="P2" s="16" t="s">
        <v>17</v>
      </c>
      <c r="Q2" s="16" t="s">
        <v>18</v>
      </c>
      <c r="R2" s="16" t="s">
        <v>19</v>
      </c>
      <c r="S2" s="16" t="s">
        <v>20</v>
      </c>
      <c r="T2" s="16" t="s">
        <v>21</v>
      </c>
      <c r="U2" s="16" t="s">
        <v>27</v>
      </c>
      <c r="V2" s="16" t="s">
        <v>28</v>
      </c>
      <c r="W2" s="16" t="s">
        <v>29</v>
      </c>
      <c r="X2" s="16" t="s">
        <v>203</v>
      </c>
      <c r="Y2" s="16" t="s">
        <v>35</v>
      </c>
      <c r="Z2" s="16" t="s">
        <v>36</v>
      </c>
      <c r="AA2" s="16" t="s">
        <v>145</v>
      </c>
      <c r="AB2" s="33" t="s">
        <v>146</v>
      </c>
      <c r="AC2" s="40" t="s">
        <v>209</v>
      </c>
      <c r="AD2" s="16" t="s">
        <v>200</v>
      </c>
      <c r="AE2" s="34" t="s">
        <v>199</v>
      </c>
      <c r="AF2" s="14" t="s">
        <v>219</v>
      </c>
      <c r="AG2" s="14" t="s">
        <v>265</v>
      </c>
      <c r="AH2" s="14" t="s">
        <v>264</v>
      </c>
    </row>
    <row r="3" spans="1:34" s="39" customFormat="1" ht="15" customHeight="1" x14ac:dyDescent="0.25">
      <c r="A3" s="7" t="s">
        <v>193</v>
      </c>
      <c r="B3" s="26" t="s">
        <v>194</v>
      </c>
      <c r="C3" s="26" t="s">
        <v>194</v>
      </c>
      <c r="D3" s="26" t="s">
        <v>194</v>
      </c>
      <c r="E3" s="26" t="s">
        <v>194</v>
      </c>
      <c r="F3" s="26" t="s">
        <v>194</v>
      </c>
      <c r="G3" s="26" t="s">
        <v>194</v>
      </c>
      <c r="H3" s="26" t="s">
        <v>194</v>
      </c>
      <c r="I3" s="26" t="s">
        <v>194</v>
      </c>
      <c r="J3" s="26" t="s">
        <v>194</v>
      </c>
      <c r="K3" s="26" t="s">
        <v>194</v>
      </c>
      <c r="L3" s="26" t="s">
        <v>194</v>
      </c>
      <c r="M3" s="26" t="s">
        <v>195</v>
      </c>
      <c r="N3" s="26" t="s">
        <v>195</v>
      </c>
      <c r="O3" s="26" t="s">
        <v>195</v>
      </c>
      <c r="P3" s="26" t="s">
        <v>195</v>
      </c>
      <c r="Q3" s="26" t="s">
        <v>195</v>
      </c>
      <c r="R3" s="26" t="s">
        <v>195</v>
      </c>
      <c r="S3" s="26" t="s">
        <v>195</v>
      </c>
      <c r="T3" s="26" t="s">
        <v>195</v>
      </c>
      <c r="U3" s="69" t="s">
        <v>25</v>
      </c>
      <c r="V3" s="26" t="s">
        <v>221</v>
      </c>
      <c r="W3" s="26" t="s">
        <v>220</v>
      </c>
      <c r="X3" s="26" t="s">
        <v>196</v>
      </c>
      <c r="Y3" s="26" t="s">
        <v>197</v>
      </c>
      <c r="Z3" s="26" t="s">
        <v>197</v>
      </c>
      <c r="AA3" s="26" t="s">
        <v>198</v>
      </c>
      <c r="AB3" s="26" t="s">
        <v>198</v>
      </c>
      <c r="AC3" s="40"/>
      <c r="AD3" s="16"/>
    </row>
    <row r="4" spans="1:34" ht="15" customHeight="1" x14ac:dyDescent="0.25">
      <c r="A4" s="31" t="s">
        <v>256</v>
      </c>
      <c r="B4" s="17">
        <v>29.54819469026549</v>
      </c>
      <c r="C4" s="17">
        <v>3.7291877938092393</v>
      </c>
      <c r="D4" s="17">
        <v>3.2065239100734906</v>
      </c>
      <c r="E4" s="17">
        <v>2.9456396918540455</v>
      </c>
      <c r="F4" s="17">
        <v>2.3107119171286161</v>
      </c>
      <c r="G4" s="17">
        <v>1.5805339922106563</v>
      </c>
      <c r="H4" s="17">
        <v>2.1693819717944254</v>
      </c>
      <c r="I4" s="17">
        <v>0.19806989978360973</v>
      </c>
      <c r="J4" s="17">
        <v>9.2659014088407723E-2</v>
      </c>
      <c r="K4" s="31" t="s">
        <v>201</v>
      </c>
      <c r="L4" s="31" t="s">
        <v>201</v>
      </c>
      <c r="M4" s="17">
        <v>6.9806354581410375</v>
      </c>
      <c r="N4" s="31" t="s">
        <v>201</v>
      </c>
      <c r="O4" s="17">
        <v>8.7199498452662227E-2</v>
      </c>
      <c r="P4" s="17">
        <v>1.8906521928602131</v>
      </c>
      <c r="Q4" s="17">
        <v>9.5320687926850528E-2</v>
      </c>
      <c r="R4" s="17">
        <v>0.4839778860867725</v>
      </c>
      <c r="S4" s="17">
        <v>4.7410098942913065E-2</v>
      </c>
      <c r="T4" s="17">
        <v>0.60727399438752794</v>
      </c>
      <c r="U4" s="31" t="s">
        <v>201</v>
      </c>
      <c r="V4" s="31" t="s">
        <v>201</v>
      </c>
      <c r="W4" s="31" t="s">
        <v>201</v>
      </c>
      <c r="X4" s="31" t="s">
        <v>201</v>
      </c>
      <c r="Y4" s="17">
        <v>8.546873851472675E-2</v>
      </c>
      <c r="Z4" s="31" t="s">
        <v>201</v>
      </c>
      <c r="AA4" s="17">
        <v>118.34723143587591</v>
      </c>
      <c r="AB4" s="17">
        <v>17.624027663530438</v>
      </c>
      <c r="AC4" s="24">
        <v>56.058841436320677</v>
      </c>
      <c r="AD4" s="24">
        <v>112.97</v>
      </c>
      <c r="AE4" s="24">
        <v>305.00010053572703</v>
      </c>
      <c r="AF4" s="24">
        <f>SUM(AA4:AC4)</f>
        <v>192.03010053572703</v>
      </c>
      <c r="AG4" s="73">
        <f>AC4/AE4*100</f>
        <v>18.379941953413905</v>
      </c>
      <c r="AH4" s="31">
        <f>AD4/AE4*100</f>
        <v>37.039332053192865</v>
      </c>
    </row>
    <row r="5" spans="1:34" ht="15" customHeight="1" x14ac:dyDescent="0.25">
      <c r="A5" s="17" t="s">
        <v>43</v>
      </c>
      <c r="B5" s="17">
        <v>4.7481675929203542</v>
      </c>
      <c r="C5" s="17">
        <v>2.1991416121691785</v>
      </c>
      <c r="D5" s="17">
        <v>2.7825844508089665</v>
      </c>
      <c r="E5" s="17">
        <v>1.2212349612135098</v>
      </c>
      <c r="F5" s="17">
        <v>0.82702055535756647</v>
      </c>
      <c r="G5" s="17">
        <v>0.62158815828116587</v>
      </c>
      <c r="H5" s="17">
        <v>2.1665424665957413</v>
      </c>
      <c r="I5" s="31" t="s">
        <v>201</v>
      </c>
      <c r="J5" s="31" t="s">
        <v>201</v>
      </c>
      <c r="K5" s="31" t="s">
        <v>201</v>
      </c>
      <c r="L5" s="31" t="s">
        <v>201</v>
      </c>
      <c r="M5" s="17">
        <v>1.6909031986505803</v>
      </c>
      <c r="N5" s="31" t="s">
        <v>201</v>
      </c>
      <c r="O5" s="17">
        <v>5.2319699071597336E-2</v>
      </c>
      <c r="P5" s="17">
        <v>1.416822075390308</v>
      </c>
      <c r="Q5" s="17">
        <v>6.1103005081314443E-2</v>
      </c>
      <c r="R5" s="17">
        <v>0.23179993491524367</v>
      </c>
      <c r="S5" s="31" t="s">
        <v>41</v>
      </c>
      <c r="T5" s="17">
        <v>8.5231437808775817E-2</v>
      </c>
      <c r="U5" s="31" t="s">
        <v>201</v>
      </c>
      <c r="V5" s="31" t="s">
        <v>201</v>
      </c>
      <c r="W5" s="31" t="s">
        <v>201</v>
      </c>
      <c r="X5" s="31" t="s">
        <v>41</v>
      </c>
      <c r="Y5" s="17">
        <v>0.16842369060254983</v>
      </c>
      <c r="Z5" s="31" t="s">
        <v>201</v>
      </c>
      <c r="AA5" s="17">
        <v>3.177302518844944</v>
      </c>
      <c r="AB5" s="17">
        <v>1.570457910611623</v>
      </c>
      <c r="AC5" s="24">
        <v>18.272882838866849</v>
      </c>
      <c r="AD5" s="24">
        <v>66.81</v>
      </c>
      <c r="AE5" s="24">
        <v>89.830643268323414</v>
      </c>
      <c r="AF5" s="24">
        <f t="shared" ref="AF5:AF44" si="0">SUM(AA5:AC5)</f>
        <v>23.020643268323415</v>
      </c>
      <c r="AG5" s="73">
        <f t="shared" ref="AG5:AG44" si="1">AC5/AE5*100</f>
        <v>20.341480561689728</v>
      </c>
      <c r="AH5" s="31">
        <f t="shared" ref="AH5:AH44" si="2">AD5/AE5*100</f>
        <v>74.373284626760451</v>
      </c>
    </row>
    <row r="6" spans="1:34" ht="15" customHeight="1" x14ac:dyDescent="0.25">
      <c r="A6" s="17" t="s">
        <v>44</v>
      </c>
      <c r="B6" s="17">
        <v>4.1822060176991158</v>
      </c>
      <c r="C6" s="17">
        <v>2.3670150176782765</v>
      </c>
      <c r="D6" s="17">
        <v>2.9855615252447083</v>
      </c>
      <c r="E6" s="17">
        <v>2.376953025366209</v>
      </c>
      <c r="F6" s="17">
        <v>1.9535269596652152</v>
      </c>
      <c r="G6" s="17">
        <v>1.434434211418075</v>
      </c>
      <c r="H6" s="17">
        <v>2.4618510072588564</v>
      </c>
      <c r="I6" s="17">
        <v>0.17510527372174192</v>
      </c>
      <c r="J6" s="31" t="s">
        <v>201</v>
      </c>
      <c r="K6" s="31" t="s">
        <v>180</v>
      </c>
      <c r="L6" s="31" t="s">
        <v>201</v>
      </c>
      <c r="M6" s="17">
        <v>2.2592215405793077</v>
      </c>
      <c r="N6" s="31" t="s">
        <v>201</v>
      </c>
      <c r="O6" s="17">
        <v>0.12643927275636027</v>
      </c>
      <c r="P6" s="17">
        <v>1.3117858424536288</v>
      </c>
      <c r="Q6" s="17">
        <v>0.17108841422768048</v>
      </c>
      <c r="R6" s="17">
        <v>0.58077346330412716</v>
      </c>
      <c r="S6" s="17">
        <v>7.7519377293172056E-2</v>
      </c>
      <c r="T6" s="17">
        <v>0.88960313212909781</v>
      </c>
      <c r="U6" s="31" t="s">
        <v>201</v>
      </c>
      <c r="V6" s="31" t="s">
        <v>201</v>
      </c>
      <c r="W6" s="31" t="s">
        <v>201</v>
      </c>
      <c r="X6" s="31" t="s">
        <v>41</v>
      </c>
      <c r="Y6" s="31" t="s">
        <v>201</v>
      </c>
      <c r="Z6" s="31" t="s">
        <v>201</v>
      </c>
      <c r="AA6" s="31" t="s">
        <v>201</v>
      </c>
      <c r="AB6" s="17">
        <v>2.6575637754016688</v>
      </c>
      <c r="AC6" s="24">
        <v>23.353084080795568</v>
      </c>
      <c r="AD6" s="24">
        <v>66.08</v>
      </c>
      <c r="AE6" s="24">
        <v>92.090647856197236</v>
      </c>
      <c r="AF6" s="24">
        <f t="shared" si="0"/>
        <v>26.010647856197238</v>
      </c>
      <c r="AG6" s="73">
        <f t="shared" si="1"/>
        <v>25.358800947151792</v>
      </c>
      <c r="AH6" s="31">
        <f t="shared" si="2"/>
        <v>71.755386174702807</v>
      </c>
    </row>
    <row r="7" spans="1:34" ht="15" customHeight="1" x14ac:dyDescent="0.25">
      <c r="A7" s="17" t="s">
        <v>84</v>
      </c>
      <c r="B7" s="17">
        <v>9.9566051415929184</v>
      </c>
      <c r="C7" s="17">
        <v>3.3550699186746789</v>
      </c>
      <c r="D7" s="17">
        <v>1.8293629999778247</v>
      </c>
      <c r="E7" s="17">
        <v>0.74427195061080842</v>
      </c>
      <c r="F7" s="17">
        <v>0.81328267237820506</v>
      </c>
      <c r="G7" s="17">
        <v>0.44626842133006789</v>
      </c>
      <c r="H7" s="17">
        <v>0.5622220293393928</v>
      </c>
      <c r="I7" s="17">
        <v>0.16362296069080803</v>
      </c>
      <c r="J7" s="17">
        <v>5.7911883805254839E-2</v>
      </c>
      <c r="K7" s="31" t="s">
        <v>41</v>
      </c>
      <c r="L7" s="31" t="s">
        <v>201</v>
      </c>
      <c r="M7" s="17">
        <v>1.5051068176354194</v>
      </c>
      <c r="N7" s="31" t="s">
        <v>201</v>
      </c>
      <c r="O7" s="31" t="s">
        <v>201</v>
      </c>
      <c r="P7" s="17">
        <v>0.43181562429523374</v>
      </c>
      <c r="Q7" s="17">
        <v>5.1326524268304134E-2</v>
      </c>
      <c r="R7" s="17">
        <v>0.35152078042091905</v>
      </c>
      <c r="S7" s="17">
        <v>5.9215610579204762E-2</v>
      </c>
      <c r="T7" s="17">
        <v>1.6407051778189348</v>
      </c>
      <c r="U7" s="31" t="s">
        <v>201</v>
      </c>
      <c r="V7" s="31" t="s">
        <v>41</v>
      </c>
      <c r="W7" s="17">
        <v>0.25928020889052672</v>
      </c>
      <c r="X7" s="31" t="s">
        <v>41</v>
      </c>
      <c r="Y7" s="31" t="s">
        <v>201</v>
      </c>
      <c r="Z7" s="31" t="s">
        <v>201</v>
      </c>
      <c r="AA7" s="17">
        <v>2.0093766388291572</v>
      </c>
      <c r="AB7" s="17">
        <v>2.0381053773270841</v>
      </c>
      <c r="AC7" s="24">
        <v>22.227588722308496</v>
      </c>
      <c r="AD7" s="24">
        <v>57.54</v>
      </c>
      <c r="AE7" s="24">
        <v>83.81507073846474</v>
      </c>
      <c r="AF7" s="24">
        <f t="shared" si="0"/>
        <v>26.275070738464738</v>
      </c>
      <c r="AG7" s="73">
        <f t="shared" si="1"/>
        <v>26.519799513940782</v>
      </c>
      <c r="AH7" s="31">
        <f t="shared" si="2"/>
        <v>68.651138146201575</v>
      </c>
    </row>
    <row r="8" spans="1:34" ht="15" customHeight="1" x14ac:dyDescent="0.25">
      <c r="A8" s="17" t="s">
        <v>45</v>
      </c>
      <c r="B8" s="17">
        <v>31.850680938053095</v>
      </c>
      <c r="C8" s="17">
        <v>0.6714936220363904</v>
      </c>
      <c r="D8" s="17">
        <v>0.68601112499168426</v>
      </c>
      <c r="E8" s="31" t="s">
        <v>201</v>
      </c>
      <c r="F8" s="17">
        <v>0.4148840659767194</v>
      </c>
      <c r="G8" s="17">
        <v>0.2178214913634855</v>
      </c>
      <c r="H8" s="17">
        <v>0.23567893149075561</v>
      </c>
      <c r="I8" s="17">
        <v>0.16075238243307458</v>
      </c>
      <c r="J8" s="31" t="s">
        <v>201</v>
      </c>
      <c r="K8" s="17">
        <v>6.5852878576481366E-2</v>
      </c>
      <c r="L8" s="31" t="s">
        <v>201</v>
      </c>
      <c r="M8" s="17">
        <v>0.19828689402458327</v>
      </c>
      <c r="N8" s="31" t="s">
        <v>201</v>
      </c>
      <c r="O8" s="31" t="s">
        <v>201</v>
      </c>
      <c r="P8" s="17">
        <v>0.212406604383061</v>
      </c>
      <c r="Q8" s="31" t="s">
        <v>201</v>
      </c>
      <c r="R8" s="17">
        <v>0.16047687801824564</v>
      </c>
      <c r="S8" s="31" t="s">
        <v>201</v>
      </c>
      <c r="T8" s="31" t="s">
        <v>201</v>
      </c>
      <c r="U8" s="31" t="s">
        <v>201</v>
      </c>
      <c r="V8" s="31" t="s">
        <v>201</v>
      </c>
      <c r="W8" s="31" t="s">
        <v>41</v>
      </c>
      <c r="X8" s="31" t="s">
        <v>201</v>
      </c>
      <c r="Y8" s="17">
        <v>0.1860201955908759</v>
      </c>
      <c r="Z8" s="31" t="s">
        <v>201</v>
      </c>
      <c r="AA8" s="17">
        <v>5.6044895806414798</v>
      </c>
      <c r="AB8" s="31" t="s">
        <v>41</v>
      </c>
      <c r="AC8" s="24">
        <v>35.060366006938459</v>
      </c>
      <c r="AD8" s="24">
        <v>54.56</v>
      </c>
      <c r="AE8" s="24">
        <v>95.224855587579938</v>
      </c>
      <c r="AF8" s="24">
        <f t="shared" si="0"/>
        <v>40.664855587579936</v>
      </c>
      <c r="AG8" s="73">
        <f t="shared" si="1"/>
        <v>36.818502680419229</v>
      </c>
      <c r="AH8" s="31">
        <f t="shared" si="2"/>
        <v>57.295965074812038</v>
      </c>
    </row>
    <row r="9" spans="1:34" ht="15" customHeight="1" x14ac:dyDescent="0.25">
      <c r="A9" s="17" t="s">
        <v>89</v>
      </c>
      <c r="B9" s="17">
        <v>4.9379579203539832</v>
      </c>
      <c r="C9" s="17">
        <v>1.5540280967127893</v>
      </c>
      <c r="D9" s="17">
        <v>1.6366632457666774</v>
      </c>
      <c r="E9" s="17">
        <v>2.4188838394851278</v>
      </c>
      <c r="F9" s="17">
        <v>0.98912757451403299</v>
      </c>
      <c r="G9" s="17">
        <v>0.97222763218336206</v>
      </c>
      <c r="H9" s="17">
        <v>0.7950614556314648</v>
      </c>
      <c r="I9" s="31" t="s">
        <v>201</v>
      </c>
      <c r="J9" s="31" t="s">
        <v>201</v>
      </c>
      <c r="K9" s="31" t="s">
        <v>41</v>
      </c>
      <c r="L9" s="31" t="s">
        <v>201</v>
      </c>
      <c r="M9" s="17">
        <v>0.66668113187792966</v>
      </c>
      <c r="N9" s="31" t="s">
        <v>201</v>
      </c>
      <c r="O9" s="31" t="s">
        <v>201</v>
      </c>
      <c r="P9" s="17">
        <v>0.75859501565378917</v>
      </c>
      <c r="Q9" s="31" t="s">
        <v>201</v>
      </c>
      <c r="R9" s="17">
        <v>0.40501307309366757</v>
      </c>
      <c r="S9" s="31" t="s">
        <v>201</v>
      </c>
      <c r="T9" s="31" t="s">
        <v>201</v>
      </c>
      <c r="U9" s="31" t="s">
        <v>201</v>
      </c>
      <c r="V9" s="31" t="s">
        <v>201</v>
      </c>
      <c r="W9" s="31" t="s">
        <v>201</v>
      </c>
      <c r="X9" s="31" t="s">
        <v>201</v>
      </c>
      <c r="Y9" s="31" t="s">
        <v>201</v>
      </c>
      <c r="Z9" s="31" t="s">
        <v>201</v>
      </c>
      <c r="AA9" s="17">
        <v>19.796440831482233</v>
      </c>
      <c r="AB9" s="17">
        <v>10.492403796119657</v>
      </c>
      <c r="AC9" s="24">
        <v>15.134238985272825</v>
      </c>
      <c r="AD9" s="24">
        <v>49.16</v>
      </c>
      <c r="AE9" s="24">
        <v>94.583083612874717</v>
      </c>
      <c r="AF9" s="24">
        <f t="shared" si="0"/>
        <v>45.423083612874713</v>
      </c>
      <c r="AG9" s="73">
        <f t="shared" si="1"/>
        <v>16.000999763569499</v>
      </c>
      <c r="AH9" s="31">
        <f t="shared" si="2"/>
        <v>51.975467622952721</v>
      </c>
    </row>
    <row r="10" spans="1:34" ht="15" customHeight="1" x14ac:dyDescent="0.25">
      <c r="A10" s="17" t="s">
        <v>46</v>
      </c>
      <c r="B10" s="17">
        <v>9.8679605575221245</v>
      </c>
      <c r="C10" s="31" t="s">
        <v>41</v>
      </c>
      <c r="D10" s="17">
        <v>2.8673723426618714</v>
      </c>
      <c r="E10" s="17">
        <v>0.35641192001080974</v>
      </c>
      <c r="F10" s="17">
        <v>0.40389375959323015</v>
      </c>
      <c r="G10" s="31" t="s">
        <v>201</v>
      </c>
      <c r="H10" s="17">
        <v>0.15333328072892535</v>
      </c>
      <c r="I10" s="31" t="s">
        <v>201</v>
      </c>
      <c r="J10" s="31" t="s">
        <v>201</v>
      </c>
      <c r="K10" s="31" t="s">
        <v>201</v>
      </c>
      <c r="L10" s="31" t="s">
        <v>41</v>
      </c>
      <c r="M10" s="17">
        <v>0.47776212261041323</v>
      </c>
      <c r="N10" s="17">
        <v>5.1904672025839173E-3</v>
      </c>
      <c r="O10" s="31" t="s">
        <v>201</v>
      </c>
      <c r="P10" s="17">
        <v>0.3151086988100355</v>
      </c>
      <c r="Q10" s="31" t="s">
        <v>201</v>
      </c>
      <c r="R10" s="17">
        <v>0.21651642272302982</v>
      </c>
      <c r="S10" s="31" t="s">
        <v>201</v>
      </c>
      <c r="T10" s="17">
        <v>0.72979418623764325</v>
      </c>
      <c r="U10" s="31" t="s">
        <v>201</v>
      </c>
      <c r="V10" s="31" t="s">
        <v>201</v>
      </c>
      <c r="W10" s="17">
        <v>0.13411045287441042</v>
      </c>
      <c r="X10" s="31" t="s">
        <v>201</v>
      </c>
      <c r="Y10" s="31" t="s">
        <v>201</v>
      </c>
      <c r="Z10" s="31" t="s">
        <v>201</v>
      </c>
      <c r="AA10" s="17">
        <v>3.4182722511610129</v>
      </c>
      <c r="AB10" s="17">
        <v>2.3364923803432927</v>
      </c>
      <c r="AC10" s="24">
        <v>15.527454210975076</v>
      </c>
      <c r="AD10" s="24">
        <v>62.46</v>
      </c>
      <c r="AE10" s="24">
        <v>83.742218842479389</v>
      </c>
      <c r="AF10" s="24">
        <f t="shared" si="0"/>
        <v>21.282218842479381</v>
      </c>
      <c r="AG10" s="73">
        <f t="shared" si="1"/>
        <v>18.541966555940554</v>
      </c>
      <c r="AH10" s="31">
        <f t="shared" si="2"/>
        <v>74.586034217087544</v>
      </c>
    </row>
    <row r="11" spans="1:34" ht="15" customHeight="1" x14ac:dyDescent="0.25">
      <c r="A11" s="17" t="s">
        <v>47</v>
      </c>
      <c r="B11" s="17">
        <v>62.917198247787603</v>
      </c>
      <c r="C11" s="17">
        <v>3.4797758770528655</v>
      </c>
      <c r="D11" s="17">
        <v>10.087189800439521</v>
      </c>
      <c r="E11" s="17">
        <v>0.60537612884189007</v>
      </c>
      <c r="F11" s="17">
        <v>0.53577743619510132</v>
      </c>
      <c r="G11" s="17">
        <v>0.48345745644090671</v>
      </c>
      <c r="H11" s="17">
        <v>0.45999984218677609</v>
      </c>
      <c r="I11" s="17">
        <v>0.1894581650104093</v>
      </c>
      <c r="J11" s="31" t="s">
        <v>201</v>
      </c>
      <c r="K11" s="31" t="s">
        <v>201</v>
      </c>
      <c r="L11" s="31" t="s">
        <v>201</v>
      </c>
      <c r="M11" s="17">
        <v>0.68385558726588569</v>
      </c>
      <c r="N11" s="31" t="s">
        <v>201</v>
      </c>
      <c r="O11" s="31" t="s">
        <v>201</v>
      </c>
      <c r="P11" s="31" t="s">
        <v>201</v>
      </c>
      <c r="Q11" s="31" t="s">
        <v>201</v>
      </c>
      <c r="R11" s="17">
        <v>9.6795577217354503E-2</v>
      </c>
      <c r="S11" s="31" t="s">
        <v>201</v>
      </c>
      <c r="T11" s="17">
        <v>0.21041511209041544</v>
      </c>
      <c r="U11" s="31" t="s">
        <v>201</v>
      </c>
      <c r="V11" s="31" t="s">
        <v>201</v>
      </c>
      <c r="W11" s="31" t="s">
        <v>201</v>
      </c>
      <c r="X11" s="31" t="s">
        <v>201</v>
      </c>
      <c r="Y11" s="17">
        <v>0.1910477684446833</v>
      </c>
      <c r="Z11" s="31" t="s">
        <v>201</v>
      </c>
      <c r="AA11" s="31" t="s">
        <v>201</v>
      </c>
      <c r="AB11" s="17">
        <v>3.9889630929535227</v>
      </c>
      <c r="AC11" s="24">
        <v>79.940346998973411</v>
      </c>
      <c r="AD11" s="24">
        <v>90.42</v>
      </c>
      <c r="AE11" s="24">
        <v>174.34931009192695</v>
      </c>
      <c r="AF11" s="24">
        <f t="shared" si="0"/>
        <v>83.929310091926936</v>
      </c>
      <c r="AG11" s="73">
        <f t="shared" si="1"/>
        <v>45.850681575295184</v>
      </c>
      <c r="AH11" s="31">
        <f t="shared" si="2"/>
        <v>51.861403955269679</v>
      </c>
    </row>
    <row r="12" spans="1:34" ht="15" customHeight="1" x14ac:dyDescent="0.25">
      <c r="A12" s="17" t="s">
        <v>48</v>
      </c>
      <c r="B12" s="17">
        <v>115.40502023893804</v>
      </c>
      <c r="C12" s="31" t="s">
        <v>201</v>
      </c>
      <c r="D12" s="17">
        <v>3.3863770140038953</v>
      </c>
      <c r="E12" s="17">
        <v>3.7763939465851237</v>
      </c>
      <c r="F12" s="17">
        <v>2.703615370338357</v>
      </c>
      <c r="G12" s="17">
        <v>2.3296274137289843</v>
      </c>
      <c r="H12" s="17">
        <v>2.0728387950391758</v>
      </c>
      <c r="I12" s="17">
        <v>0.37030459524761811</v>
      </c>
      <c r="J12" s="17">
        <v>0.22585634684049383</v>
      </c>
      <c r="K12" s="31" t="s">
        <v>201</v>
      </c>
      <c r="L12" s="31" t="s">
        <v>201</v>
      </c>
      <c r="M12" s="17">
        <v>0.48244606498894671</v>
      </c>
      <c r="N12" s="17">
        <v>3.7369805159744559E-3</v>
      </c>
      <c r="O12" s="17">
        <v>6.7579611300813247E-2</v>
      </c>
      <c r="P12" s="17">
        <v>0.9523285119592183</v>
      </c>
      <c r="Q12" s="17">
        <v>0.11976188995937631</v>
      </c>
      <c r="R12" s="17">
        <v>0.32350100806852694</v>
      </c>
      <c r="S12" s="17">
        <v>0.11080726353311406</v>
      </c>
      <c r="T12" s="17">
        <v>3.718221474407847</v>
      </c>
      <c r="U12" s="31" t="s">
        <v>201</v>
      </c>
      <c r="V12" s="31" t="s">
        <v>201</v>
      </c>
      <c r="W12" s="31" t="s">
        <v>201</v>
      </c>
      <c r="X12" s="31" t="s">
        <v>201</v>
      </c>
      <c r="Y12" s="31" t="s">
        <v>201</v>
      </c>
      <c r="Z12" s="31" t="s">
        <v>201</v>
      </c>
      <c r="AA12" s="17">
        <v>60.652470284813177</v>
      </c>
      <c r="AB12" s="17">
        <v>48.766208030958936</v>
      </c>
      <c r="AC12" s="24">
        <v>136.04841652545548</v>
      </c>
      <c r="AD12" s="24">
        <v>163.55000000000001</v>
      </c>
      <c r="AE12" s="24">
        <v>409.01709484122762</v>
      </c>
      <c r="AF12" s="24">
        <f t="shared" si="0"/>
        <v>245.46709484122761</v>
      </c>
      <c r="AG12" s="73">
        <f>AC12/AE12*100</f>
        <v>33.262281269262544</v>
      </c>
      <c r="AH12" s="31">
        <f t="shared" si="2"/>
        <v>39.986103774828017</v>
      </c>
    </row>
    <row r="13" spans="1:34" ht="15" customHeight="1" x14ac:dyDescent="0.25">
      <c r="A13" s="17" t="s">
        <v>67</v>
      </c>
      <c r="B13" s="17">
        <v>4.3952939601769909</v>
      </c>
      <c r="C13" s="31" t="s">
        <v>201</v>
      </c>
      <c r="D13" s="17">
        <v>1.5458802504494256</v>
      </c>
      <c r="E13" s="17">
        <v>1.3653721347472931</v>
      </c>
      <c r="F13" s="17">
        <v>1.4717851965222695</v>
      </c>
      <c r="G13" s="17">
        <v>0.61627543897961745</v>
      </c>
      <c r="H13" s="17">
        <v>2.053908760381284</v>
      </c>
      <c r="I13" s="31" t="s">
        <v>201</v>
      </c>
      <c r="J13" s="17">
        <v>0.16649666594010767</v>
      </c>
      <c r="K13" s="17">
        <v>5.4444834072398689E-2</v>
      </c>
      <c r="L13" s="31" t="s">
        <v>201</v>
      </c>
      <c r="M13" s="17">
        <v>0.985189213618205</v>
      </c>
      <c r="N13" s="17">
        <v>9.8198028156993005E-3</v>
      </c>
      <c r="O13" s="31" t="s">
        <v>201</v>
      </c>
      <c r="P13" s="17">
        <v>1.2137520250460625</v>
      </c>
      <c r="Q13" s="17">
        <v>0.13442661117889179</v>
      </c>
      <c r="R13" s="17">
        <v>0.7437975933544082</v>
      </c>
      <c r="S13" s="17">
        <v>9.0427084927365342E-2</v>
      </c>
      <c r="T13" s="17">
        <v>2.0162562006638538</v>
      </c>
      <c r="U13" s="17">
        <v>4.8108292504096373E-2</v>
      </c>
      <c r="V13" s="31" t="s">
        <v>201</v>
      </c>
      <c r="W13" s="31" t="s">
        <v>41</v>
      </c>
      <c r="X13" s="31" t="s">
        <v>41</v>
      </c>
      <c r="Y13" s="31" t="s">
        <v>201</v>
      </c>
      <c r="Z13" s="31" t="s">
        <v>201</v>
      </c>
      <c r="AA13" s="17">
        <v>1.9530208143358831</v>
      </c>
      <c r="AB13" s="17">
        <v>29.802056283706563</v>
      </c>
      <c r="AC13" s="24">
        <v>16.911234065377968</v>
      </c>
      <c r="AD13" s="24">
        <v>113.4</v>
      </c>
      <c r="AE13" s="24">
        <v>162.06631116342044</v>
      </c>
      <c r="AF13" s="24">
        <f t="shared" si="0"/>
        <v>48.666311163420417</v>
      </c>
      <c r="AG13" s="73">
        <f t="shared" si="1"/>
        <v>10.434762131610089</v>
      </c>
      <c r="AH13" s="31">
        <f t="shared" si="2"/>
        <v>69.971358751821342</v>
      </c>
    </row>
    <row r="14" spans="1:34" ht="15" customHeight="1" x14ac:dyDescent="0.25">
      <c r="A14" s="17" t="s">
        <v>97</v>
      </c>
      <c r="B14" s="17">
        <v>40.344650442477878</v>
      </c>
      <c r="C14" s="17">
        <v>2.7914949144655656</v>
      </c>
      <c r="D14" s="17">
        <v>1.798531039304041</v>
      </c>
      <c r="E14" s="31" t="s">
        <v>201</v>
      </c>
      <c r="F14" s="17">
        <v>1.137496710691138</v>
      </c>
      <c r="G14" s="17">
        <v>0.58971184247187525</v>
      </c>
      <c r="H14" s="17">
        <v>0.63604916450517179</v>
      </c>
      <c r="I14" s="17">
        <v>0.23538741713414485</v>
      </c>
      <c r="J14" s="31" t="s">
        <v>201</v>
      </c>
      <c r="K14" s="31" t="s">
        <v>201</v>
      </c>
      <c r="L14" s="31" t="s">
        <v>201</v>
      </c>
      <c r="M14" s="17">
        <v>0.29040442746907474</v>
      </c>
      <c r="N14" s="17">
        <v>2.918663614666181E-3</v>
      </c>
      <c r="O14" s="31" t="s">
        <v>201</v>
      </c>
      <c r="P14" s="17">
        <v>0.74692432310526913</v>
      </c>
      <c r="Q14" s="17">
        <v>0.19552961626020621</v>
      </c>
      <c r="R14" s="17">
        <v>0.70049430880980246</v>
      </c>
      <c r="S14" s="17">
        <v>7.3442296836479307E-2</v>
      </c>
      <c r="T14" s="17">
        <v>1.1080086915140859</v>
      </c>
      <c r="U14" s="31" t="s">
        <v>201</v>
      </c>
      <c r="V14" s="31" t="s">
        <v>201</v>
      </c>
      <c r="W14" s="31" t="s">
        <v>41</v>
      </c>
      <c r="X14" s="31" t="s">
        <v>41</v>
      </c>
      <c r="Y14" s="31" t="s">
        <v>201</v>
      </c>
      <c r="Z14" s="31" t="s">
        <v>201</v>
      </c>
      <c r="AA14" s="17">
        <v>3.4454785112612143</v>
      </c>
      <c r="AB14" s="17">
        <v>1.5844175364837263</v>
      </c>
      <c r="AC14" s="24">
        <v>50.651043858659406</v>
      </c>
      <c r="AD14" s="24">
        <v>103.41</v>
      </c>
      <c r="AE14" s="24">
        <v>159.09093990640434</v>
      </c>
      <c r="AF14" s="24">
        <f t="shared" si="0"/>
        <v>55.680939906404348</v>
      </c>
      <c r="AG14" s="73">
        <f t="shared" si="1"/>
        <v>31.837792829973978</v>
      </c>
      <c r="AH14" s="31">
        <f t="shared" si="2"/>
        <v>65.000558838132264</v>
      </c>
    </row>
    <row r="15" spans="1:34" ht="15" customHeight="1" x14ac:dyDescent="0.25">
      <c r="A15" s="17" t="s">
        <v>49</v>
      </c>
      <c r="B15" s="17">
        <v>31.13925132743363</v>
      </c>
      <c r="C15" s="31" t="s">
        <v>201</v>
      </c>
      <c r="D15" s="17">
        <v>0.12075851263898561</v>
      </c>
      <c r="E15" s="31" t="s">
        <v>201</v>
      </c>
      <c r="F15" s="17">
        <v>0.27201008299135909</v>
      </c>
      <c r="G15" s="31" t="s">
        <v>201</v>
      </c>
      <c r="H15" s="31" t="s">
        <v>201</v>
      </c>
      <c r="I15" s="31" t="s">
        <v>201</v>
      </c>
      <c r="J15" s="31" t="s">
        <v>201</v>
      </c>
      <c r="K15" s="31" t="s">
        <v>41</v>
      </c>
      <c r="L15" s="31" t="s">
        <v>201</v>
      </c>
      <c r="M15" s="17">
        <v>0.13271170072511479</v>
      </c>
      <c r="N15" s="31" t="s">
        <v>201</v>
      </c>
      <c r="O15" s="31" t="s">
        <v>201</v>
      </c>
      <c r="P15" s="17">
        <v>0.35712319198470688</v>
      </c>
      <c r="Q15" s="17">
        <v>4.6438283861798976E-2</v>
      </c>
      <c r="R15" s="17">
        <v>0.15028786989010304</v>
      </c>
      <c r="S15" s="31" t="s">
        <v>41</v>
      </c>
      <c r="T15" s="17">
        <v>5.5933131062009131E-2</v>
      </c>
      <c r="U15" s="31" t="s">
        <v>201</v>
      </c>
      <c r="V15" s="31" t="s">
        <v>201</v>
      </c>
      <c r="W15" s="17">
        <v>0.16987324030758652</v>
      </c>
      <c r="X15" s="31" t="s">
        <v>41</v>
      </c>
      <c r="Y15" s="17">
        <v>4.7761942111170817E-2</v>
      </c>
      <c r="Z15" s="31" t="s">
        <v>201</v>
      </c>
      <c r="AA15" s="31" t="s">
        <v>201</v>
      </c>
      <c r="AB15" s="31" t="s">
        <v>201</v>
      </c>
      <c r="AC15" s="24">
        <v>32.492149283006462</v>
      </c>
      <c r="AD15" s="24">
        <v>64.75</v>
      </c>
      <c r="AE15" s="24">
        <v>97.242149283006455</v>
      </c>
      <c r="AF15" s="24">
        <f t="shared" si="0"/>
        <v>32.492149283006462</v>
      </c>
      <c r="AG15" s="73">
        <f t="shared" si="1"/>
        <v>33.413647808671612</v>
      </c>
      <c r="AH15" s="31">
        <f t="shared" si="2"/>
        <v>66.586352191328402</v>
      </c>
    </row>
    <row r="16" spans="1:34" x14ac:dyDescent="0.25">
      <c r="A16" s="17" t="s">
        <v>153</v>
      </c>
      <c r="B16" s="17">
        <v>44.027946557522128</v>
      </c>
      <c r="C16" s="17">
        <v>4.1512694990892562</v>
      </c>
      <c r="D16" s="17">
        <v>1.7497137682372172</v>
      </c>
      <c r="E16" s="17">
        <v>2.7123995383175594</v>
      </c>
      <c r="F16" s="17">
        <v>2.206304006485468</v>
      </c>
      <c r="G16" s="17">
        <v>1.5141250009413012</v>
      </c>
      <c r="H16" s="17">
        <v>2.3596288201062396</v>
      </c>
      <c r="I16" s="17">
        <v>0.22964626061867793</v>
      </c>
      <c r="J16" s="31" t="s">
        <v>201</v>
      </c>
      <c r="K16" s="31" t="s">
        <v>41</v>
      </c>
      <c r="L16" s="31" t="s">
        <v>201</v>
      </c>
      <c r="M16" s="31" t="s">
        <v>201</v>
      </c>
      <c r="N16" s="31" t="s">
        <v>201</v>
      </c>
      <c r="O16" s="17">
        <v>0.11117936052714436</v>
      </c>
      <c r="P16" s="17">
        <v>0.80761192435757234</v>
      </c>
      <c r="Q16" s="17">
        <v>0.31773562642283509</v>
      </c>
      <c r="R16" s="17">
        <v>2.5115905035871462</v>
      </c>
      <c r="S16" s="31" t="s">
        <v>201</v>
      </c>
      <c r="T16" s="17">
        <v>4.9647312523611937</v>
      </c>
      <c r="U16" s="31" t="s">
        <v>201</v>
      </c>
      <c r="V16" s="31" t="s">
        <v>201</v>
      </c>
      <c r="W16" s="17">
        <v>0.19669533088246863</v>
      </c>
      <c r="X16" s="31" t="s">
        <v>201</v>
      </c>
      <c r="Y16" s="31" t="s">
        <v>201</v>
      </c>
      <c r="Z16" s="31" t="s">
        <v>201</v>
      </c>
      <c r="AA16" s="17">
        <v>122.81683130948041</v>
      </c>
      <c r="AB16" s="17">
        <v>4.9137883069803676</v>
      </c>
      <c r="AC16" s="24">
        <v>67.860577449456201</v>
      </c>
      <c r="AD16" s="24">
        <v>66.930000000000007</v>
      </c>
      <c r="AE16" s="24">
        <v>262.52119706591702</v>
      </c>
      <c r="AF16" s="24">
        <f t="shared" si="0"/>
        <v>195.59119706591696</v>
      </c>
      <c r="AG16" s="73">
        <f t="shared" si="1"/>
        <v>25.849561181307941</v>
      </c>
      <c r="AH16" s="31">
        <f t="shared" si="2"/>
        <v>25.495084110558281</v>
      </c>
    </row>
    <row r="17" spans="1:34" ht="15" customHeight="1" x14ac:dyDescent="0.25">
      <c r="A17" s="17" t="s">
        <v>154</v>
      </c>
      <c r="B17" s="17">
        <v>10.413465690265486</v>
      </c>
      <c r="C17" s="17">
        <v>3.5804999203583234</v>
      </c>
      <c r="D17" s="17">
        <v>5.0949815013427324</v>
      </c>
      <c r="E17" s="17">
        <v>15.388608781643196</v>
      </c>
      <c r="F17" s="17">
        <v>12.408055906959373</v>
      </c>
      <c r="G17" s="17">
        <v>5.0417706171694556</v>
      </c>
      <c r="H17" s="17">
        <v>9.6997497587038666</v>
      </c>
      <c r="I17" s="17">
        <v>0.19232874326814278</v>
      </c>
      <c r="J17" s="31" t="s">
        <v>201</v>
      </c>
      <c r="K17" s="31" t="s">
        <v>41</v>
      </c>
      <c r="L17" s="31" t="s">
        <v>201</v>
      </c>
      <c r="M17" s="17">
        <v>0.69010084377059699</v>
      </c>
      <c r="N17" s="31" t="s">
        <v>201</v>
      </c>
      <c r="O17" s="17">
        <v>0.26377848281930327</v>
      </c>
      <c r="P17" s="17">
        <v>1.2160861635557665</v>
      </c>
      <c r="Q17" s="17">
        <v>0.36417391028463414</v>
      </c>
      <c r="R17" s="17">
        <v>2.5650827962598943</v>
      </c>
      <c r="S17" s="17">
        <v>0.15707076521754659</v>
      </c>
      <c r="T17" s="17">
        <v>3.9259731040667369</v>
      </c>
      <c r="U17" s="31" t="s">
        <v>41</v>
      </c>
      <c r="V17" s="17">
        <v>5.1736995084288695E-2</v>
      </c>
      <c r="W17" s="17">
        <v>2.5713444164453616</v>
      </c>
      <c r="X17" s="31" t="s">
        <v>201</v>
      </c>
      <c r="Y17" s="31" t="s">
        <v>201</v>
      </c>
      <c r="Z17" s="31" t="s">
        <v>201</v>
      </c>
      <c r="AA17" s="17">
        <v>2.7925282688563819</v>
      </c>
      <c r="AB17" s="31" t="s">
        <v>41</v>
      </c>
      <c r="AC17" s="24">
        <v>73.624808397214693</v>
      </c>
      <c r="AD17" s="24">
        <v>149.85</v>
      </c>
      <c r="AE17" s="24">
        <v>226.26733666607106</v>
      </c>
      <c r="AF17" s="24">
        <f t="shared" si="0"/>
        <v>76.41733666607108</v>
      </c>
      <c r="AG17" s="73">
        <f t="shared" si="1"/>
        <v>32.538858450378704</v>
      </c>
      <c r="AH17" s="31">
        <f t="shared" si="2"/>
        <v>66.226969481304764</v>
      </c>
    </row>
    <row r="18" spans="1:34" ht="15" customHeight="1" x14ac:dyDescent="0.25">
      <c r="A18" s="17" t="s">
        <v>155</v>
      </c>
      <c r="B18" s="17">
        <v>16.933388495575219</v>
      </c>
      <c r="C18" s="17">
        <v>3.4917668345892299</v>
      </c>
      <c r="D18" s="31" t="s">
        <v>201</v>
      </c>
      <c r="E18" s="31" t="s">
        <v>201</v>
      </c>
      <c r="F18" s="17">
        <v>0.41763164257259172</v>
      </c>
      <c r="G18" s="17">
        <v>0.51533377225019728</v>
      </c>
      <c r="H18" s="31" t="s">
        <v>201</v>
      </c>
      <c r="I18" s="17">
        <v>0.21529336933001053</v>
      </c>
      <c r="J18" s="31" t="s">
        <v>201</v>
      </c>
      <c r="K18" s="31" t="s">
        <v>201</v>
      </c>
      <c r="L18" s="31" t="s">
        <v>201</v>
      </c>
      <c r="M18" s="17">
        <v>0.16237666912249341</v>
      </c>
      <c r="N18" s="31" t="s">
        <v>201</v>
      </c>
      <c r="O18" s="31" t="s">
        <v>201</v>
      </c>
      <c r="P18" s="17">
        <v>9.8033817407566615E-2</v>
      </c>
      <c r="Q18" s="31" t="s">
        <v>201</v>
      </c>
      <c r="R18" s="31" t="s">
        <v>201</v>
      </c>
      <c r="S18" s="31" t="s">
        <v>201</v>
      </c>
      <c r="T18" s="31" t="s">
        <v>201</v>
      </c>
      <c r="U18" s="31" t="s">
        <v>201</v>
      </c>
      <c r="V18" s="31" t="s">
        <v>201</v>
      </c>
      <c r="W18" s="31" t="s">
        <v>201</v>
      </c>
      <c r="X18" s="31" t="s">
        <v>201</v>
      </c>
      <c r="Y18" s="31" t="s">
        <v>201</v>
      </c>
      <c r="Z18" s="31" t="s">
        <v>201</v>
      </c>
      <c r="AA18" s="31" t="s">
        <v>201</v>
      </c>
      <c r="AB18" s="31" t="s">
        <v>201</v>
      </c>
      <c r="AC18" s="24">
        <v>21.833824600847311</v>
      </c>
      <c r="AD18" s="24">
        <v>100.71</v>
      </c>
      <c r="AE18" s="24">
        <v>122.5438246008473</v>
      </c>
      <c r="AF18" s="24">
        <f t="shared" si="0"/>
        <v>21.833824600847311</v>
      </c>
      <c r="AG18" s="73">
        <f t="shared" si="1"/>
        <v>17.817156165938979</v>
      </c>
      <c r="AH18" s="31">
        <f t="shared" si="2"/>
        <v>82.182843834061032</v>
      </c>
    </row>
    <row r="19" spans="1:34" ht="15" customHeight="1" x14ac:dyDescent="0.25">
      <c r="A19" s="17" t="s">
        <v>156</v>
      </c>
      <c r="B19" s="17">
        <v>10.988519017699113</v>
      </c>
      <c r="C19" s="31" t="s">
        <v>41</v>
      </c>
      <c r="D19" s="31" t="s">
        <v>201</v>
      </c>
      <c r="E19" s="31" t="s">
        <v>201</v>
      </c>
      <c r="F19" s="31" t="s">
        <v>201</v>
      </c>
      <c r="G19" s="31" t="s">
        <v>201</v>
      </c>
      <c r="H19" s="31" t="s">
        <v>201</v>
      </c>
      <c r="I19" s="31" t="s">
        <v>201</v>
      </c>
      <c r="J19" s="31" t="s">
        <v>201</v>
      </c>
      <c r="K19" s="31" t="s">
        <v>201</v>
      </c>
      <c r="L19" s="31" t="s">
        <v>201</v>
      </c>
      <c r="M19" s="17">
        <v>0.12958907247275916</v>
      </c>
      <c r="N19" s="31" t="s">
        <v>201</v>
      </c>
      <c r="O19" s="31" t="s">
        <v>201</v>
      </c>
      <c r="P19" s="31" t="s">
        <v>201</v>
      </c>
      <c r="Q19" s="31" t="s">
        <v>201</v>
      </c>
      <c r="R19" s="31" t="s">
        <v>201</v>
      </c>
      <c r="S19" s="31" t="s">
        <v>201</v>
      </c>
      <c r="T19" s="31" t="s">
        <v>41</v>
      </c>
      <c r="U19" s="31" t="s">
        <v>201</v>
      </c>
      <c r="V19" s="31" t="s">
        <v>201</v>
      </c>
      <c r="W19" s="31" t="s">
        <v>201</v>
      </c>
      <c r="X19" s="17">
        <v>5.4019813397445132E-2</v>
      </c>
      <c r="Y19" s="31" t="s">
        <v>201</v>
      </c>
      <c r="Z19" s="31" t="s">
        <v>201</v>
      </c>
      <c r="AA19" s="31" t="s">
        <v>201</v>
      </c>
      <c r="AB19" s="31" t="s">
        <v>201</v>
      </c>
      <c r="AC19" s="46">
        <v>11.172127903569319</v>
      </c>
      <c r="AD19" s="46">
        <v>53.22</v>
      </c>
      <c r="AE19" s="46">
        <v>64.392127903569317</v>
      </c>
      <c r="AF19" s="46">
        <f t="shared" si="0"/>
        <v>11.172127903569319</v>
      </c>
      <c r="AG19" s="73">
        <f t="shared" si="1"/>
        <v>17.350145533783543</v>
      </c>
      <c r="AH19" s="31">
        <f t="shared" si="2"/>
        <v>82.649854466216453</v>
      </c>
    </row>
    <row r="20" spans="1:34" ht="15" customHeight="1" x14ac:dyDescent="0.25">
      <c r="A20" s="17" t="s">
        <v>51</v>
      </c>
      <c r="B20" s="17">
        <v>112.55816532743363</v>
      </c>
      <c r="C20" s="17">
        <v>3.1776037471364895</v>
      </c>
      <c r="D20" s="17">
        <v>2.050325384806607</v>
      </c>
      <c r="E20" s="31" t="s">
        <v>201</v>
      </c>
      <c r="F20" s="17">
        <v>0.52478712981161202</v>
      </c>
      <c r="G20" s="17">
        <v>0.53658464945639106</v>
      </c>
      <c r="H20" s="17">
        <v>0.49691340976966547</v>
      </c>
      <c r="I20" s="31" t="s">
        <v>201</v>
      </c>
      <c r="J20" s="31" t="s">
        <v>201</v>
      </c>
      <c r="K20" s="31" t="s">
        <v>201</v>
      </c>
      <c r="L20" s="31" t="s">
        <v>201</v>
      </c>
      <c r="M20" s="17">
        <v>0.23888106130520662</v>
      </c>
      <c r="N20" s="17">
        <v>5.9561780173795166E-3</v>
      </c>
      <c r="O20" s="31" t="s">
        <v>201</v>
      </c>
      <c r="P20" s="17">
        <v>0.24741868202862047</v>
      </c>
      <c r="Q20" s="31" t="s">
        <v>201</v>
      </c>
      <c r="R20" s="17">
        <v>0.12481534956974662</v>
      </c>
      <c r="S20" s="31" t="s">
        <v>201</v>
      </c>
      <c r="T20" s="17">
        <v>0.24770386613175491</v>
      </c>
      <c r="U20" s="31" t="s">
        <v>201</v>
      </c>
      <c r="V20" s="31" t="s">
        <v>201</v>
      </c>
      <c r="W20" s="31" t="s">
        <v>201</v>
      </c>
      <c r="X20" s="31" t="s">
        <v>201</v>
      </c>
      <c r="Y20" s="31" t="s">
        <v>201</v>
      </c>
      <c r="Z20" s="31" t="s">
        <v>201</v>
      </c>
      <c r="AA20" s="31" t="s">
        <v>201</v>
      </c>
      <c r="AB20" s="17">
        <v>2.8634682570151928</v>
      </c>
      <c r="AC20" s="73">
        <v>120.20915478546711</v>
      </c>
      <c r="AD20" s="73">
        <v>132.61000000000001</v>
      </c>
      <c r="AE20" s="73">
        <v>255.68262304248231</v>
      </c>
      <c r="AF20" s="73">
        <f t="shared" si="0"/>
        <v>123.07262304248231</v>
      </c>
      <c r="AG20" s="73">
        <f t="shared" si="1"/>
        <v>47.014988095414701</v>
      </c>
      <c r="AH20" s="31">
        <f t="shared" si="2"/>
        <v>51.865081178382042</v>
      </c>
    </row>
    <row r="21" spans="1:34" ht="15" customHeight="1" x14ac:dyDescent="0.25">
      <c r="A21" s="17" t="s">
        <v>52</v>
      </c>
      <c r="B21" s="17">
        <v>43.64041061946903</v>
      </c>
      <c r="C21" s="31" t="s">
        <v>41</v>
      </c>
      <c r="D21" s="17">
        <v>1.9783841432344453</v>
      </c>
      <c r="E21" s="17">
        <v>0.63944491531351155</v>
      </c>
      <c r="F21" s="17">
        <v>0.33795192129229462</v>
      </c>
      <c r="G21" s="17">
        <v>0.3001686405374861</v>
      </c>
      <c r="H21" s="17">
        <v>0.21864190029865277</v>
      </c>
      <c r="I21" s="31" t="s">
        <v>201</v>
      </c>
      <c r="J21" s="31" t="s">
        <v>201</v>
      </c>
      <c r="K21" s="31" t="s">
        <v>201</v>
      </c>
      <c r="L21" s="31" t="s">
        <v>201</v>
      </c>
      <c r="M21" s="17">
        <v>0.16549929737484906</v>
      </c>
      <c r="N21" s="31" t="s">
        <v>201</v>
      </c>
      <c r="O21" s="31" t="s">
        <v>201</v>
      </c>
      <c r="P21" s="31" t="s">
        <v>41</v>
      </c>
      <c r="Q21" s="31" t="s">
        <v>201</v>
      </c>
      <c r="R21" s="31" t="s">
        <v>201</v>
      </c>
      <c r="S21" s="31" t="s">
        <v>201</v>
      </c>
      <c r="T21" s="31" t="s">
        <v>201</v>
      </c>
      <c r="U21" s="31" t="s">
        <v>201</v>
      </c>
      <c r="V21" s="31" t="s">
        <v>201</v>
      </c>
      <c r="W21" s="31" t="s">
        <v>201</v>
      </c>
      <c r="X21" s="31" t="s">
        <v>41</v>
      </c>
      <c r="Y21" s="31" t="s">
        <v>201</v>
      </c>
      <c r="Z21" s="31" t="s">
        <v>201</v>
      </c>
      <c r="AA21" s="31" t="s">
        <v>201</v>
      </c>
      <c r="AB21" s="31" t="s">
        <v>201</v>
      </c>
      <c r="AC21" s="47">
        <v>47.280501437520265</v>
      </c>
      <c r="AD21" s="47">
        <v>98.94</v>
      </c>
      <c r="AE21" s="47">
        <v>146.22050143752026</v>
      </c>
      <c r="AF21" s="47">
        <f t="shared" si="0"/>
        <v>47.280501437520265</v>
      </c>
      <c r="AG21" s="73">
        <f t="shared" si="1"/>
        <v>32.335069961255144</v>
      </c>
      <c r="AH21" s="31">
        <f t="shared" si="2"/>
        <v>67.664930038744856</v>
      </c>
    </row>
    <row r="22" spans="1:34" ht="15" customHeight="1" x14ac:dyDescent="0.25">
      <c r="A22" s="17" t="s">
        <v>53</v>
      </c>
      <c r="B22" s="17">
        <v>11.255589238938052</v>
      </c>
      <c r="C22" s="17">
        <v>2.8970153407855697</v>
      </c>
      <c r="D22" s="17">
        <v>0.73482839605850825</v>
      </c>
      <c r="E22" s="31" t="s">
        <v>201</v>
      </c>
      <c r="F22" s="31" t="s">
        <v>201</v>
      </c>
      <c r="G22" s="17">
        <v>0.14078706149103329</v>
      </c>
      <c r="H22" s="17">
        <v>0.1987653639078662</v>
      </c>
      <c r="I22" s="17">
        <v>0.19519932152587621</v>
      </c>
      <c r="J22" s="31" t="s">
        <v>201</v>
      </c>
      <c r="K22" s="31" t="s">
        <v>201</v>
      </c>
      <c r="L22" s="31" t="s">
        <v>201</v>
      </c>
      <c r="M22" s="31" t="s">
        <v>201</v>
      </c>
      <c r="N22" s="31" t="s">
        <v>201</v>
      </c>
      <c r="O22" s="31" t="s">
        <v>201</v>
      </c>
      <c r="P22" s="31" t="s">
        <v>201</v>
      </c>
      <c r="Q22" s="31" t="s">
        <v>201</v>
      </c>
      <c r="R22" s="17">
        <v>9.9342829249390141E-2</v>
      </c>
      <c r="S22" s="31" t="s">
        <v>201</v>
      </c>
      <c r="T22" s="31" t="s">
        <v>41</v>
      </c>
      <c r="U22" s="31" t="s">
        <v>201</v>
      </c>
      <c r="V22" s="31" t="s">
        <v>201</v>
      </c>
      <c r="W22" s="17">
        <v>0.12695789538777519</v>
      </c>
      <c r="X22" s="31" t="s">
        <v>201</v>
      </c>
      <c r="Y22" s="31" t="s">
        <v>201</v>
      </c>
      <c r="Z22" s="17">
        <v>6.8450447674902881E-2</v>
      </c>
      <c r="AA22" s="31" t="s">
        <v>201</v>
      </c>
      <c r="AB22" s="31" t="s">
        <v>201</v>
      </c>
      <c r="AC22" s="24">
        <v>15.716935895018977</v>
      </c>
      <c r="AD22" s="24">
        <v>61.27</v>
      </c>
      <c r="AE22" s="24">
        <v>76.986935895018973</v>
      </c>
      <c r="AF22" s="24">
        <f t="shared" si="0"/>
        <v>15.716935895018977</v>
      </c>
      <c r="AG22" s="73">
        <f t="shared" si="1"/>
        <v>20.415068754588344</v>
      </c>
      <c r="AH22" s="31">
        <f t="shared" si="2"/>
        <v>79.584931245411667</v>
      </c>
    </row>
    <row r="23" spans="1:34" ht="15" customHeight="1" x14ac:dyDescent="0.25">
      <c r="A23" s="17" t="s">
        <v>54</v>
      </c>
      <c r="B23" s="17">
        <v>22.997587221238938</v>
      </c>
      <c r="C23" s="17">
        <v>3.1032598104110325</v>
      </c>
      <c r="D23" s="31" t="s">
        <v>201</v>
      </c>
      <c r="E23" s="31" t="s">
        <v>201</v>
      </c>
      <c r="F23" s="31" t="s">
        <v>201</v>
      </c>
      <c r="G23" s="17">
        <v>0.40111030726690622</v>
      </c>
      <c r="H23" s="17">
        <v>0.41172825380915129</v>
      </c>
      <c r="I23" s="31" t="s">
        <v>201</v>
      </c>
      <c r="J23" s="31" t="s">
        <v>201</v>
      </c>
      <c r="K23" s="31" t="s">
        <v>201</v>
      </c>
      <c r="L23" s="31" t="s">
        <v>201</v>
      </c>
      <c r="M23" s="31" t="s">
        <v>201</v>
      </c>
      <c r="N23" s="31" t="s">
        <v>201</v>
      </c>
      <c r="O23" s="31" t="s">
        <v>201</v>
      </c>
      <c r="P23" s="31" t="s">
        <v>201</v>
      </c>
      <c r="Q23" s="31" t="s">
        <v>201</v>
      </c>
      <c r="R23" s="17">
        <v>8.1512065025140634E-2</v>
      </c>
      <c r="S23" s="31" t="s">
        <v>201</v>
      </c>
      <c r="T23" s="17">
        <v>0.59395658222990677</v>
      </c>
      <c r="U23" s="31" t="s">
        <v>201</v>
      </c>
      <c r="V23" s="31" t="s">
        <v>201</v>
      </c>
      <c r="W23" s="31" t="s">
        <v>201</v>
      </c>
      <c r="X23" s="31" t="s">
        <v>201</v>
      </c>
      <c r="Y23" s="31" t="s">
        <v>201</v>
      </c>
      <c r="Z23" s="31" t="s">
        <v>201</v>
      </c>
      <c r="AA23" s="31" t="s">
        <v>201</v>
      </c>
      <c r="AB23" s="31" t="s">
        <v>201</v>
      </c>
      <c r="AC23" s="24">
        <v>27.589154239981074</v>
      </c>
      <c r="AD23" s="24">
        <v>105.73</v>
      </c>
      <c r="AE23" s="24">
        <v>133.31915423998109</v>
      </c>
      <c r="AF23" s="24">
        <f t="shared" si="0"/>
        <v>27.589154239981074</v>
      </c>
      <c r="AG23" s="73">
        <f t="shared" si="1"/>
        <v>20.694066353225754</v>
      </c>
      <c r="AH23" s="31">
        <f t="shared" si="2"/>
        <v>79.305933646774236</v>
      </c>
    </row>
    <row r="24" spans="1:34" ht="15" customHeight="1" thickBot="1" x14ac:dyDescent="0.3">
      <c r="A24" s="17" t="s">
        <v>158</v>
      </c>
      <c r="B24" s="17">
        <v>30.449414628318589</v>
      </c>
      <c r="C24" s="17">
        <v>4.0145725831747052</v>
      </c>
      <c r="D24" s="17">
        <v>2.4048929325551178</v>
      </c>
      <c r="E24" s="31" t="s">
        <v>201</v>
      </c>
      <c r="F24" s="17">
        <v>0.64293292343412156</v>
      </c>
      <c r="G24" s="17">
        <v>0.43829934237774509</v>
      </c>
      <c r="H24" s="17">
        <v>0.26407398347759359</v>
      </c>
      <c r="I24" s="17">
        <v>0.14065833462894023</v>
      </c>
      <c r="J24" s="31" t="s">
        <v>201</v>
      </c>
      <c r="K24" s="31" t="s">
        <v>201</v>
      </c>
      <c r="L24" s="31" t="s">
        <v>201</v>
      </c>
      <c r="M24" s="17">
        <v>7.4943078056535398E-2</v>
      </c>
      <c r="N24" s="31" t="s">
        <v>201</v>
      </c>
      <c r="O24" s="31" t="s">
        <v>201</v>
      </c>
      <c r="P24" s="31" t="s">
        <v>41</v>
      </c>
      <c r="Q24" s="17">
        <v>7.8211846504082486E-2</v>
      </c>
      <c r="R24" s="17">
        <v>0.16811863411435257</v>
      </c>
      <c r="S24" s="17">
        <v>7.4756051781845398E-2</v>
      </c>
      <c r="T24" s="31" t="s">
        <v>201</v>
      </c>
      <c r="U24" s="31" t="s">
        <v>201</v>
      </c>
      <c r="V24" s="31" t="s">
        <v>201</v>
      </c>
      <c r="W24" s="31" t="s">
        <v>41</v>
      </c>
      <c r="X24" s="31" t="s">
        <v>201</v>
      </c>
      <c r="Y24" s="31" t="s">
        <v>201</v>
      </c>
      <c r="Z24" s="17">
        <v>4.6308045223100731E-2</v>
      </c>
      <c r="AA24" s="31" t="s">
        <v>201</v>
      </c>
      <c r="AB24" s="31" t="s">
        <v>201</v>
      </c>
      <c r="AC24" s="24">
        <v>38.797182383646735</v>
      </c>
      <c r="AD24" s="24">
        <v>84.39</v>
      </c>
      <c r="AE24" s="24">
        <v>123.18718238364673</v>
      </c>
      <c r="AF24" s="24">
        <f t="shared" si="0"/>
        <v>38.797182383646735</v>
      </c>
      <c r="AG24" s="73">
        <f t="shared" si="1"/>
        <v>31.494496126081632</v>
      </c>
      <c r="AH24" s="31">
        <f t="shared" si="2"/>
        <v>68.505503873918371</v>
      </c>
    </row>
    <row r="25" spans="1:34" ht="15" customHeight="1" thickBot="1" x14ac:dyDescent="0.3">
      <c r="A25" s="17" t="s">
        <v>157</v>
      </c>
      <c r="B25" s="17">
        <v>48.299933628318584</v>
      </c>
      <c r="C25" s="17">
        <v>1.3381908610582351</v>
      </c>
      <c r="D25" s="17">
        <v>3.1268746783328831</v>
      </c>
      <c r="E25" s="31" t="s">
        <v>201</v>
      </c>
      <c r="F25" s="17">
        <v>0.28300038937484834</v>
      </c>
      <c r="G25" s="17">
        <v>0.19922697380806598</v>
      </c>
      <c r="H25" s="17">
        <v>0.22999992109338804</v>
      </c>
      <c r="I25" s="17">
        <v>0.17223469546400841</v>
      </c>
      <c r="J25" s="31" t="s">
        <v>201</v>
      </c>
      <c r="K25" s="31" t="s">
        <v>41</v>
      </c>
      <c r="L25" s="31" t="s">
        <v>201</v>
      </c>
      <c r="M25" s="17">
        <v>0.30757888285703078</v>
      </c>
      <c r="N25" s="31" t="s">
        <v>201</v>
      </c>
      <c r="O25" s="31" t="s">
        <v>201</v>
      </c>
      <c r="P25" s="31" t="s">
        <v>41</v>
      </c>
      <c r="Q25" s="31" t="s">
        <v>201</v>
      </c>
      <c r="R25" s="17">
        <v>9.1701073153283214E-2</v>
      </c>
      <c r="S25" s="31" t="s">
        <v>41</v>
      </c>
      <c r="T25" s="17">
        <v>0.1518184985968819</v>
      </c>
      <c r="U25" s="31" t="s">
        <v>201</v>
      </c>
      <c r="V25" s="48" t="s">
        <v>201</v>
      </c>
      <c r="W25" s="31" t="s">
        <v>201</v>
      </c>
      <c r="X25" s="31" t="s">
        <v>201</v>
      </c>
      <c r="Y25" s="17">
        <v>0.1457996127604162</v>
      </c>
      <c r="Z25" s="31" t="s">
        <v>201</v>
      </c>
      <c r="AA25" s="31" t="s">
        <v>201</v>
      </c>
      <c r="AB25" s="31" t="s">
        <v>201</v>
      </c>
      <c r="AC25" s="24">
        <v>54.346359214817618</v>
      </c>
      <c r="AD25" s="24">
        <v>79.23</v>
      </c>
      <c r="AE25" s="24">
        <v>133.57635921481761</v>
      </c>
      <c r="AF25" s="24">
        <f t="shared" si="0"/>
        <v>54.346359214817618</v>
      </c>
      <c r="AG25" s="73">
        <f t="shared" si="1"/>
        <v>40.685611985739001</v>
      </c>
      <c r="AH25" s="31">
        <f t="shared" si="2"/>
        <v>59.314388014260999</v>
      </c>
    </row>
    <row r="26" spans="1:34" ht="15" customHeight="1" x14ac:dyDescent="0.25">
      <c r="A26" s="17" t="s">
        <v>159</v>
      </c>
      <c r="B26" s="17">
        <v>8.7485385663716819</v>
      </c>
      <c r="C26" s="17">
        <v>4.4558398205129048</v>
      </c>
      <c r="D26" s="17">
        <v>2.4151702527797116</v>
      </c>
      <c r="E26" s="17">
        <v>1.7479908135824271</v>
      </c>
      <c r="F26" s="17">
        <v>3.0965188235480974</v>
      </c>
      <c r="G26" s="17">
        <v>0.71721710570903752</v>
      </c>
      <c r="H26" s="17">
        <v>1.0307403871222203</v>
      </c>
      <c r="I26" s="17">
        <v>9.7599660762938106E-2</v>
      </c>
      <c r="J26" s="31" t="s">
        <v>201</v>
      </c>
      <c r="K26" s="31" t="s">
        <v>201</v>
      </c>
      <c r="L26" s="31" t="s">
        <v>201</v>
      </c>
      <c r="M26" s="17">
        <v>0.5027431486292584</v>
      </c>
      <c r="N26" s="31" t="s">
        <v>201</v>
      </c>
      <c r="O26" s="17">
        <v>0.67797610046944889</v>
      </c>
      <c r="P26" s="17">
        <v>2.5815571917325868</v>
      </c>
      <c r="Q26" s="17">
        <v>0.42527691536594847</v>
      </c>
      <c r="R26" s="17">
        <v>2.1167664386216209</v>
      </c>
      <c r="S26" s="17">
        <v>5.2584151719792221E-2</v>
      </c>
      <c r="T26" s="17">
        <v>1.4462709603176653</v>
      </c>
      <c r="U26" s="31" t="s">
        <v>201</v>
      </c>
      <c r="V26" s="31" t="s">
        <v>201</v>
      </c>
      <c r="W26" s="31" t="s">
        <v>41</v>
      </c>
      <c r="X26" s="31" t="s">
        <v>201</v>
      </c>
      <c r="Y26" s="31" t="s">
        <v>201</v>
      </c>
      <c r="Z26" s="31" t="s">
        <v>201</v>
      </c>
      <c r="AA26" s="31" t="s">
        <v>201</v>
      </c>
      <c r="AB26" s="17">
        <v>1.6210615543979976</v>
      </c>
      <c r="AC26" s="24">
        <v>30.112790337245336</v>
      </c>
      <c r="AD26" s="24">
        <v>116.01</v>
      </c>
      <c r="AE26" s="24">
        <v>147.74385189164335</v>
      </c>
      <c r="AF26" s="24">
        <f t="shared" si="0"/>
        <v>31.733851891643333</v>
      </c>
      <c r="AG26" s="73">
        <f t="shared" si="1"/>
        <v>20.381755282331696</v>
      </c>
      <c r="AH26" s="31">
        <f t="shared" si="2"/>
        <v>78.521033880369359</v>
      </c>
    </row>
    <row r="27" spans="1:34" ht="15" customHeight="1" x14ac:dyDescent="0.25">
      <c r="A27" s="17" t="s">
        <v>160</v>
      </c>
      <c r="B27" s="17">
        <v>21.820205309734515</v>
      </c>
      <c r="C27" s="17">
        <v>4.4246633309183574</v>
      </c>
      <c r="D27" s="17">
        <v>2.0940039957611329</v>
      </c>
      <c r="E27" s="17">
        <v>1.8973693388810753</v>
      </c>
      <c r="F27" s="17">
        <v>2.8904505788576746</v>
      </c>
      <c r="G27" s="17">
        <v>0.99082214973878124</v>
      </c>
      <c r="H27" s="17">
        <v>1.3175304121892844</v>
      </c>
      <c r="I27" s="31" t="s">
        <v>201</v>
      </c>
      <c r="J27" s="31" t="s">
        <v>201</v>
      </c>
      <c r="K27" s="31" t="s">
        <v>201</v>
      </c>
      <c r="L27" s="31" t="s">
        <v>201</v>
      </c>
      <c r="M27" s="17">
        <v>1.8517185536468956</v>
      </c>
      <c r="N27" s="31" t="s">
        <v>201</v>
      </c>
      <c r="O27" s="17">
        <v>0.60821650170731911</v>
      </c>
      <c r="P27" s="17">
        <v>3.0343800626151567</v>
      </c>
      <c r="Q27" s="17">
        <v>0.4032798335366754</v>
      </c>
      <c r="R27" s="17">
        <v>1.7958126825851297</v>
      </c>
      <c r="S27" s="17">
        <v>6.5421339704830647E-2</v>
      </c>
      <c r="T27" s="17">
        <v>1.4302900657285198</v>
      </c>
      <c r="U27" s="31" t="s">
        <v>201</v>
      </c>
      <c r="V27" s="31" t="s">
        <v>201</v>
      </c>
      <c r="W27" s="17">
        <v>0.15914440407763369</v>
      </c>
      <c r="X27" s="31" t="s">
        <v>201</v>
      </c>
      <c r="Y27" s="31" t="s">
        <v>201</v>
      </c>
      <c r="Z27" s="31" t="s">
        <v>201</v>
      </c>
      <c r="AA27" s="31" t="s">
        <v>201</v>
      </c>
      <c r="AB27" s="17">
        <v>1.9578375285624905</v>
      </c>
      <c r="AC27" s="24">
        <v>44.783308559682986</v>
      </c>
      <c r="AD27" s="24">
        <v>207.64</v>
      </c>
      <c r="AE27" s="24">
        <v>254.38114608824546</v>
      </c>
      <c r="AF27" s="24">
        <f t="shared" si="0"/>
        <v>46.741146088245479</v>
      </c>
      <c r="AG27" s="73">
        <f t="shared" si="1"/>
        <v>17.604806507219504</v>
      </c>
      <c r="AH27" s="31">
        <f t="shared" si="2"/>
        <v>81.625546229738717</v>
      </c>
    </row>
    <row r="28" spans="1:34" ht="15" customHeight="1" x14ac:dyDescent="0.25">
      <c r="A28" s="17" t="s">
        <v>161</v>
      </c>
      <c r="B28" s="17">
        <v>15.982163920353983</v>
      </c>
      <c r="C28" s="17">
        <v>7.5686923969530291</v>
      </c>
      <c r="D28" s="17">
        <v>3.9233669957389581</v>
      </c>
      <c r="E28" s="17">
        <v>3.3282583706891788</v>
      </c>
      <c r="F28" s="17">
        <v>6.4018534683824919</v>
      </c>
      <c r="G28" s="17">
        <v>1.4795923254812366</v>
      </c>
      <c r="H28" s="17">
        <v>2.8565422298759051</v>
      </c>
      <c r="I28" s="31" t="s">
        <v>201</v>
      </c>
      <c r="J28" s="31" t="s">
        <v>201</v>
      </c>
      <c r="K28" s="31" t="s">
        <v>41</v>
      </c>
      <c r="L28" s="31" t="s">
        <v>201</v>
      </c>
      <c r="M28" s="31" t="s">
        <v>201</v>
      </c>
      <c r="N28" s="17">
        <v>2.1917254340039969E-2</v>
      </c>
      <c r="O28" s="17">
        <v>1.175013241649624</v>
      </c>
      <c r="P28" s="17">
        <v>7.564942909950557</v>
      </c>
      <c r="Q28" s="17">
        <v>0.93365391764248473</v>
      </c>
      <c r="R28" s="17">
        <v>5.3670600314991042</v>
      </c>
      <c r="S28" s="17">
        <v>0.1113479141766345</v>
      </c>
      <c r="T28" s="17">
        <v>2.7646947639221664</v>
      </c>
      <c r="U28" s="31" t="s">
        <v>201</v>
      </c>
      <c r="V28" s="31" t="s">
        <v>201</v>
      </c>
      <c r="W28" s="17">
        <v>0.16808510093592774</v>
      </c>
      <c r="X28" s="31" t="s">
        <v>41</v>
      </c>
      <c r="Y28" s="31" t="s">
        <v>201</v>
      </c>
      <c r="Z28" s="31" t="s">
        <v>201</v>
      </c>
      <c r="AA28" s="31" t="s">
        <v>201</v>
      </c>
      <c r="AB28" s="17">
        <v>2.4743436858303132</v>
      </c>
      <c r="AC28" s="24">
        <v>59.647184841591326</v>
      </c>
      <c r="AD28" s="24">
        <v>82.38</v>
      </c>
      <c r="AE28" s="24">
        <v>144.50152852742164</v>
      </c>
      <c r="AF28" s="24">
        <f t="shared" si="0"/>
        <v>62.121528527421638</v>
      </c>
      <c r="AG28" s="73">
        <f t="shared" si="1"/>
        <v>41.277891970722131</v>
      </c>
      <c r="AH28" s="31">
        <f t="shared" si="2"/>
        <v>57.009777570876686</v>
      </c>
    </row>
    <row r="29" spans="1:34" ht="15" customHeight="1" x14ac:dyDescent="0.25">
      <c r="A29" s="17" t="s">
        <v>255</v>
      </c>
      <c r="B29" s="17">
        <v>11.811322592920353</v>
      </c>
      <c r="C29" s="17">
        <v>3.6500474740692361</v>
      </c>
      <c r="D29" s="31" t="s">
        <v>201</v>
      </c>
      <c r="E29" s="31" t="s">
        <v>201</v>
      </c>
      <c r="F29" s="17">
        <v>0</v>
      </c>
      <c r="G29" s="17">
        <v>0.1434434211418075</v>
      </c>
      <c r="H29" s="17">
        <v>0.1334567443381387</v>
      </c>
      <c r="I29" s="31" t="s">
        <v>201</v>
      </c>
      <c r="J29" s="31" t="s">
        <v>201</v>
      </c>
      <c r="K29" s="31" t="s">
        <v>201</v>
      </c>
      <c r="L29" s="31" t="s">
        <v>201</v>
      </c>
      <c r="M29" s="31" t="s">
        <v>201</v>
      </c>
      <c r="N29" s="31" t="s">
        <v>201</v>
      </c>
      <c r="O29" s="31" t="s">
        <v>201</v>
      </c>
      <c r="P29" s="31" t="s">
        <v>201</v>
      </c>
      <c r="Q29" s="31" t="s">
        <v>201</v>
      </c>
      <c r="R29" s="17">
        <v>5.0945040640712903E-2</v>
      </c>
      <c r="S29" s="31" t="s">
        <v>201</v>
      </c>
      <c r="T29" s="17">
        <v>0.53003300387332475</v>
      </c>
      <c r="U29" s="31" t="s">
        <v>201</v>
      </c>
      <c r="V29" s="31" t="s">
        <v>201</v>
      </c>
      <c r="W29" s="17">
        <v>0.18239021590919816</v>
      </c>
      <c r="X29" s="31" t="s">
        <v>201</v>
      </c>
      <c r="Y29" s="31" t="s">
        <v>201</v>
      </c>
      <c r="Z29" s="31" t="s">
        <v>201</v>
      </c>
      <c r="AA29" s="31" t="s">
        <v>201</v>
      </c>
      <c r="AB29" s="31" t="s">
        <v>201</v>
      </c>
      <c r="AC29" s="24">
        <v>16.50163849289277</v>
      </c>
      <c r="AD29" s="24">
        <v>48.44</v>
      </c>
      <c r="AE29" s="24">
        <v>64.941638492892764</v>
      </c>
      <c r="AF29" s="24">
        <f t="shared" si="0"/>
        <v>16.50163849289277</v>
      </c>
      <c r="AG29" s="73">
        <f t="shared" si="1"/>
        <v>25.409950958811606</v>
      </c>
      <c r="AH29" s="31">
        <f t="shared" si="2"/>
        <v>74.590049041188394</v>
      </c>
    </row>
    <row r="30" spans="1:34" ht="15" customHeight="1" x14ac:dyDescent="0.25">
      <c r="A30" s="17" t="s">
        <v>56</v>
      </c>
      <c r="B30" s="17">
        <v>5.3436773628318592</v>
      </c>
      <c r="C30" s="31" t="s">
        <v>41</v>
      </c>
      <c r="D30" s="17">
        <v>0.57809926263344169</v>
      </c>
      <c r="E30" s="17">
        <v>0.57130734237026859</v>
      </c>
      <c r="F30" s="17">
        <v>0.61820473407127052</v>
      </c>
      <c r="G30" s="17">
        <v>0.22313421066503394</v>
      </c>
      <c r="H30" s="17">
        <v>0.34925913943810766</v>
      </c>
      <c r="I30" s="31" t="s">
        <v>201</v>
      </c>
      <c r="J30" s="31" t="s">
        <v>201</v>
      </c>
      <c r="K30" s="31" t="s">
        <v>201</v>
      </c>
      <c r="L30" s="31" t="s">
        <v>201</v>
      </c>
      <c r="M30" s="17">
        <v>0.41687087168947823</v>
      </c>
      <c r="N30" s="31" t="s">
        <v>201</v>
      </c>
      <c r="O30" s="17">
        <v>5.6679673994230469E-2</v>
      </c>
      <c r="P30" s="17">
        <v>1.2814420418274777</v>
      </c>
      <c r="Q30" s="17">
        <v>0.16131193341467009</v>
      </c>
      <c r="R30" s="17">
        <v>0.76672286164272907</v>
      </c>
      <c r="S30" s="31" t="s">
        <v>41</v>
      </c>
      <c r="T30" s="17">
        <v>0.80437169432032196</v>
      </c>
      <c r="U30" s="31" t="s">
        <v>201</v>
      </c>
      <c r="V30" s="31" t="s">
        <v>201</v>
      </c>
      <c r="W30" s="17">
        <v>9.2983247326257887E-2</v>
      </c>
      <c r="X30" s="31" t="s">
        <v>201</v>
      </c>
      <c r="Y30" s="17">
        <v>6.7872233526400663E-2</v>
      </c>
      <c r="Z30" s="31" t="s">
        <v>201</v>
      </c>
      <c r="AA30" s="31" t="s">
        <v>201</v>
      </c>
      <c r="AB30" s="31" t="s">
        <v>201</v>
      </c>
      <c r="AC30" s="24">
        <v>11.331936609751546</v>
      </c>
      <c r="AD30" s="24">
        <v>130.77000000000001</v>
      </c>
      <c r="AE30" s="24">
        <v>142.10193660975156</v>
      </c>
      <c r="AF30" s="24">
        <f t="shared" si="0"/>
        <v>11.331936609751546</v>
      </c>
      <c r="AG30" s="73">
        <f t="shared" si="1"/>
        <v>7.9745124381182473</v>
      </c>
      <c r="AH30" s="31">
        <f t="shared" si="2"/>
        <v>92.025487561881747</v>
      </c>
    </row>
    <row r="31" spans="1:34" ht="15" customHeight="1" x14ac:dyDescent="0.25">
      <c r="A31" s="17" t="s">
        <v>57</v>
      </c>
      <c r="B31" s="31" t="s">
        <v>41</v>
      </c>
      <c r="C31" s="17">
        <v>3.4054319403274085</v>
      </c>
      <c r="D31" s="31" t="s">
        <v>201</v>
      </c>
      <c r="E31" s="31" t="s">
        <v>201</v>
      </c>
      <c r="F31" s="17">
        <v>0.34894222767578392</v>
      </c>
      <c r="G31" s="17">
        <v>0</v>
      </c>
      <c r="H31" s="17">
        <v>0.37481468622626191</v>
      </c>
      <c r="I31" s="31" t="s">
        <v>201</v>
      </c>
      <c r="J31" s="31" t="s">
        <v>201</v>
      </c>
      <c r="K31" s="31" t="s">
        <v>201</v>
      </c>
      <c r="L31" s="31" t="s">
        <v>201</v>
      </c>
      <c r="M31" s="17">
        <v>0.20453215052929458</v>
      </c>
      <c r="N31" s="31" t="s">
        <v>201</v>
      </c>
      <c r="O31" s="31" t="s">
        <v>201</v>
      </c>
      <c r="P31" s="31" t="s">
        <v>201</v>
      </c>
      <c r="Q31" s="31" t="s">
        <v>201</v>
      </c>
      <c r="R31" s="17">
        <v>8.6606569089211924E-2</v>
      </c>
      <c r="S31" s="31" t="s">
        <v>201</v>
      </c>
      <c r="T31" s="17">
        <v>0.40218584716016098</v>
      </c>
      <c r="U31" s="31" t="s">
        <v>201</v>
      </c>
      <c r="V31" s="31" t="s">
        <v>201</v>
      </c>
      <c r="W31" s="17">
        <v>0.13768673161772801</v>
      </c>
      <c r="X31" s="31" t="s">
        <v>201</v>
      </c>
      <c r="Y31" s="31" t="s">
        <v>201</v>
      </c>
      <c r="Z31" s="31" t="s">
        <v>201</v>
      </c>
      <c r="AA31" s="31" t="s">
        <v>201</v>
      </c>
      <c r="AB31" s="31" t="s">
        <v>41</v>
      </c>
      <c r="AC31" s="24">
        <v>4.9602001526258492</v>
      </c>
      <c r="AD31" s="24">
        <v>79.12</v>
      </c>
      <c r="AE31" s="24">
        <v>84.080200152625849</v>
      </c>
      <c r="AF31" s="24">
        <f t="shared" si="0"/>
        <v>4.9602001526258492</v>
      </c>
      <c r="AG31" s="73">
        <f t="shared" si="1"/>
        <v>5.8993676794559118</v>
      </c>
      <c r="AH31" s="31">
        <f t="shared" si="2"/>
        <v>94.100632320544094</v>
      </c>
    </row>
    <row r="32" spans="1:34" ht="15" customHeight="1" x14ac:dyDescent="0.25">
      <c r="A32" s="17" t="s">
        <v>68</v>
      </c>
      <c r="B32" s="17">
        <v>23.069753004424779</v>
      </c>
      <c r="C32" s="17">
        <v>4.3011564682938079</v>
      </c>
      <c r="D32" s="17">
        <v>2.8930656432233564</v>
      </c>
      <c r="E32" s="17">
        <v>3.5575675104020168</v>
      </c>
      <c r="F32" s="17">
        <v>3.2132908288726716</v>
      </c>
      <c r="G32" s="17">
        <v>2.2021221504918227</v>
      </c>
      <c r="H32" s="17">
        <v>1.8371598635484199</v>
      </c>
      <c r="I32" s="31" t="s">
        <v>201</v>
      </c>
      <c r="J32" s="31" t="s">
        <v>201</v>
      </c>
      <c r="K32" s="31" t="s">
        <v>201</v>
      </c>
      <c r="L32" s="31" t="s">
        <v>201</v>
      </c>
      <c r="M32" s="17">
        <v>1.3731757739733936</v>
      </c>
      <c r="N32" s="31" t="s">
        <v>201</v>
      </c>
      <c r="O32" s="17">
        <v>0.43817747972462778</v>
      </c>
      <c r="P32" s="17">
        <v>4.5924175178425539</v>
      </c>
      <c r="Q32" s="17">
        <v>0.97153778079289965</v>
      </c>
      <c r="R32" s="17">
        <v>5.4702237387965491</v>
      </c>
      <c r="S32" s="17">
        <v>0.15659932830375217</v>
      </c>
      <c r="T32" s="17">
        <v>4.2256148776132152</v>
      </c>
      <c r="U32" s="31" t="s">
        <v>201</v>
      </c>
      <c r="V32" s="31" t="s">
        <v>41</v>
      </c>
      <c r="W32" s="17">
        <v>0.74118376955257481</v>
      </c>
      <c r="X32" s="31" t="s">
        <v>201</v>
      </c>
      <c r="Y32" s="17">
        <v>0.3355904879916477</v>
      </c>
      <c r="Z32" s="31" t="s">
        <v>201</v>
      </c>
      <c r="AA32" s="17">
        <v>6.6810801588923034</v>
      </c>
      <c r="AB32" s="17">
        <v>9.9418710507885812</v>
      </c>
      <c r="AC32" s="46">
        <v>59.378636223848105</v>
      </c>
      <c r="AD32" s="46">
        <v>118.61</v>
      </c>
      <c r="AE32" s="46">
        <v>194.611587433529</v>
      </c>
      <c r="AF32" s="46">
        <f t="shared" si="0"/>
        <v>76.001587433528982</v>
      </c>
      <c r="AG32" s="73">
        <f t="shared" si="1"/>
        <v>30.511357009576479</v>
      </c>
      <c r="AH32" s="31">
        <f t="shared" si="2"/>
        <v>60.947038952915435</v>
      </c>
    </row>
    <row r="33" spans="1:38" ht="15" customHeight="1" x14ac:dyDescent="0.25">
      <c r="A33" s="17" t="s">
        <v>58</v>
      </c>
      <c r="B33" s="17">
        <v>40.003709734513272</v>
      </c>
      <c r="C33" s="17">
        <v>5.7244831278602275</v>
      </c>
      <c r="D33" s="17">
        <v>3.2039545800173417</v>
      </c>
      <c r="E33" s="17">
        <v>7.746717908470246</v>
      </c>
      <c r="F33" s="17">
        <v>1.7144877958243239</v>
      </c>
      <c r="G33" s="17">
        <v>1.4370905710688493</v>
      </c>
      <c r="H33" s="17">
        <v>0.65308619569727466</v>
      </c>
      <c r="I33" s="17">
        <v>0.26983435622694657</v>
      </c>
      <c r="J33" s="17">
        <v>7.5285448946831285E-2</v>
      </c>
      <c r="K33" s="31" t="s">
        <v>201</v>
      </c>
      <c r="L33" s="31" t="s">
        <v>201</v>
      </c>
      <c r="M33" s="17">
        <v>0.32475333824498681</v>
      </c>
      <c r="N33" s="31" t="s">
        <v>201</v>
      </c>
      <c r="O33" s="31" t="s">
        <v>201</v>
      </c>
      <c r="P33" s="31" t="s">
        <v>41</v>
      </c>
      <c r="Q33" s="31" t="s">
        <v>201</v>
      </c>
      <c r="R33" s="31" t="s">
        <v>201</v>
      </c>
      <c r="S33" s="31" t="s">
        <v>201</v>
      </c>
      <c r="T33" s="17">
        <v>0.75642901055288536</v>
      </c>
      <c r="U33" s="31" t="s">
        <v>201</v>
      </c>
      <c r="V33" s="31" t="s">
        <v>201</v>
      </c>
      <c r="W33" s="31" t="s">
        <v>201</v>
      </c>
      <c r="X33" s="31" t="s">
        <v>201</v>
      </c>
      <c r="Y33" s="17">
        <v>0.22121320556752805</v>
      </c>
      <c r="Z33" s="31" t="s">
        <v>201</v>
      </c>
      <c r="AA33" s="31" t="s">
        <v>201</v>
      </c>
      <c r="AB33" s="31" t="s">
        <v>201</v>
      </c>
      <c r="AC33" s="73">
        <v>62.131045272990711</v>
      </c>
      <c r="AD33" s="73">
        <v>162.46</v>
      </c>
      <c r="AE33" s="73">
        <v>224.59104527299073</v>
      </c>
      <c r="AF33" s="73">
        <f t="shared" si="0"/>
        <v>62.131045272990711</v>
      </c>
      <c r="AG33" s="73">
        <f t="shared" si="1"/>
        <v>27.664079481650898</v>
      </c>
      <c r="AH33" s="31">
        <f t="shared" si="2"/>
        <v>72.335920518349099</v>
      </c>
    </row>
    <row r="34" spans="1:38" ht="15" customHeight="1" x14ac:dyDescent="0.25">
      <c r="A34" s="17" t="s">
        <v>59</v>
      </c>
      <c r="B34" s="17">
        <v>29.661841592920357</v>
      </c>
      <c r="C34" s="31" t="s">
        <v>201</v>
      </c>
      <c r="D34" s="17">
        <v>0.71941241572161641</v>
      </c>
      <c r="E34" s="31" t="s">
        <v>201</v>
      </c>
      <c r="F34" s="17">
        <v>0.36542768725101782</v>
      </c>
      <c r="G34" s="17">
        <v>0.15672521939567854</v>
      </c>
      <c r="H34" s="17">
        <v>0.34358012904074009</v>
      </c>
      <c r="I34" s="31" t="s">
        <v>201</v>
      </c>
      <c r="J34" s="31" t="s">
        <v>201</v>
      </c>
      <c r="K34" s="31" t="s">
        <v>201</v>
      </c>
      <c r="L34" s="31" t="s">
        <v>201</v>
      </c>
      <c r="M34" s="17">
        <v>1.1038490872077196</v>
      </c>
      <c r="N34" s="31" t="s">
        <v>201</v>
      </c>
      <c r="O34" s="31" t="s">
        <v>201</v>
      </c>
      <c r="P34" s="17">
        <v>0.52051288766398462</v>
      </c>
      <c r="Q34" s="17">
        <v>6.5991245487819608E-2</v>
      </c>
      <c r="R34" s="17">
        <v>0.31331199994038433</v>
      </c>
      <c r="S34" s="31" t="s">
        <v>41</v>
      </c>
      <c r="T34" s="31" t="s">
        <v>201</v>
      </c>
      <c r="U34" s="31" t="s">
        <v>201</v>
      </c>
      <c r="V34" s="31" t="s">
        <v>201</v>
      </c>
      <c r="W34" s="31" t="s">
        <v>201</v>
      </c>
      <c r="X34" s="31" t="s">
        <v>201</v>
      </c>
      <c r="Y34" s="31" t="s">
        <v>201</v>
      </c>
      <c r="Z34" s="31" t="s">
        <v>201</v>
      </c>
      <c r="AA34" s="31" t="s">
        <v>201</v>
      </c>
      <c r="AB34" s="17">
        <v>2.3905859305976929</v>
      </c>
      <c r="AC34" s="47">
        <v>33.250652264629316</v>
      </c>
      <c r="AD34" s="47">
        <v>118.9</v>
      </c>
      <c r="AE34" s="47">
        <v>154.54123819522701</v>
      </c>
      <c r="AF34" s="47">
        <f t="shared" si="0"/>
        <v>35.641238195227011</v>
      </c>
      <c r="AG34" s="73">
        <f t="shared" si="1"/>
        <v>21.515714933398446</v>
      </c>
      <c r="AH34" s="31">
        <f t="shared" si="2"/>
        <v>76.937393144085874</v>
      </c>
    </row>
    <row r="35" spans="1:38" ht="15" customHeight="1" x14ac:dyDescent="0.25">
      <c r="A35" s="17" t="s">
        <v>60</v>
      </c>
      <c r="B35" s="17">
        <v>41.708413274336287</v>
      </c>
      <c r="C35" s="17">
        <v>0.19185532058182569</v>
      </c>
      <c r="D35" s="17">
        <v>0.23637836516567398</v>
      </c>
      <c r="E35" s="31" t="s">
        <v>201</v>
      </c>
      <c r="F35" s="31" t="s">
        <v>201</v>
      </c>
      <c r="G35" s="17">
        <v>0.12219254393561378</v>
      </c>
      <c r="H35" s="31" t="s">
        <v>201</v>
      </c>
      <c r="I35" s="31" t="s">
        <v>201</v>
      </c>
      <c r="J35" s="31" t="s">
        <v>201</v>
      </c>
      <c r="K35" s="31" t="s">
        <v>201</v>
      </c>
      <c r="L35" s="31" t="s">
        <v>201</v>
      </c>
      <c r="M35" s="17">
        <v>0.13583432897747041</v>
      </c>
      <c r="N35" s="31" t="s">
        <v>201</v>
      </c>
      <c r="O35" s="31" t="s">
        <v>201</v>
      </c>
      <c r="P35" s="31" t="s">
        <v>41</v>
      </c>
      <c r="Q35" s="31" t="s">
        <v>201</v>
      </c>
      <c r="R35" s="17">
        <v>5.3492292672748562E-2</v>
      </c>
      <c r="S35" s="31" t="s">
        <v>201</v>
      </c>
      <c r="T35" s="31" t="s">
        <v>201</v>
      </c>
      <c r="U35" s="31" t="s">
        <v>201</v>
      </c>
      <c r="V35" s="31" t="s">
        <v>201</v>
      </c>
      <c r="W35" s="31" t="s">
        <v>201</v>
      </c>
      <c r="X35" s="31" t="s">
        <v>201</v>
      </c>
      <c r="Y35" s="31" t="s">
        <v>201</v>
      </c>
      <c r="Z35" s="31" t="s">
        <v>201</v>
      </c>
      <c r="AA35" s="31" t="s">
        <v>201</v>
      </c>
      <c r="AB35" s="31" t="s">
        <v>201</v>
      </c>
      <c r="AC35" s="24">
        <v>42.448166125669623</v>
      </c>
      <c r="AD35" s="24">
        <v>127.71</v>
      </c>
      <c r="AE35" s="24">
        <v>170.15816612566962</v>
      </c>
      <c r="AF35" s="24">
        <f t="shared" si="0"/>
        <v>42.448166125669623</v>
      </c>
      <c r="AG35" s="73">
        <f t="shared" si="1"/>
        <v>24.946299723470048</v>
      </c>
      <c r="AH35" s="31">
        <f t="shared" si="2"/>
        <v>75.053700276529938</v>
      </c>
    </row>
    <row r="36" spans="1:38" ht="15" customHeight="1" x14ac:dyDescent="0.25">
      <c r="A36" s="17" t="s">
        <v>61</v>
      </c>
      <c r="B36" s="17">
        <v>39.208181415929204</v>
      </c>
      <c r="C36" s="17">
        <v>8.8876977259530801</v>
      </c>
      <c r="D36" s="17">
        <v>3.9130896755143634</v>
      </c>
      <c r="E36" s="17">
        <v>4.7932161889689038</v>
      </c>
      <c r="F36" s="17">
        <v>3.3492958703683513</v>
      </c>
      <c r="G36" s="17">
        <v>1.8142936414787876</v>
      </c>
      <c r="H36" s="17">
        <v>1.9422215558997209</v>
      </c>
      <c r="I36" s="17">
        <v>0.22390510410321093</v>
      </c>
      <c r="J36" s="17">
        <v>8.9763419898144986E-2</v>
      </c>
      <c r="K36" s="31" t="s">
        <v>201</v>
      </c>
      <c r="L36" s="31" t="s">
        <v>201</v>
      </c>
      <c r="M36" s="17">
        <v>1.4332863678312397</v>
      </c>
      <c r="N36" s="31" t="s">
        <v>201</v>
      </c>
      <c r="O36" s="17">
        <v>0.1089993730658278</v>
      </c>
      <c r="P36" s="17">
        <v>2.7589517184700885</v>
      </c>
      <c r="Q36" s="17">
        <v>0.29818266479681449</v>
      </c>
      <c r="R36" s="17">
        <v>1.9053445199626624</v>
      </c>
      <c r="S36" s="17">
        <v>6.6197055845533911E-2</v>
      </c>
      <c r="T36" s="17">
        <v>2.4211055302555384</v>
      </c>
      <c r="U36" s="31" t="s">
        <v>201</v>
      </c>
      <c r="V36" s="31" t="s">
        <v>201</v>
      </c>
      <c r="W36" s="17">
        <v>0.14483928910436328</v>
      </c>
      <c r="X36" s="31" t="s">
        <v>41</v>
      </c>
      <c r="Y36" s="17">
        <v>9.8037670649245373E-2</v>
      </c>
      <c r="Z36" s="31" t="s">
        <v>201</v>
      </c>
      <c r="AA36" s="17">
        <v>1.5585300428829634</v>
      </c>
      <c r="AB36" s="17">
        <v>84.427817274480844</v>
      </c>
      <c r="AC36" s="24">
        <v>73.45660878809511</v>
      </c>
      <c r="AD36" s="24">
        <v>192.12</v>
      </c>
      <c r="AE36" s="24">
        <v>351.56295610545891</v>
      </c>
      <c r="AF36" s="24">
        <f t="shared" si="0"/>
        <v>159.4429561054589</v>
      </c>
      <c r="AG36" s="73">
        <f t="shared" si="1"/>
        <v>20.894297169938522</v>
      </c>
      <c r="AH36" s="31">
        <f t="shared" si="2"/>
        <v>54.647395768958503</v>
      </c>
      <c r="AI36" s="58"/>
      <c r="AJ36" s="58"/>
      <c r="AK36" s="58"/>
      <c r="AL36" s="58"/>
    </row>
    <row r="37" spans="1:38" ht="15" customHeight="1" x14ac:dyDescent="0.25">
      <c r="A37" s="17" t="s">
        <v>62</v>
      </c>
      <c r="B37" s="17">
        <v>92.152863955752224</v>
      </c>
      <c r="C37" s="17">
        <v>4.9906365266347441</v>
      </c>
      <c r="D37" s="17">
        <v>1.798531039304041</v>
      </c>
      <c r="E37" s="17">
        <v>2.3559876183067496</v>
      </c>
      <c r="F37" s="17">
        <v>1.6897596064614733</v>
      </c>
      <c r="G37" s="17">
        <v>0.89253684266013578</v>
      </c>
      <c r="H37" s="17">
        <v>0.39469122261704853</v>
      </c>
      <c r="I37" s="31" t="s">
        <v>201</v>
      </c>
      <c r="J37" s="31" t="s">
        <v>201</v>
      </c>
      <c r="K37" s="31" t="s">
        <v>41</v>
      </c>
      <c r="L37" s="31" t="s">
        <v>201</v>
      </c>
      <c r="M37" s="17">
        <v>1.6065922358369777</v>
      </c>
      <c r="N37" s="31" t="s">
        <v>201</v>
      </c>
      <c r="O37" s="17">
        <v>5.2319699071597336E-2</v>
      </c>
      <c r="P37" s="17">
        <v>0.44815459386316148</v>
      </c>
      <c r="Q37" s="17">
        <v>0.11976188995937631</v>
      </c>
      <c r="R37" s="17">
        <v>0.5680372031439489</v>
      </c>
      <c r="S37" s="31" t="s">
        <v>201</v>
      </c>
      <c r="T37" s="17">
        <v>0.95619019291720397</v>
      </c>
      <c r="U37" s="31" t="s">
        <v>201</v>
      </c>
      <c r="V37" s="31" t="s">
        <v>41</v>
      </c>
      <c r="W37" s="17">
        <v>0.35583973496010229</v>
      </c>
      <c r="X37" s="31" t="s">
        <v>201</v>
      </c>
      <c r="Y37" s="31" t="s">
        <v>201</v>
      </c>
      <c r="Z37" s="31" t="s">
        <v>201</v>
      </c>
      <c r="AA37" s="17">
        <v>1.7470305592915012</v>
      </c>
      <c r="AB37" s="17">
        <v>3.2403781555619826</v>
      </c>
      <c r="AC37" s="46">
        <v>108.38190236148881</v>
      </c>
      <c r="AD37" s="46">
        <v>104.79</v>
      </c>
      <c r="AE37" s="46">
        <v>218.15931107634231</v>
      </c>
      <c r="AF37" s="46">
        <f t="shared" si="0"/>
        <v>113.3693110763423</v>
      </c>
      <c r="AG37" s="73">
        <f t="shared" si="1"/>
        <v>49.680163467128772</v>
      </c>
      <c r="AH37" s="31">
        <f t="shared" si="2"/>
        <v>48.03370504013462</v>
      </c>
    </row>
    <row r="38" spans="1:38" ht="15" customHeight="1" x14ac:dyDescent="0.25">
      <c r="A38" s="17" t="s">
        <v>63</v>
      </c>
      <c r="B38" s="17">
        <v>135.12616725663719</v>
      </c>
      <c r="C38" s="31" t="s">
        <v>201</v>
      </c>
      <c r="D38" s="17">
        <v>4.139190720455443</v>
      </c>
      <c r="E38" s="17">
        <v>4.5704587389621487</v>
      </c>
      <c r="F38" s="31" t="s">
        <v>201</v>
      </c>
      <c r="G38" s="17">
        <v>2.29509473826892</v>
      </c>
      <c r="H38" s="17">
        <v>1.5077772605010991</v>
      </c>
      <c r="I38" s="17">
        <v>0.20955221281454359</v>
      </c>
      <c r="J38" s="31" t="s">
        <v>201</v>
      </c>
      <c r="K38" s="31" t="s">
        <v>201</v>
      </c>
      <c r="L38" s="31" t="s">
        <v>201</v>
      </c>
      <c r="M38" s="17">
        <v>2.8306625107603893</v>
      </c>
      <c r="N38" s="17">
        <v>7.8461003846867234E-3</v>
      </c>
      <c r="O38" s="17">
        <v>4.5779736687647676E-2</v>
      </c>
      <c r="P38" s="17">
        <v>1.2137520250460625</v>
      </c>
      <c r="Q38" s="17">
        <v>8.7988327317092788E-2</v>
      </c>
      <c r="R38" s="17">
        <v>0.40246582106163198</v>
      </c>
      <c r="S38" s="31" t="s">
        <v>41</v>
      </c>
      <c r="T38" s="17">
        <v>0.53802345116789752</v>
      </c>
      <c r="U38" s="31" t="s">
        <v>201</v>
      </c>
      <c r="V38" s="31" t="s">
        <v>41</v>
      </c>
      <c r="W38" s="17">
        <v>0.13053417413109283</v>
      </c>
      <c r="X38" s="31" t="s">
        <v>41</v>
      </c>
      <c r="Y38" s="31" t="s">
        <v>201</v>
      </c>
      <c r="Z38" s="31" t="s">
        <v>201</v>
      </c>
      <c r="AA38" s="17">
        <v>490.63575134273839</v>
      </c>
      <c r="AB38" s="17">
        <v>10.829179770284151</v>
      </c>
      <c r="AC38" s="73">
        <v>153.10529307419586</v>
      </c>
      <c r="AD38" s="73">
        <v>1934.61</v>
      </c>
      <c r="AE38" s="73">
        <v>2589.1802241872183</v>
      </c>
      <c r="AF38" s="73">
        <f t="shared" si="0"/>
        <v>654.5702241872184</v>
      </c>
      <c r="AG38" s="73">
        <f t="shared" si="1"/>
        <v>5.9132729210558468</v>
      </c>
      <c r="AH38" s="31">
        <f t="shared" si="2"/>
        <v>74.719016541511792</v>
      </c>
    </row>
    <row r="39" spans="1:38" ht="15" customHeight="1" x14ac:dyDescent="0.25">
      <c r="A39" s="17" t="s">
        <v>162</v>
      </c>
      <c r="B39" s="17">
        <v>8.742856221238938</v>
      </c>
      <c r="C39" s="17">
        <v>0.21823542716182726</v>
      </c>
      <c r="D39" s="17">
        <v>9.2495882021350673E-2</v>
      </c>
      <c r="E39" s="31" t="s">
        <v>201</v>
      </c>
      <c r="F39" s="31" t="s">
        <v>201</v>
      </c>
      <c r="G39" s="31" t="s">
        <v>201</v>
      </c>
      <c r="H39" s="31" t="s">
        <v>201</v>
      </c>
      <c r="I39" s="31" t="s">
        <v>201</v>
      </c>
      <c r="J39" s="31" t="s">
        <v>201</v>
      </c>
      <c r="K39" s="31" t="s">
        <v>201</v>
      </c>
      <c r="L39" s="17">
        <v>9.157436134916383E-2</v>
      </c>
      <c r="M39" s="17">
        <v>0.15300878436542645</v>
      </c>
      <c r="N39" s="31" t="s">
        <v>201</v>
      </c>
      <c r="O39" s="31" t="s">
        <v>201</v>
      </c>
      <c r="P39" s="31" t="s">
        <v>201</v>
      </c>
      <c r="Q39" s="31" t="s">
        <v>201</v>
      </c>
      <c r="R39" s="17">
        <v>9.1701073153283214E-2</v>
      </c>
      <c r="S39" s="31" t="s">
        <v>201</v>
      </c>
      <c r="T39" s="17">
        <v>0.1198567094185911</v>
      </c>
      <c r="U39" s="31" t="s">
        <v>201</v>
      </c>
      <c r="V39" s="31" t="s">
        <v>201</v>
      </c>
      <c r="W39" s="31" t="s">
        <v>201</v>
      </c>
      <c r="X39" s="31" t="s">
        <v>41</v>
      </c>
      <c r="Y39" s="31" t="s">
        <v>41</v>
      </c>
      <c r="Z39" s="31" t="s">
        <v>201</v>
      </c>
      <c r="AA39" s="31" t="s">
        <v>201</v>
      </c>
      <c r="AB39" s="31" t="s">
        <v>201</v>
      </c>
      <c r="AC39" s="47">
        <v>9.5097284587085813</v>
      </c>
      <c r="AD39" s="47">
        <v>13.22</v>
      </c>
      <c r="AE39" s="47">
        <v>22.729728458708582</v>
      </c>
      <c r="AF39" s="47">
        <f t="shared" si="0"/>
        <v>9.5097284587085813</v>
      </c>
      <c r="AG39" s="73">
        <f t="shared" si="1"/>
        <v>41.838284500337089</v>
      </c>
      <c r="AH39" s="31">
        <f t="shared" si="2"/>
        <v>58.161715499662911</v>
      </c>
      <c r="AI39" s="32"/>
    </row>
    <row r="40" spans="1:38" ht="15" customHeight="1" x14ac:dyDescent="0.25">
      <c r="A40" s="17" t="s">
        <v>163</v>
      </c>
      <c r="B40" s="17">
        <v>17.615269911504427</v>
      </c>
      <c r="C40" s="17">
        <v>0.23742095922000966</v>
      </c>
      <c r="D40" s="17">
        <v>0.32630491713087606</v>
      </c>
      <c r="E40" s="17">
        <v>0.25944691236081002</v>
      </c>
      <c r="F40" s="17">
        <v>0.26376735320374212</v>
      </c>
      <c r="G40" s="31" t="s">
        <v>201</v>
      </c>
      <c r="H40" s="17">
        <v>0.18740734311313095</v>
      </c>
      <c r="I40" s="31" t="s">
        <v>201</v>
      </c>
      <c r="J40" s="31" t="s">
        <v>201</v>
      </c>
      <c r="K40" s="31" t="s">
        <v>201</v>
      </c>
      <c r="L40" s="17">
        <v>6.4953907468592961E-2</v>
      </c>
      <c r="M40" s="17">
        <v>2.8072427988677218</v>
      </c>
      <c r="N40" s="17">
        <v>2.6751169178482422E-3</v>
      </c>
      <c r="O40" s="17">
        <v>4.1419761765014565E-2</v>
      </c>
      <c r="P40" s="17">
        <v>0.35945733049441098</v>
      </c>
      <c r="Q40" s="17">
        <v>4.3994163658546394E-2</v>
      </c>
      <c r="R40" s="17">
        <v>0.14264611379399614</v>
      </c>
      <c r="S40" s="31" t="s">
        <v>201</v>
      </c>
      <c r="T40" s="17">
        <v>0.65788016058648857</v>
      </c>
      <c r="U40" s="31" t="s">
        <v>201</v>
      </c>
      <c r="V40" s="31" t="s">
        <v>201</v>
      </c>
      <c r="W40" s="31" t="s">
        <v>201</v>
      </c>
      <c r="X40" s="31" t="s">
        <v>201</v>
      </c>
      <c r="Y40" s="31" t="s">
        <v>41</v>
      </c>
      <c r="Z40" s="31" t="s">
        <v>201</v>
      </c>
      <c r="AA40" s="31" t="s">
        <v>201</v>
      </c>
      <c r="AB40" s="31" t="s">
        <v>41</v>
      </c>
      <c r="AC40" s="24">
        <v>23.00988675008562</v>
      </c>
      <c r="AD40" s="24">
        <v>39.380000000000003</v>
      </c>
      <c r="AE40" s="24">
        <v>62.389886750085623</v>
      </c>
      <c r="AF40" s="24">
        <f t="shared" si="0"/>
        <v>23.00988675008562</v>
      </c>
      <c r="AG40" s="73">
        <f t="shared" si="1"/>
        <v>36.880795828747104</v>
      </c>
      <c r="AH40" s="31">
        <f t="shared" si="2"/>
        <v>63.119204171252896</v>
      </c>
    </row>
    <row r="41" spans="1:38" ht="15" customHeight="1" x14ac:dyDescent="0.25">
      <c r="A41" s="17" t="s">
        <v>65</v>
      </c>
      <c r="B41" s="17">
        <v>151.54814469026545</v>
      </c>
      <c r="C41" s="31" t="s">
        <v>201</v>
      </c>
      <c r="D41" s="31" t="s">
        <v>201</v>
      </c>
      <c r="E41" s="31" t="s">
        <v>201</v>
      </c>
      <c r="F41" s="31" t="s">
        <v>201</v>
      </c>
      <c r="G41" s="17">
        <v>0.286886842283615</v>
      </c>
      <c r="H41" s="17">
        <v>0</v>
      </c>
      <c r="I41" s="17">
        <v>0.19519932152587621</v>
      </c>
      <c r="J41" s="31" t="s">
        <v>201</v>
      </c>
      <c r="K41" s="31" t="s">
        <v>201</v>
      </c>
      <c r="L41" s="31" t="s">
        <v>201</v>
      </c>
      <c r="M41" s="17">
        <v>0.357540934894721</v>
      </c>
      <c r="N41" s="17">
        <v>3.1953326622513596E-3</v>
      </c>
      <c r="O41" s="31" t="s">
        <v>201</v>
      </c>
      <c r="P41" s="17">
        <v>0.12370934101431023</v>
      </c>
      <c r="Q41" s="31" t="s">
        <v>201</v>
      </c>
      <c r="R41" s="17">
        <v>6.1134048768855469E-2</v>
      </c>
      <c r="S41" s="31" t="s">
        <v>201</v>
      </c>
      <c r="T41" s="31" t="s">
        <v>201</v>
      </c>
      <c r="U41" s="31" t="s">
        <v>201</v>
      </c>
      <c r="V41" s="31" t="s">
        <v>201</v>
      </c>
      <c r="W41" s="31" t="s">
        <v>201</v>
      </c>
      <c r="X41" s="31" t="s">
        <v>41</v>
      </c>
      <c r="Y41" s="31" t="s">
        <v>201</v>
      </c>
      <c r="Z41" s="31" t="s">
        <v>201</v>
      </c>
      <c r="AA41" s="31" t="s">
        <v>201</v>
      </c>
      <c r="AB41" s="31" t="s">
        <v>201</v>
      </c>
      <c r="AC41" s="24">
        <v>152.57581051141509</v>
      </c>
      <c r="AD41" s="24">
        <v>132.80000000000001</v>
      </c>
      <c r="AE41" s="24">
        <v>285.37581051141512</v>
      </c>
      <c r="AF41" s="24">
        <f t="shared" si="0"/>
        <v>152.57581051141509</v>
      </c>
      <c r="AG41" s="73">
        <f t="shared" si="1"/>
        <v>53.464871545344941</v>
      </c>
      <c r="AH41" s="31">
        <f t="shared" si="2"/>
        <v>46.535128454655052</v>
      </c>
    </row>
    <row r="42" spans="1:38" ht="15" customHeight="1" x14ac:dyDescent="0.25">
      <c r="A42" s="17" t="s">
        <v>210</v>
      </c>
      <c r="B42" s="17">
        <v>11.735179168141594</v>
      </c>
      <c r="C42" s="31" t="s">
        <v>41</v>
      </c>
      <c r="D42" s="17">
        <v>0.48046472049979383</v>
      </c>
      <c r="E42" s="31" t="s">
        <v>201</v>
      </c>
      <c r="F42" s="17">
        <v>0.29948584895008223</v>
      </c>
      <c r="G42" s="17">
        <v>0.1965706141572918</v>
      </c>
      <c r="H42" s="17">
        <v>0.26975299387496121</v>
      </c>
      <c r="I42" s="31" t="s">
        <v>201</v>
      </c>
      <c r="J42" s="31" t="s">
        <v>201</v>
      </c>
      <c r="K42" s="31" t="s">
        <v>201</v>
      </c>
      <c r="L42" s="31" t="s">
        <v>201</v>
      </c>
      <c r="M42" s="31" t="s">
        <v>201</v>
      </c>
      <c r="N42" s="31" t="s">
        <v>201</v>
      </c>
      <c r="O42" s="31" t="s">
        <v>41</v>
      </c>
      <c r="P42" s="17">
        <v>0.10270209442697452</v>
      </c>
      <c r="Q42" s="17">
        <v>3.9105923252041243E-2</v>
      </c>
      <c r="R42" s="17">
        <v>0.26746146336374277</v>
      </c>
      <c r="S42" s="31" t="s">
        <v>201</v>
      </c>
      <c r="T42" s="17">
        <v>0.10653929726096985</v>
      </c>
      <c r="U42" s="31" t="s">
        <v>201</v>
      </c>
      <c r="V42" s="31" t="s">
        <v>201</v>
      </c>
      <c r="W42" s="31" t="s">
        <v>201</v>
      </c>
      <c r="X42" s="31" t="s">
        <v>41</v>
      </c>
      <c r="Y42" s="17">
        <v>0.15082718561422365</v>
      </c>
      <c r="Z42" s="31" t="s">
        <v>201</v>
      </c>
      <c r="AA42" s="31" t="s">
        <v>201</v>
      </c>
      <c r="AB42" s="31" t="s">
        <v>201</v>
      </c>
      <c r="AC42" s="24">
        <v>13.648089309541675</v>
      </c>
      <c r="AD42" s="24">
        <v>116.47</v>
      </c>
      <c r="AE42" s="24">
        <v>130.11808930954169</v>
      </c>
      <c r="AF42" s="24">
        <f t="shared" si="0"/>
        <v>13.648089309541675</v>
      </c>
      <c r="AG42" s="73">
        <f t="shared" si="1"/>
        <v>10.489002245547766</v>
      </c>
      <c r="AH42" s="31">
        <f t="shared" si="2"/>
        <v>89.51099775445222</v>
      </c>
    </row>
    <row r="43" spans="1:38" ht="15" customHeight="1" x14ac:dyDescent="0.25">
      <c r="A43" s="17" t="s">
        <v>211</v>
      </c>
      <c r="B43" s="31" t="s">
        <v>41</v>
      </c>
      <c r="C43" s="31" t="s">
        <v>41</v>
      </c>
      <c r="D43" s="17">
        <v>0.14902114325662053</v>
      </c>
      <c r="E43" s="31" t="s">
        <v>201</v>
      </c>
      <c r="F43" s="31" t="s">
        <v>201</v>
      </c>
      <c r="G43" s="17">
        <v>7.7034429872452181E-2</v>
      </c>
      <c r="H43" s="31" t="s">
        <v>201</v>
      </c>
      <c r="I43" s="31" t="s">
        <v>201</v>
      </c>
      <c r="J43" s="31" t="s">
        <v>201</v>
      </c>
      <c r="K43" s="31" t="s">
        <v>41</v>
      </c>
      <c r="L43" s="31" t="s">
        <v>201</v>
      </c>
      <c r="M43" s="31" t="s">
        <v>201</v>
      </c>
      <c r="N43" s="31" t="s">
        <v>201</v>
      </c>
      <c r="O43" s="31" t="s">
        <v>201</v>
      </c>
      <c r="P43" s="31" t="s">
        <v>41</v>
      </c>
      <c r="Q43" s="31" t="s">
        <v>201</v>
      </c>
      <c r="R43" s="17">
        <v>3.8208780480534672E-2</v>
      </c>
      <c r="S43" s="31" t="s">
        <v>201</v>
      </c>
      <c r="T43" s="31" t="s">
        <v>41</v>
      </c>
      <c r="U43" s="31" t="s">
        <v>201</v>
      </c>
      <c r="V43" s="31" t="s">
        <v>201</v>
      </c>
      <c r="W43" s="31" t="s">
        <v>201</v>
      </c>
      <c r="X43" s="31" t="s">
        <v>41</v>
      </c>
      <c r="Y43" s="17">
        <v>3.7706796403555912E-2</v>
      </c>
      <c r="Z43" s="31" t="s">
        <v>201</v>
      </c>
      <c r="AA43" s="31" t="s">
        <v>201</v>
      </c>
      <c r="AB43" s="31" t="s">
        <v>201</v>
      </c>
      <c r="AC43" s="24">
        <v>0.30197115001316327</v>
      </c>
      <c r="AD43" s="24">
        <v>26.12</v>
      </c>
      <c r="AE43" s="24">
        <v>26.421971150013164</v>
      </c>
      <c r="AF43" s="24">
        <f t="shared" si="0"/>
        <v>0.30197115001316327</v>
      </c>
      <c r="AG43" s="73">
        <f t="shared" si="1"/>
        <v>1.1428789634910068</v>
      </c>
      <c r="AH43" s="31">
        <f t="shared" si="2"/>
        <v>98.857121036509</v>
      </c>
    </row>
    <row r="44" spans="1:38" ht="15" customHeight="1" x14ac:dyDescent="0.25">
      <c r="A44" s="17" t="s">
        <v>69</v>
      </c>
      <c r="B44" s="17">
        <v>70.972869530973441</v>
      </c>
      <c r="C44" s="31" t="s">
        <v>41</v>
      </c>
      <c r="D44" s="31" t="s">
        <v>201</v>
      </c>
      <c r="E44" s="31" t="s">
        <v>201</v>
      </c>
      <c r="F44" s="17">
        <v>0.65850252414406463</v>
      </c>
      <c r="G44" s="17">
        <v>0.22490511709888333</v>
      </c>
      <c r="H44" s="17">
        <v>0.19308635351049855</v>
      </c>
      <c r="I44" s="31" t="s">
        <v>201</v>
      </c>
      <c r="J44" s="31" t="s">
        <v>201</v>
      </c>
      <c r="K44" s="31" t="s">
        <v>201</v>
      </c>
      <c r="L44" s="31" t="s">
        <v>201</v>
      </c>
      <c r="M44" s="17">
        <v>1.1210235425956754</v>
      </c>
      <c r="N44" s="17">
        <v>2.9056744575025584E-3</v>
      </c>
      <c r="O44" s="31" t="s">
        <v>201</v>
      </c>
      <c r="P44" s="17">
        <v>9.8033817407566587E-2</v>
      </c>
      <c r="Q44" s="17">
        <v>4.3994163658546401E-2</v>
      </c>
      <c r="R44" s="17">
        <v>0.21821459074438693</v>
      </c>
      <c r="S44" s="31" t="s">
        <v>201</v>
      </c>
      <c r="T44" s="17">
        <v>0.39241974491123893</v>
      </c>
      <c r="U44" s="31" t="s">
        <v>201</v>
      </c>
      <c r="V44" s="31" t="s">
        <v>201</v>
      </c>
      <c r="W44" s="17">
        <v>0.19967556316856661</v>
      </c>
      <c r="X44" s="31" t="s">
        <v>41</v>
      </c>
      <c r="Y44" s="17">
        <v>0.18476330237742403</v>
      </c>
      <c r="Z44" s="31" t="s">
        <v>201</v>
      </c>
      <c r="AA44" s="17">
        <v>2.6273474039623022</v>
      </c>
      <c r="AB44" s="31" t="s">
        <v>41</v>
      </c>
      <c r="AC44" s="24">
        <v>74.310393925047805</v>
      </c>
      <c r="AD44" s="24">
        <v>69.44</v>
      </c>
      <c r="AE44" s="24">
        <v>146.37774132901012</v>
      </c>
      <c r="AF44" s="24">
        <f t="shared" si="0"/>
        <v>76.937741329010109</v>
      </c>
      <c r="AG44" s="73">
        <f t="shared" si="1"/>
        <v>50.766184291655328</v>
      </c>
      <c r="AH44" s="31">
        <f t="shared" si="2"/>
        <v>47.438906605288565</v>
      </c>
    </row>
    <row r="45" spans="1:38" ht="15" customHeight="1" x14ac:dyDescent="0.25">
      <c r="AC45" s="24"/>
    </row>
    <row r="46" spans="1:38" ht="15" customHeight="1" x14ac:dyDescent="0.25">
      <c r="AC46" s="24"/>
    </row>
    <row r="47" spans="1:38" s="65" customFormat="1" ht="15" customHeight="1" x14ac:dyDescent="0.25">
      <c r="A47" s="62" t="s">
        <v>213</v>
      </c>
      <c r="B47" s="63">
        <f>MIN(B4:B44)</f>
        <v>4.1822060176991158</v>
      </c>
      <c r="C47" s="63">
        <f t="shared" ref="C47:AE47" si="3">MIN(C4:C44)</f>
        <v>0.19185532058182569</v>
      </c>
      <c r="D47" s="63">
        <f t="shared" si="3"/>
        <v>9.2495882021350673E-2</v>
      </c>
      <c r="E47" s="63">
        <f t="shared" si="3"/>
        <v>0.25944691236081002</v>
      </c>
      <c r="F47" s="63">
        <f t="shared" si="3"/>
        <v>0</v>
      </c>
      <c r="G47" s="63">
        <f t="shared" si="3"/>
        <v>0</v>
      </c>
      <c r="H47" s="63">
        <f t="shared" si="3"/>
        <v>0</v>
      </c>
      <c r="I47" s="63">
        <f t="shared" si="3"/>
        <v>9.7599660762938106E-2</v>
      </c>
      <c r="J47" s="63">
        <f t="shared" si="3"/>
        <v>5.7911883805254839E-2</v>
      </c>
      <c r="K47" s="63">
        <f t="shared" si="3"/>
        <v>5.4444834072398689E-2</v>
      </c>
      <c r="L47" s="63">
        <f t="shared" si="3"/>
        <v>6.4953907468592961E-2</v>
      </c>
      <c r="M47" s="63">
        <f t="shared" si="3"/>
        <v>7.4943078056535398E-2</v>
      </c>
      <c r="N47" s="63">
        <f t="shared" si="3"/>
        <v>2.6751169178482422E-3</v>
      </c>
      <c r="O47" s="63">
        <f t="shared" si="3"/>
        <v>4.1419761765014565E-2</v>
      </c>
      <c r="P47" s="63">
        <f t="shared" si="3"/>
        <v>9.8033817407566587E-2</v>
      </c>
      <c r="Q47" s="63">
        <f t="shared" si="3"/>
        <v>3.9105923252041243E-2</v>
      </c>
      <c r="R47" s="63">
        <f t="shared" si="3"/>
        <v>3.8208780480534672E-2</v>
      </c>
      <c r="S47" s="63">
        <f t="shared" si="3"/>
        <v>4.7410098942913065E-2</v>
      </c>
      <c r="T47" s="63">
        <f t="shared" si="3"/>
        <v>5.5933131062009131E-2</v>
      </c>
      <c r="U47" s="63">
        <f t="shared" si="3"/>
        <v>4.8108292504096373E-2</v>
      </c>
      <c r="V47" s="63">
        <f t="shared" si="3"/>
        <v>5.1736995084288695E-2</v>
      </c>
      <c r="W47" s="63">
        <f t="shared" si="3"/>
        <v>9.2983247326257887E-2</v>
      </c>
      <c r="X47" s="63">
        <f t="shared" si="3"/>
        <v>5.4019813397445132E-2</v>
      </c>
      <c r="Y47" s="63">
        <f t="shared" si="3"/>
        <v>3.7706796403555912E-2</v>
      </c>
      <c r="Z47" s="63">
        <f t="shared" si="3"/>
        <v>4.6308045223100731E-2</v>
      </c>
      <c r="AA47" s="63">
        <f t="shared" si="3"/>
        <v>1.5585300428829634</v>
      </c>
      <c r="AB47" s="63">
        <f t="shared" si="3"/>
        <v>1.570457910611623</v>
      </c>
      <c r="AC47" s="63">
        <f t="shared" si="3"/>
        <v>0.30197115001316327</v>
      </c>
      <c r="AD47" s="63">
        <f t="shared" si="3"/>
        <v>13.22</v>
      </c>
      <c r="AE47" s="63">
        <f t="shared" si="3"/>
        <v>22.729728458708582</v>
      </c>
      <c r="AF47" s="64">
        <f t="shared" ref="AF47:AH47" si="4">MIN(AF4:AF44)</f>
        <v>0.30197115001316327</v>
      </c>
      <c r="AG47" s="64">
        <f t="shared" si="4"/>
        <v>1.1428789634910068</v>
      </c>
      <c r="AH47" s="64">
        <f t="shared" si="4"/>
        <v>25.495084110558281</v>
      </c>
    </row>
    <row r="48" spans="1:38" s="65" customFormat="1" ht="15" customHeight="1" x14ac:dyDescent="0.25">
      <c r="A48" s="62" t="s">
        <v>214</v>
      </c>
      <c r="B48" s="63">
        <f>MAX(B4:B44)</f>
        <v>151.54814469026545</v>
      </c>
      <c r="C48" s="63">
        <f t="shared" ref="C48:AE48" si="5">MAX(C4:C44)</f>
        <v>8.8876977259530801</v>
      </c>
      <c r="D48" s="63">
        <f t="shared" si="5"/>
        <v>10.087189800439521</v>
      </c>
      <c r="E48" s="63">
        <f t="shared" si="5"/>
        <v>15.388608781643196</v>
      </c>
      <c r="F48" s="63">
        <f t="shared" si="5"/>
        <v>12.408055906959373</v>
      </c>
      <c r="G48" s="63">
        <f t="shared" si="5"/>
        <v>5.0417706171694556</v>
      </c>
      <c r="H48" s="63">
        <f t="shared" si="5"/>
        <v>9.6997497587038666</v>
      </c>
      <c r="I48" s="63">
        <f t="shared" si="5"/>
        <v>0.37030459524761811</v>
      </c>
      <c r="J48" s="63">
        <f t="shared" si="5"/>
        <v>0.22585634684049383</v>
      </c>
      <c r="K48" s="63">
        <f t="shared" si="5"/>
        <v>6.5852878576481366E-2</v>
      </c>
      <c r="L48" s="63">
        <f t="shared" si="5"/>
        <v>9.157436134916383E-2</v>
      </c>
      <c r="M48" s="63">
        <f t="shared" si="5"/>
        <v>6.9806354581410375</v>
      </c>
      <c r="N48" s="63">
        <f t="shared" si="5"/>
        <v>2.1917254340039969E-2</v>
      </c>
      <c r="O48" s="63">
        <f t="shared" si="5"/>
        <v>1.175013241649624</v>
      </c>
      <c r="P48" s="63">
        <f t="shared" si="5"/>
        <v>7.564942909950557</v>
      </c>
      <c r="Q48" s="63">
        <f t="shared" si="5"/>
        <v>0.97153778079289965</v>
      </c>
      <c r="R48" s="63">
        <f t="shared" si="5"/>
        <v>5.4702237387965491</v>
      </c>
      <c r="S48" s="63">
        <f t="shared" si="5"/>
        <v>0.15707076521754659</v>
      </c>
      <c r="T48" s="63">
        <f t="shared" si="5"/>
        <v>4.9647312523611937</v>
      </c>
      <c r="U48" s="63">
        <f t="shared" si="5"/>
        <v>4.8108292504096373E-2</v>
      </c>
      <c r="V48" s="63">
        <f t="shared" si="5"/>
        <v>5.1736995084288695E-2</v>
      </c>
      <c r="W48" s="63">
        <f t="shared" si="5"/>
        <v>2.5713444164453616</v>
      </c>
      <c r="X48" s="63">
        <f t="shared" si="5"/>
        <v>5.4019813397445132E-2</v>
      </c>
      <c r="Y48" s="63">
        <f t="shared" si="5"/>
        <v>0.3355904879916477</v>
      </c>
      <c r="Z48" s="63">
        <f t="shared" si="5"/>
        <v>6.8450447674902881E-2</v>
      </c>
      <c r="AA48" s="63">
        <f t="shared" si="5"/>
        <v>490.63575134273839</v>
      </c>
      <c r="AB48" s="63">
        <f t="shared" si="5"/>
        <v>84.427817274480844</v>
      </c>
      <c r="AC48" s="63">
        <f t="shared" si="5"/>
        <v>153.10529307419586</v>
      </c>
      <c r="AD48" s="63">
        <f t="shared" si="5"/>
        <v>1934.61</v>
      </c>
      <c r="AE48" s="63">
        <f t="shared" si="5"/>
        <v>2589.1802241872183</v>
      </c>
      <c r="AF48" s="64">
        <f t="shared" ref="AF48:AH48" si="6">MAX(AF4:AF44)</f>
        <v>654.5702241872184</v>
      </c>
      <c r="AG48" s="64">
        <f t="shared" si="6"/>
        <v>53.464871545344941</v>
      </c>
      <c r="AH48" s="64">
        <f t="shared" si="6"/>
        <v>98.857121036509</v>
      </c>
    </row>
    <row r="49" spans="1:34" s="65" customFormat="1" ht="15" customHeight="1" x14ac:dyDescent="0.25">
      <c r="A49" s="62" t="s">
        <v>215</v>
      </c>
      <c r="B49" s="63">
        <f>MEDIAN(B4:B44)</f>
        <v>23.069753004424779</v>
      </c>
      <c r="C49" s="63">
        <f t="shared" ref="C49:AE49" si="7">MEDIAN(C4:C44)</f>
        <v>3.442603908690137</v>
      </c>
      <c r="D49" s="63">
        <f t="shared" si="7"/>
        <v>2.0143547640205259</v>
      </c>
      <c r="E49" s="63">
        <f t="shared" si="7"/>
        <v>2.3664703218364793</v>
      </c>
      <c r="F49" s="63">
        <f t="shared" si="7"/>
        <v>0.81328267237820506</v>
      </c>
      <c r="G49" s="63">
        <f t="shared" si="7"/>
        <v>0.52595921085329422</v>
      </c>
      <c r="H49" s="63">
        <f t="shared" si="7"/>
        <v>0.49691340976966547</v>
      </c>
      <c r="I49" s="63">
        <f t="shared" si="7"/>
        <v>0.19519932152587621</v>
      </c>
      <c r="J49" s="63">
        <f t="shared" si="7"/>
        <v>9.1211216993276362E-2</v>
      </c>
      <c r="K49" s="63">
        <f t="shared" si="7"/>
        <v>6.0148856324440031E-2</v>
      </c>
      <c r="L49" s="63">
        <f t="shared" si="7"/>
        <v>7.8264134408878389E-2</v>
      </c>
      <c r="M49" s="63">
        <f t="shared" si="7"/>
        <v>0.49259460680910255</v>
      </c>
      <c r="N49" s="63">
        <f t="shared" si="7"/>
        <v>4.463723859279187E-3</v>
      </c>
      <c r="O49" s="63">
        <f t="shared" si="7"/>
        <v>0.1089993730658278</v>
      </c>
      <c r="P49" s="63">
        <f t="shared" si="7"/>
        <v>0.7831034700056807</v>
      </c>
      <c r="Q49" s="63">
        <f t="shared" si="7"/>
        <v>0.11976188995937631</v>
      </c>
      <c r="R49" s="63">
        <f t="shared" si="7"/>
        <v>0.26746146336374277</v>
      </c>
      <c r="S49" s="63">
        <f t="shared" si="7"/>
        <v>7.4756051781845398E-2</v>
      </c>
      <c r="T49" s="63">
        <f t="shared" si="7"/>
        <v>0.74311159839526431</v>
      </c>
      <c r="U49" s="63">
        <f t="shared" si="7"/>
        <v>4.8108292504096373E-2</v>
      </c>
      <c r="V49" s="63">
        <f t="shared" si="7"/>
        <v>5.1736995084288695E-2</v>
      </c>
      <c r="W49" s="63">
        <f t="shared" si="7"/>
        <v>0.16897917062175713</v>
      </c>
      <c r="X49" s="63">
        <f t="shared" si="7"/>
        <v>5.4019813397445132E-2</v>
      </c>
      <c r="Y49" s="63">
        <f t="shared" si="7"/>
        <v>0.15082718561422365</v>
      </c>
      <c r="Z49" s="63">
        <f t="shared" si="7"/>
        <v>5.7379246449001803E-2</v>
      </c>
      <c r="AA49" s="63">
        <f t="shared" si="7"/>
        <v>3.4318753812111136</v>
      </c>
      <c r="AB49" s="63">
        <f t="shared" si="7"/>
        <v>3.0519232062885875</v>
      </c>
      <c r="AC49" s="63">
        <f t="shared" si="7"/>
        <v>35.060366006938459</v>
      </c>
      <c r="AD49" s="63">
        <f t="shared" si="7"/>
        <v>98.94</v>
      </c>
      <c r="AE49" s="63">
        <f t="shared" si="7"/>
        <v>144.50152852742164</v>
      </c>
      <c r="AF49" s="64">
        <f t="shared" ref="AF49:AH49" si="8">MEDIAN(AF4:AF44)</f>
        <v>42.448166125669623</v>
      </c>
      <c r="AG49" s="64">
        <f t="shared" si="8"/>
        <v>25.409950958811606</v>
      </c>
      <c r="AH49" s="64">
        <f t="shared" si="8"/>
        <v>68.505503873918371</v>
      </c>
    </row>
    <row r="50" spans="1:34" ht="15" customHeight="1" x14ac:dyDescent="0.25">
      <c r="A50" s="11" t="s">
        <v>216</v>
      </c>
      <c r="B50" s="52">
        <f>COUNT(B4:B44)*100/41</f>
        <v>95.121951219512198</v>
      </c>
      <c r="C50" s="52">
        <f t="shared" ref="C50:AE50" si="9">COUNT(C4:C44)*100/41</f>
        <v>68.292682926829272</v>
      </c>
      <c r="D50" s="52">
        <f t="shared" si="9"/>
        <v>82.926829268292678</v>
      </c>
      <c r="E50" s="52">
        <f t="shared" si="9"/>
        <v>53.658536585365852</v>
      </c>
      <c r="F50" s="52">
        <f t="shared" si="9"/>
        <v>80.487804878048777</v>
      </c>
      <c r="G50" s="52">
        <f t="shared" si="9"/>
        <v>87.804878048780495</v>
      </c>
      <c r="H50" s="52">
        <f t="shared" si="9"/>
        <v>85.365853658536579</v>
      </c>
      <c r="I50" s="52">
        <f t="shared" si="9"/>
        <v>43.902439024390247</v>
      </c>
      <c r="J50" s="52">
        <f t="shared" si="9"/>
        <v>14.634146341463415</v>
      </c>
      <c r="K50" s="52">
        <f t="shared" si="9"/>
        <v>4.8780487804878048</v>
      </c>
      <c r="L50" s="52">
        <f t="shared" si="9"/>
        <v>4.8780487804878048</v>
      </c>
      <c r="M50" s="52">
        <f t="shared" si="9"/>
        <v>82.926829268292678</v>
      </c>
      <c r="N50" s="52">
        <f t="shared" si="9"/>
        <v>24.390243902439025</v>
      </c>
      <c r="O50" s="52">
        <f t="shared" si="9"/>
        <v>36.585365853658537</v>
      </c>
      <c r="P50" s="52">
        <f t="shared" si="9"/>
        <v>68.292682926829272</v>
      </c>
      <c r="Q50" s="52">
        <f t="shared" si="9"/>
        <v>56.097560975609753</v>
      </c>
      <c r="R50" s="52">
        <f t="shared" si="9"/>
        <v>90.243902439024396</v>
      </c>
      <c r="S50" s="52">
        <f t="shared" si="9"/>
        <v>31.707317073170731</v>
      </c>
      <c r="T50" s="52">
        <f t="shared" si="9"/>
        <v>73.170731707317074</v>
      </c>
      <c r="U50" s="52">
        <f t="shared" si="9"/>
        <v>2.4390243902439024</v>
      </c>
      <c r="V50" s="52">
        <f t="shared" si="9"/>
        <v>2.4390243902439024</v>
      </c>
      <c r="W50" s="52">
        <f t="shared" si="9"/>
        <v>39.024390243902438</v>
      </c>
      <c r="X50" s="52">
        <f t="shared" si="9"/>
        <v>2.4390243902439024</v>
      </c>
      <c r="Y50" s="52">
        <f t="shared" si="9"/>
        <v>31.707317073170731</v>
      </c>
      <c r="Z50" s="52">
        <f t="shared" si="9"/>
        <v>4.8780487804878048</v>
      </c>
      <c r="AA50" s="52">
        <f t="shared" si="9"/>
        <v>39.024390243902438</v>
      </c>
      <c r="AB50" s="52">
        <f t="shared" si="9"/>
        <v>48.780487804878049</v>
      </c>
      <c r="AC50" s="52">
        <f t="shared" si="9"/>
        <v>100</v>
      </c>
      <c r="AD50" s="52">
        <f t="shared" si="9"/>
        <v>100</v>
      </c>
      <c r="AE50" s="52">
        <f t="shared" si="9"/>
        <v>100</v>
      </c>
      <c r="AF50" s="51">
        <f t="shared" ref="AF50:AH50" si="10">COUNT(AF4:AF44)*100/41</f>
        <v>100</v>
      </c>
      <c r="AG50" s="51">
        <f t="shared" si="10"/>
        <v>100</v>
      </c>
      <c r="AH50" s="51">
        <f t="shared" si="10"/>
        <v>100</v>
      </c>
    </row>
  </sheetData>
  <autoFilter ref="A2:AE44" xr:uid="{8C4C04AC-F562-4D4C-9AD6-20CAC040F5E3}"/>
  <phoneticPr fontId="4" type="noConversion"/>
  <conditionalFormatting sqref="B49:AH49">
    <cfRule type="dataBar" priority="148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{6B51169E-2711-4A43-BB67-172CE742CAA3}</x14:id>
        </ext>
      </extLst>
    </cfRule>
  </conditionalFormatting>
  <conditionalFormatting sqref="B50:AH50">
    <cfRule type="dataBar" priority="148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{0E3408DC-5C7A-4AF8-956E-BE83FE17BFE8}</x14:id>
        </ext>
      </extLst>
    </cfRule>
  </conditionalFormatting>
  <conditionalFormatting sqref="AC4:AC46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ellIs" dxfId="6" priority="7" operator="lessThan">
      <formula>0</formula>
    </cfRule>
  </conditionalFormatting>
  <conditionalFormatting sqref="AC4:AE5 AD6:AE44">
    <cfRule type="cellIs" dxfId="5" priority="13" operator="lessThan">
      <formula>0</formula>
    </cfRule>
  </conditionalFormatting>
  <conditionalFormatting sqref="AD4:AD44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E2">
    <cfRule type="cellIs" dxfId="4" priority="14" operator="lessThan">
      <formula>0</formula>
    </cfRule>
  </conditionalFormatting>
  <conditionalFormatting sqref="AE4:AE44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F4:AG44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ellIs" dxfId="3" priority="4" operator="lessThan">
      <formula>0</formula>
    </cfRule>
  </conditionalFormatting>
  <conditionalFormatting sqref="AG4:AG4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H4:AH44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B51169E-2711-4A43-BB67-172CE742CAA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B49:AH49</xm:sqref>
        </x14:conditionalFormatting>
        <x14:conditionalFormatting xmlns:xm="http://schemas.microsoft.com/office/excel/2006/main">
          <x14:cfRule type="dataBar" id="{0E3408DC-5C7A-4AF8-956E-BE83FE17BFE8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B50:AH50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A9937-685E-4712-91D4-9C56BDC684F5}">
  <dimension ref="A1:AM47"/>
  <sheetViews>
    <sheetView workbookViewId="0"/>
  </sheetViews>
  <sheetFormatPr defaultColWidth="9" defaultRowHeight="15" x14ac:dyDescent="0.25"/>
  <cols>
    <col min="1" max="1" width="13.25" style="30" customWidth="1"/>
    <col min="2" max="2" width="9" style="31"/>
    <col min="3" max="28" width="9" style="31" customWidth="1"/>
    <col min="29" max="39" width="9" style="31"/>
    <col min="40" max="16384" width="9" style="30"/>
  </cols>
  <sheetData>
    <row r="1" spans="1:39" s="54" customFormat="1" ht="14.25" x14ac:dyDescent="0.2">
      <c r="A1" s="54" t="s">
        <v>276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</row>
    <row r="2" spans="1:39" s="19" customFormat="1" ht="17.25" x14ac:dyDescent="0.2">
      <c r="A2" s="16" t="s">
        <v>147</v>
      </c>
      <c r="B2" s="16" t="s">
        <v>0</v>
      </c>
      <c r="C2" s="16" t="s">
        <v>1</v>
      </c>
      <c r="D2" s="16" t="s">
        <v>2</v>
      </c>
      <c r="E2" s="16" t="s">
        <v>3</v>
      </c>
      <c r="F2" s="16" t="s">
        <v>4</v>
      </c>
      <c r="G2" s="16" t="s">
        <v>5</v>
      </c>
      <c r="H2" s="16" t="s">
        <v>6</v>
      </c>
      <c r="I2" s="16" t="s">
        <v>7</v>
      </c>
      <c r="J2" s="16" t="s">
        <v>8</v>
      </c>
      <c r="K2" s="16" t="s">
        <v>9</v>
      </c>
      <c r="L2" s="16" t="s">
        <v>10</v>
      </c>
      <c r="M2" s="16" t="s">
        <v>14</v>
      </c>
      <c r="N2" s="16" t="s">
        <v>15</v>
      </c>
      <c r="O2" s="16" t="s">
        <v>16</v>
      </c>
      <c r="P2" s="16" t="s">
        <v>17</v>
      </c>
      <c r="Q2" s="16" t="s">
        <v>18</v>
      </c>
      <c r="R2" s="16" t="s">
        <v>19</v>
      </c>
      <c r="S2" s="16" t="s">
        <v>20</v>
      </c>
      <c r="T2" s="16" t="s">
        <v>21</v>
      </c>
      <c r="U2" s="16" t="s">
        <v>27</v>
      </c>
      <c r="V2" s="16" t="s">
        <v>28</v>
      </c>
      <c r="W2" s="16" t="s">
        <v>29</v>
      </c>
      <c r="X2" s="16" t="s">
        <v>203</v>
      </c>
      <c r="Y2" s="16" t="s">
        <v>35</v>
      </c>
      <c r="Z2" s="16" t="s">
        <v>36</v>
      </c>
      <c r="AA2" s="16" t="s">
        <v>202</v>
      </c>
      <c r="AB2" s="16" t="s">
        <v>146</v>
      </c>
      <c r="AC2" s="16" t="s">
        <v>200</v>
      </c>
      <c r="AD2" s="16"/>
      <c r="AE2" s="16"/>
      <c r="AF2" s="16"/>
      <c r="AG2" s="16"/>
      <c r="AH2" s="16"/>
      <c r="AI2" s="16"/>
      <c r="AJ2" s="16"/>
      <c r="AK2" s="16"/>
      <c r="AL2" s="16"/>
      <c r="AM2" s="16"/>
    </row>
    <row r="3" spans="1:39" s="19" customFormat="1" ht="14.25" x14ac:dyDescent="0.2">
      <c r="A3" s="16" t="s">
        <v>193</v>
      </c>
      <c r="B3" s="33" t="s">
        <v>194</v>
      </c>
      <c r="C3" s="33" t="s">
        <v>194</v>
      </c>
      <c r="D3" s="33" t="s">
        <v>194</v>
      </c>
      <c r="E3" s="33" t="s">
        <v>194</v>
      </c>
      <c r="F3" s="33" t="s">
        <v>224</v>
      </c>
      <c r="G3" s="33" t="s">
        <v>194</v>
      </c>
      <c r="H3" s="33" t="s">
        <v>194</v>
      </c>
      <c r="I3" s="33" t="s">
        <v>194</v>
      </c>
      <c r="J3" s="33" t="s">
        <v>194</v>
      </c>
      <c r="K3" s="33" t="s">
        <v>194</v>
      </c>
      <c r="L3" s="33" t="s">
        <v>194</v>
      </c>
      <c r="M3" s="33" t="s">
        <v>195</v>
      </c>
      <c r="N3" s="33" t="s">
        <v>195</v>
      </c>
      <c r="O3" s="33" t="s">
        <v>195</v>
      </c>
      <c r="P3" s="33" t="s">
        <v>195</v>
      </c>
      <c r="Q3" s="33" t="s">
        <v>195</v>
      </c>
      <c r="R3" s="33" t="s">
        <v>195</v>
      </c>
      <c r="S3" s="33" t="s">
        <v>195</v>
      </c>
      <c r="T3" s="33" t="s">
        <v>195</v>
      </c>
      <c r="U3" s="57" t="s">
        <v>25</v>
      </c>
      <c r="V3" s="33" t="s">
        <v>221</v>
      </c>
      <c r="W3" s="33" t="s">
        <v>221</v>
      </c>
      <c r="X3" s="33" t="s">
        <v>196</v>
      </c>
      <c r="Y3" s="33" t="s">
        <v>197</v>
      </c>
      <c r="Z3" s="33" t="s">
        <v>197</v>
      </c>
      <c r="AA3" s="33" t="s">
        <v>198</v>
      </c>
      <c r="AB3" s="33" t="s">
        <v>198</v>
      </c>
      <c r="AC3" s="16" t="s">
        <v>200</v>
      </c>
      <c r="AD3" s="54" t="s">
        <v>231</v>
      </c>
      <c r="AE3" s="33" t="s">
        <v>225</v>
      </c>
      <c r="AF3" s="33" t="s">
        <v>226</v>
      </c>
      <c r="AG3" s="57" t="s">
        <v>227</v>
      </c>
      <c r="AH3" s="33" t="s">
        <v>228</v>
      </c>
      <c r="AI3" s="33" t="s">
        <v>196</v>
      </c>
      <c r="AJ3" s="33" t="s">
        <v>229</v>
      </c>
      <c r="AK3" s="16" t="s">
        <v>230</v>
      </c>
      <c r="AL3" s="16"/>
      <c r="AM3" s="16"/>
    </row>
    <row r="4" spans="1:39" x14ac:dyDescent="0.25">
      <c r="A4" s="31" t="s">
        <v>65</v>
      </c>
      <c r="B4" s="31">
        <v>53.252657403707616</v>
      </c>
      <c r="C4" s="31">
        <v>0</v>
      </c>
      <c r="D4" s="31">
        <v>0</v>
      </c>
      <c r="E4" s="31">
        <v>0</v>
      </c>
      <c r="F4" s="31">
        <v>0</v>
      </c>
      <c r="G4" s="31">
        <v>0.10080946063038265</v>
      </c>
      <c r="H4" s="31">
        <v>0</v>
      </c>
      <c r="I4" s="31">
        <v>6.8591289031606079E-2</v>
      </c>
      <c r="J4" s="31">
        <v>0</v>
      </c>
      <c r="K4" s="31">
        <v>0</v>
      </c>
      <c r="L4" s="31">
        <v>0</v>
      </c>
      <c r="M4" s="31">
        <v>0.12563667442226975</v>
      </c>
      <c r="N4" s="31">
        <v>1.1228112089496183E-3</v>
      </c>
      <c r="O4" s="31">
        <v>0</v>
      </c>
      <c r="P4" s="31">
        <v>4.347035173632622E-2</v>
      </c>
      <c r="Q4" s="31">
        <v>0</v>
      </c>
      <c r="R4" s="31">
        <v>2.148195585926253E-2</v>
      </c>
      <c r="S4" s="31">
        <v>0</v>
      </c>
      <c r="T4" s="31">
        <v>0</v>
      </c>
      <c r="U4" s="31">
        <v>0</v>
      </c>
      <c r="V4" s="31">
        <v>0</v>
      </c>
      <c r="W4" s="31">
        <v>0</v>
      </c>
      <c r="X4" s="31">
        <v>0</v>
      </c>
      <c r="Y4" s="31">
        <v>0</v>
      </c>
      <c r="Z4" s="31">
        <v>0</v>
      </c>
      <c r="AA4" s="31">
        <v>0</v>
      </c>
      <c r="AB4" s="31">
        <v>0</v>
      </c>
      <c r="AC4" s="31">
        <v>46.386230053403587</v>
      </c>
      <c r="AD4" s="31">
        <f>SUM(C4:G4)</f>
        <v>0.10080946063038265</v>
      </c>
      <c r="AE4" s="31">
        <f>SUM(H4:L4)</f>
        <v>6.8591289031606079E-2</v>
      </c>
      <c r="AF4" s="31">
        <f>SUM(M4:T4)</f>
        <v>0.19171179322680809</v>
      </c>
      <c r="AG4" s="31">
        <v>0</v>
      </c>
      <c r="AH4" s="31">
        <f>SUM(V4:W4)</f>
        <v>0</v>
      </c>
      <c r="AI4" s="31">
        <v>0</v>
      </c>
      <c r="AJ4" s="31">
        <f>SUM(Y4:Z4)</f>
        <v>0</v>
      </c>
      <c r="AK4" s="31">
        <f>SUM(AA4:AB4)</f>
        <v>0</v>
      </c>
    </row>
    <row r="5" spans="1:39" x14ac:dyDescent="0.25">
      <c r="A5" s="31" t="s">
        <v>173</v>
      </c>
      <c r="B5" s="31">
        <v>17.108398612963242</v>
      </c>
      <c r="C5" s="31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L5" s="31">
        <v>0</v>
      </c>
      <c r="M5" s="31">
        <v>0.20176162995005462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31">
        <v>0</v>
      </c>
      <c r="T5" s="31">
        <v>0</v>
      </c>
      <c r="U5" s="31">
        <v>0</v>
      </c>
      <c r="V5" s="31">
        <v>0</v>
      </c>
      <c r="W5" s="31">
        <v>0</v>
      </c>
      <c r="X5" s="31">
        <v>8.4105282896884889E-2</v>
      </c>
      <c r="Y5" s="31">
        <v>0</v>
      </c>
      <c r="Z5" s="31">
        <v>0</v>
      </c>
      <c r="AA5" s="31">
        <v>0</v>
      </c>
      <c r="AB5" s="31">
        <v>0</v>
      </c>
      <c r="AC5" s="31">
        <v>82.605734474189816</v>
      </c>
      <c r="AD5" s="31">
        <f t="shared" ref="AD5:AD44" si="0">SUM(C5:G5)</f>
        <v>0</v>
      </c>
      <c r="AE5" s="31">
        <f t="shared" ref="AE5:AE44" si="1">SUM(H5:L5)</f>
        <v>0</v>
      </c>
      <c r="AF5" s="31">
        <f t="shared" ref="AF5:AF44" si="2">SUM(M5:T5)</f>
        <v>0.20176162995005462</v>
      </c>
      <c r="AG5" s="31">
        <v>0</v>
      </c>
      <c r="AH5" s="31">
        <f t="shared" ref="AH5:AH44" si="3">SUM(V5:W5)</f>
        <v>0</v>
      </c>
      <c r="AI5" s="31">
        <v>8.4105282896884889E-2</v>
      </c>
      <c r="AJ5" s="31">
        <f t="shared" ref="AJ5:AJ44" si="4">SUM(Y5:Z5)</f>
        <v>0</v>
      </c>
      <c r="AK5" s="31">
        <f t="shared" ref="AK5:AK44" si="5">SUM(AA5:AB5)</f>
        <v>0</v>
      </c>
    </row>
    <row r="6" spans="1:39" x14ac:dyDescent="0.25">
      <c r="A6" s="31" t="s">
        <v>172</v>
      </c>
      <c r="B6" s="31">
        <v>27.828039893713548</v>
      </c>
      <c r="C6" s="31">
        <v>0.37507003627933061</v>
      </c>
      <c r="D6" s="31">
        <v>0.51548606958912058</v>
      </c>
      <c r="E6" s="31">
        <v>0.40986593244093017</v>
      </c>
      <c r="F6" s="31">
        <v>0.41669122667369252</v>
      </c>
      <c r="G6" s="31">
        <v>0</v>
      </c>
      <c r="H6" s="31">
        <v>0.29606012548925342</v>
      </c>
      <c r="I6" s="31">
        <v>0</v>
      </c>
      <c r="J6" s="31">
        <v>0</v>
      </c>
      <c r="K6" s="31">
        <v>0</v>
      </c>
      <c r="L6" s="31">
        <v>0.10261210514339549</v>
      </c>
      <c r="M6" s="31">
        <v>4.4347923699546206</v>
      </c>
      <c r="N6" s="31">
        <v>4.2260641298269563E-3</v>
      </c>
      <c r="O6" s="31">
        <v>6.5433614618198965E-2</v>
      </c>
      <c r="P6" s="31">
        <v>0.56785919167513577</v>
      </c>
      <c r="Q6" s="31">
        <v>6.9500572374484454E-2</v>
      </c>
      <c r="R6" s="31">
        <v>0.22534776732260173</v>
      </c>
      <c r="S6" s="31">
        <v>0</v>
      </c>
      <c r="T6" s="31">
        <v>1.0392980321083216</v>
      </c>
      <c r="U6" s="31">
        <v>0</v>
      </c>
      <c r="V6" s="31">
        <v>0</v>
      </c>
      <c r="W6" s="31">
        <v>0</v>
      </c>
      <c r="X6" s="31">
        <v>0</v>
      </c>
      <c r="Y6" s="31">
        <v>0</v>
      </c>
      <c r="Z6" s="31">
        <v>0</v>
      </c>
      <c r="AA6" s="31">
        <v>0</v>
      </c>
      <c r="AB6" s="31">
        <v>0</v>
      </c>
      <c r="AC6" s="31">
        <v>63.649716998487534</v>
      </c>
      <c r="AD6" s="31">
        <f t="shared" si="0"/>
        <v>1.717113264983074</v>
      </c>
      <c r="AE6" s="31">
        <f t="shared" si="1"/>
        <v>0.39867223063264889</v>
      </c>
      <c r="AF6" s="31">
        <f t="shared" si="2"/>
        <v>6.40645761218319</v>
      </c>
      <c r="AG6" s="31">
        <v>0</v>
      </c>
      <c r="AH6" s="31">
        <f t="shared" si="3"/>
        <v>0</v>
      </c>
      <c r="AI6" s="31">
        <v>0</v>
      </c>
      <c r="AJ6" s="31">
        <f t="shared" si="4"/>
        <v>0</v>
      </c>
      <c r="AK6" s="31">
        <f t="shared" si="5"/>
        <v>0</v>
      </c>
    </row>
    <row r="7" spans="1:39" x14ac:dyDescent="0.25">
      <c r="A7" s="31" t="s">
        <v>49</v>
      </c>
      <c r="B7" s="31">
        <v>32.015808617186323</v>
      </c>
      <c r="C7" s="31">
        <v>0</v>
      </c>
      <c r="D7" s="31">
        <v>0.12415781577059749</v>
      </c>
      <c r="E7" s="31">
        <v>0</v>
      </c>
      <c r="F7" s="31">
        <v>0.27966705645630074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0.13644748125120568</v>
      </c>
      <c r="N7" s="31">
        <v>0</v>
      </c>
      <c r="O7" s="31">
        <v>0</v>
      </c>
      <c r="P7" s="31">
        <v>0.3671760649321742</v>
      </c>
      <c r="Q7" s="31">
        <v>4.7745502709633084E-2</v>
      </c>
      <c r="R7" s="31">
        <v>0.15451841244645262</v>
      </c>
      <c r="S7" s="31">
        <v>0</v>
      </c>
      <c r="T7" s="31">
        <v>5.7507626005884112E-2</v>
      </c>
      <c r="U7" s="31">
        <v>0</v>
      </c>
      <c r="V7" s="31">
        <v>0</v>
      </c>
      <c r="W7" s="31">
        <v>0.17465510309419569</v>
      </c>
      <c r="X7" s="31">
        <v>0</v>
      </c>
      <c r="Y7" s="31">
        <v>4.9106421401634959E-2</v>
      </c>
      <c r="Z7" s="31">
        <v>0</v>
      </c>
      <c r="AA7" s="31">
        <v>0</v>
      </c>
      <c r="AB7" s="31">
        <v>0</v>
      </c>
      <c r="AC7" s="31">
        <v>66.593209898745599</v>
      </c>
      <c r="AD7" s="31">
        <f t="shared" si="0"/>
        <v>0.40382487222689822</v>
      </c>
      <c r="AE7" s="31">
        <f t="shared" si="1"/>
        <v>0</v>
      </c>
      <c r="AF7" s="31">
        <f t="shared" si="2"/>
        <v>0.76339508734534967</v>
      </c>
      <c r="AG7" s="31">
        <v>0</v>
      </c>
      <c r="AH7" s="31">
        <f t="shared" si="3"/>
        <v>0.17465510309419569</v>
      </c>
      <c r="AI7" s="31">
        <v>0</v>
      </c>
      <c r="AJ7" s="31">
        <f t="shared" si="4"/>
        <v>4.9106421401634959E-2</v>
      </c>
      <c r="AK7" s="31">
        <f t="shared" si="5"/>
        <v>0</v>
      </c>
    </row>
    <row r="8" spans="1:39" x14ac:dyDescent="0.25">
      <c r="A8" s="31" t="s">
        <v>56</v>
      </c>
      <c r="B8" s="31">
        <v>3.7590784785407143</v>
      </c>
      <c r="C8" s="31">
        <v>0</v>
      </c>
      <c r="D8" s="31">
        <v>0.40667135178123681</v>
      </c>
      <c r="E8" s="31">
        <v>0.40189348823228027</v>
      </c>
      <c r="F8" s="31">
        <v>0.4348840608048552</v>
      </c>
      <c r="G8" s="31">
        <v>0.15696662657278987</v>
      </c>
      <c r="H8" s="31">
        <v>0.24569082774856735</v>
      </c>
      <c r="I8" s="31">
        <v>0</v>
      </c>
      <c r="J8" s="31">
        <v>0</v>
      </c>
      <c r="K8" s="31">
        <v>0</v>
      </c>
      <c r="L8" s="31">
        <v>0</v>
      </c>
      <c r="M8" s="31">
        <v>0.29325316924971934</v>
      </c>
      <c r="N8" s="31">
        <v>0</v>
      </c>
      <c r="O8" s="31">
        <v>3.9872044701722696E-2</v>
      </c>
      <c r="P8" s="31">
        <v>0.90144686399595253</v>
      </c>
      <c r="Q8" s="31">
        <v>0.1134769515556097</v>
      </c>
      <c r="R8" s="31">
        <v>0.53936104530812057</v>
      </c>
      <c r="S8" s="31">
        <v>0</v>
      </c>
      <c r="T8" s="31">
        <v>0.56584560024119002</v>
      </c>
      <c r="U8" s="31">
        <v>0</v>
      </c>
      <c r="V8" s="31">
        <v>0</v>
      </c>
      <c r="W8" s="31">
        <v>6.5410259668770829E-2</v>
      </c>
      <c r="X8" s="31">
        <v>0</v>
      </c>
      <c r="Y8" s="31">
        <v>4.7745594469119197E-2</v>
      </c>
      <c r="Z8" s="31">
        <v>0</v>
      </c>
      <c r="AA8" s="31">
        <v>0</v>
      </c>
      <c r="AB8" s="31">
        <v>0</v>
      </c>
      <c r="AC8" s="31">
        <v>92.028403637129358</v>
      </c>
      <c r="AD8" s="31">
        <f t="shared" si="0"/>
        <v>1.400415527391162</v>
      </c>
      <c r="AE8" s="31">
        <f t="shared" si="1"/>
        <v>0.24569082774856735</v>
      </c>
      <c r="AF8" s="31">
        <f t="shared" si="2"/>
        <v>2.4532556750523149</v>
      </c>
      <c r="AG8" s="31">
        <v>0</v>
      </c>
      <c r="AH8" s="31">
        <f t="shared" si="3"/>
        <v>6.5410259668770829E-2</v>
      </c>
      <c r="AI8" s="31">
        <v>0</v>
      </c>
      <c r="AJ8" s="31">
        <f t="shared" si="4"/>
        <v>4.7745594469119197E-2</v>
      </c>
      <c r="AK8" s="31">
        <f t="shared" si="5"/>
        <v>0</v>
      </c>
    </row>
    <row r="9" spans="1:39" x14ac:dyDescent="0.25">
      <c r="A9" s="31" t="s">
        <v>59</v>
      </c>
      <c r="B9" s="31">
        <v>19.378093586882521</v>
      </c>
      <c r="C9" s="31">
        <v>0</v>
      </c>
      <c r="D9" s="31">
        <v>0.46999243373837229</v>
      </c>
      <c r="E9" s="31">
        <v>0</v>
      </c>
      <c r="F9" s="31">
        <v>0.2387340617609667</v>
      </c>
      <c r="G9" s="31">
        <v>0.10238865174167168</v>
      </c>
      <c r="H9" s="31">
        <v>0.22446104279424572</v>
      </c>
      <c r="I9" s="31">
        <v>0</v>
      </c>
      <c r="J9" s="31">
        <v>0</v>
      </c>
      <c r="K9" s="31">
        <v>0</v>
      </c>
      <c r="L9" s="31">
        <v>0</v>
      </c>
      <c r="M9" s="31">
        <v>0.72114507289431029</v>
      </c>
      <c r="N9" s="31">
        <v>0</v>
      </c>
      <c r="O9" s="31">
        <v>0</v>
      </c>
      <c r="P9" s="31">
        <v>0.3400512884115261</v>
      </c>
      <c r="Q9" s="31">
        <v>4.3112108429677727E-2</v>
      </c>
      <c r="R9" s="31">
        <v>0.20468686132378267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0</v>
      </c>
      <c r="Y9" s="31">
        <v>0</v>
      </c>
      <c r="Z9" s="31">
        <v>0</v>
      </c>
      <c r="AA9" s="31">
        <v>0</v>
      </c>
      <c r="AB9" s="31">
        <v>1.5617707938155638</v>
      </c>
      <c r="AC9" s="31">
        <v>76.715564098207366</v>
      </c>
      <c r="AD9" s="31">
        <f t="shared" si="0"/>
        <v>0.81111514724101064</v>
      </c>
      <c r="AE9" s="31">
        <f t="shared" si="1"/>
        <v>0.22446104279424572</v>
      </c>
      <c r="AF9" s="31">
        <f t="shared" si="2"/>
        <v>1.3089953310592968</v>
      </c>
      <c r="AG9" s="31">
        <v>0</v>
      </c>
      <c r="AH9" s="31">
        <f t="shared" si="3"/>
        <v>0</v>
      </c>
      <c r="AI9" s="31">
        <v>0</v>
      </c>
      <c r="AJ9" s="31">
        <f t="shared" si="4"/>
        <v>0</v>
      </c>
      <c r="AK9" s="31">
        <f t="shared" si="5"/>
        <v>1.5617707938155638</v>
      </c>
    </row>
    <row r="10" spans="1:39" x14ac:dyDescent="0.25">
      <c r="A10" s="31" t="s">
        <v>67</v>
      </c>
      <c r="B10" s="31">
        <v>2.7402867187120292</v>
      </c>
      <c r="C10" s="31">
        <v>0</v>
      </c>
      <c r="D10" s="31">
        <v>0.96379335657795306</v>
      </c>
      <c r="E10" s="31">
        <v>0.85125390038686599</v>
      </c>
      <c r="F10" s="31">
        <v>0.91759810910680073</v>
      </c>
      <c r="G10" s="31">
        <v>0.3842226289766219</v>
      </c>
      <c r="H10" s="31">
        <v>1.2805284353023063</v>
      </c>
      <c r="I10" s="31">
        <v>0</v>
      </c>
      <c r="J10" s="31">
        <v>0.10380388809469712</v>
      </c>
      <c r="K10" s="31">
        <v>3.3944135946954154E-2</v>
      </c>
      <c r="L10" s="31">
        <v>0</v>
      </c>
      <c r="M10" s="31">
        <v>0.61422533781736022</v>
      </c>
      <c r="N10" s="31">
        <v>6.1222469941801571E-3</v>
      </c>
      <c r="O10" s="31">
        <v>0</v>
      </c>
      <c r="P10" s="31">
        <v>0.75672493903220561</v>
      </c>
      <c r="Q10" s="31">
        <v>8.3809515493737219E-2</v>
      </c>
      <c r="R10" s="31">
        <v>0.46372749694242971</v>
      </c>
      <c r="S10" s="31">
        <v>5.6377603428446374E-2</v>
      </c>
      <c r="T10" s="31">
        <v>1.2570535982939006</v>
      </c>
      <c r="U10" s="31">
        <v>2.9993560431525759E-2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1.2176289111450609</v>
      </c>
      <c r="AB10" s="31">
        <v>18.580367949100932</v>
      </c>
      <c r="AC10" s="31">
        <v>69.658537668215985</v>
      </c>
      <c r="AD10" s="31">
        <f t="shared" si="0"/>
        <v>3.1168679950482416</v>
      </c>
      <c r="AE10" s="31">
        <f t="shared" si="1"/>
        <v>1.4182764593439576</v>
      </c>
      <c r="AF10" s="31">
        <f t="shared" si="2"/>
        <v>3.23804073800226</v>
      </c>
      <c r="AG10" s="31">
        <v>2.9993560431525759E-2</v>
      </c>
      <c r="AH10" s="31">
        <f t="shared" si="3"/>
        <v>0</v>
      </c>
      <c r="AI10" s="31">
        <v>0</v>
      </c>
      <c r="AJ10" s="31">
        <f t="shared" si="4"/>
        <v>0</v>
      </c>
      <c r="AK10" s="31">
        <f t="shared" si="5"/>
        <v>19.797996860245991</v>
      </c>
    </row>
    <row r="11" spans="1:39" x14ac:dyDescent="0.25">
      <c r="A11" s="31" t="s">
        <v>61</v>
      </c>
      <c r="B11" s="31">
        <v>11.151659066053741</v>
      </c>
      <c r="C11" s="31">
        <v>2.5278544258546805</v>
      </c>
      <c r="D11" s="31">
        <v>1.1129677628583494</v>
      </c>
      <c r="E11" s="31">
        <v>1.3632948746649705</v>
      </c>
      <c r="F11" s="31">
        <v>0.95261254944395901</v>
      </c>
      <c r="G11" s="31">
        <v>0.51602454908201167</v>
      </c>
      <c r="H11" s="31">
        <v>0.55241002872259393</v>
      </c>
      <c r="I11" s="31">
        <v>6.3683478650041425E-2</v>
      </c>
      <c r="J11" s="31">
        <v>2.5530667813642945E-2</v>
      </c>
      <c r="K11" s="31">
        <v>0</v>
      </c>
      <c r="L11" s="31">
        <v>0</v>
      </c>
      <c r="M11" s="31">
        <v>0.40765779847118377</v>
      </c>
      <c r="N11" s="31">
        <v>0</v>
      </c>
      <c r="O11" s="31">
        <v>3.1001791027978627E-2</v>
      </c>
      <c r="P11" s="31">
        <v>0.78470584028622581</v>
      </c>
      <c r="Q11" s="31">
        <v>8.4809631488557385E-2</v>
      </c>
      <c r="R11" s="31">
        <v>0.54192139810302598</v>
      </c>
      <c r="S11" s="31">
        <v>1.8827881613147218E-2</v>
      </c>
      <c r="T11" s="31">
        <v>0.68861504056849554</v>
      </c>
      <c r="U11" s="31">
        <v>0</v>
      </c>
      <c r="V11" s="31">
        <v>0</v>
      </c>
      <c r="W11" s="31">
        <v>4.1195442204448707E-2</v>
      </c>
      <c r="X11" s="31">
        <v>0</v>
      </c>
      <c r="Y11" s="31">
        <v>2.7884044585303747E-2</v>
      </c>
      <c r="Z11" s="31">
        <v>0</v>
      </c>
      <c r="AA11" s="31">
        <v>0.44327982208763772</v>
      </c>
      <c r="AB11" s="31">
        <v>24.013106447053502</v>
      </c>
      <c r="AC11" s="31">
        <v>54.650957459366488</v>
      </c>
      <c r="AD11" s="31">
        <f t="shared" si="0"/>
        <v>6.4727541619039712</v>
      </c>
      <c r="AE11" s="31">
        <f t="shared" si="1"/>
        <v>0.64162417518627834</v>
      </c>
      <c r="AF11" s="31">
        <f t="shared" si="2"/>
        <v>2.5575393815586143</v>
      </c>
      <c r="AG11" s="31">
        <v>0</v>
      </c>
      <c r="AH11" s="31">
        <f t="shared" si="3"/>
        <v>4.1195442204448707E-2</v>
      </c>
      <c r="AI11" s="31">
        <v>0</v>
      </c>
      <c r="AJ11" s="31">
        <f t="shared" si="4"/>
        <v>2.7884044585303747E-2</v>
      </c>
      <c r="AK11" s="31">
        <f t="shared" si="5"/>
        <v>24.456386269141142</v>
      </c>
    </row>
    <row r="12" spans="1:39" x14ac:dyDescent="0.25">
      <c r="A12" s="31" t="s">
        <v>69</v>
      </c>
      <c r="B12" s="31">
        <v>48.965671556933707</v>
      </c>
      <c r="C12" s="31">
        <v>0</v>
      </c>
      <c r="D12" s="31">
        <v>0</v>
      </c>
      <c r="E12" s="31">
        <v>0</v>
      </c>
      <c r="F12" s="31">
        <v>0.45431470546049135</v>
      </c>
      <c r="G12" s="31">
        <v>0.15516675834181382</v>
      </c>
      <c r="H12" s="31">
        <v>0.13321432584876619</v>
      </c>
      <c r="I12" s="31">
        <v>0</v>
      </c>
      <c r="J12" s="31">
        <v>0</v>
      </c>
      <c r="K12" s="31">
        <v>0</v>
      </c>
      <c r="L12" s="31">
        <v>0</v>
      </c>
      <c r="M12" s="31">
        <v>0.77341765884743774</v>
      </c>
      <c r="N12" s="31">
        <v>2.0046857634148465E-3</v>
      </c>
      <c r="O12" s="31">
        <v>0</v>
      </c>
      <c r="P12" s="31">
        <v>6.7635587181048229E-2</v>
      </c>
      <c r="Q12" s="31">
        <v>3.0352496416764591E-2</v>
      </c>
      <c r="R12" s="31">
        <v>0.15055082385611138</v>
      </c>
      <c r="S12" s="31">
        <v>0</v>
      </c>
      <c r="T12" s="31">
        <v>0.27073861418825296</v>
      </c>
      <c r="U12" s="31">
        <v>0</v>
      </c>
      <c r="V12" s="31">
        <v>0</v>
      </c>
      <c r="W12" s="31">
        <v>0.13776035982018298</v>
      </c>
      <c r="X12" s="31">
        <v>0</v>
      </c>
      <c r="Y12" s="31">
        <v>0.12747207827124876</v>
      </c>
      <c r="Z12" s="31">
        <v>0</v>
      </c>
      <c r="AA12" s="31">
        <v>1.8126620904377573</v>
      </c>
      <c r="AB12" s="31">
        <v>0</v>
      </c>
      <c r="AC12" s="31">
        <v>46.919038258633009</v>
      </c>
      <c r="AD12" s="31">
        <f t="shared" si="0"/>
        <v>0.60948146380230517</v>
      </c>
      <c r="AE12" s="31">
        <f t="shared" si="1"/>
        <v>0.13321432584876619</v>
      </c>
      <c r="AF12" s="31">
        <f t="shared" si="2"/>
        <v>1.2946998662530298</v>
      </c>
      <c r="AG12" s="31">
        <v>0</v>
      </c>
      <c r="AH12" s="31">
        <f t="shared" si="3"/>
        <v>0.13776035982018298</v>
      </c>
      <c r="AI12" s="31">
        <v>0</v>
      </c>
      <c r="AJ12" s="31">
        <f t="shared" si="4"/>
        <v>0.12747207827124876</v>
      </c>
      <c r="AK12" s="31">
        <f t="shared" si="5"/>
        <v>1.8126620904377573</v>
      </c>
    </row>
    <row r="13" spans="1:39" x14ac:dyDescent="0.25">
      <c r="A13" s="31" t="s">
        <v>45</v>
      </c>
      <c r="B13" s="31">
        <v>33.135430593178171</v>
      </c>
      <c r="C13" s="31">
        <v>0.69857942283945096</v>
      </c>
      <c r="D13" s="31">
        <v>0.71368251317830389</v>
      </c>
      <c r="E13" s="31">
        <v>0</v>
      </c>
      <c r="F13" s="31">
        <v>0.43161909784988922</v>
      </c>
      <c r="G13" s="31">
        <v>0.22660767984254332</v>
      </c>
      <c r="H13" s="31">
        <v>0.24518542921813211</v>
      </c>
      <c r="I13" s="31">
        <v>0.16723659444389796</v>
      </c>
      <c r="J13" s="31">
        <v>0</v>
      </c>
      <c r="K13" s="31">
        <v>6.8509162855133893E-2</v>
      </c>
      <c r="L13" s="31">
        <v>0</v>
      </c>
      <c r="M13" s="31">
        <v>0.20628512235789181</v>
      </c>
      <c r="N13" s="31">
        <v>0</v>
      </c>
      <c r="O13" s="31">
        <v>0</v>
      </c>
      <c r="P13" s="31">
        <v>0.22097437448060378</v>
      </c>
      <c r="Q13" s="31">
        <v>0</v>
      </c>
      <c r="R13" s="31">
        <v>0.16694997710490186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0.19352362644676535</v>
      </c>
      <c r="Z13" s="31">
        <v>0</v>
      </c>
      <c r="AA13" s="31">
        <v>5.8305558952011385</v>
      </c>
      <c r="AB13" s="31">
        <v>0</v>
      </c>
      <c r="AC13" s="31">
        <v>57.694860511003164</v>
      </c>
      <c r="AD13" s="31">
        <f t="shared" si="0"/>
        <v>2.0704887137101875</v>
      </c>
      <c r="AE13" s="31">
        <f t="shared" si="1"/>
        <v>0.48093118651716393</v>
      </c>
      <c r="AF13" s="31">
        <f t="shared" si="2"/>
        <v>0.59420947394339751</v>
      </c>
      <c r="AG13" s="31">
        <v>0</v>
      </c>
      <c r="AH13" s="31">
        <f t="shared" si="3"/>
        <v>0</v>
      </c>
      <c r="AI13" s="31">
        <v>0</v>
      </c>
      <c r="AJ13" s="31">
        <f t="shared" si="4"/>
        <v>0.19352362644676535</v>
      </c>
      <c r="AK13" s="31">
        <f t="shared" si="5"/>
        <v>5.8305558952011385</v>
      </c>
    </row>
    <row r="14" spans="1:39" x14ac:dyDescent="0.25">
      <c r="A14" s="31" t="s">
        <v>256</v>
      </c>
      <c r="B14" s="31">
        <v>9.6862340182286673</v>
      </c>
      <c r="C14" s="31">
        <v>1.2224701389509363</v>
      </c>
      <c r="D14" s="31">
        <v>1.0511349780787025</v>
      </c>
      <c r="E14" s="31">
        <v>0.96561416654267029</v>
      </c>
      <c r="F14" s="31">
        <v>0.75747762638748484</v>
      </c>
      <c r="G14" s="31">
        <v>0.51811700453433251</v>
      </c>
      <c r="H14" s="31">
        <v>0.71114806417089926</v>
      </c>
      <c r="I14" s="31">
        <v>6.4929564103055046E-2</v>
      </c>
      <c r="J14" s="31">
        <v>3.0374677836218094E-2</v>
      </c>
      <c r="K14" s="31">
        <v>0</v>
      </c>
      <c r="L14" s="31">
        <v>0</v>
      </c>
      <c r="M14" s="31">
        <v>2.2883316342089346</v>
      </c>
      <c r="N14" s="31">
        <v>0</v>
      </c>
      <c r="O14" s="31">
        <v>2.858498656646918E-2</v>
      </c>
      <c r="P14" s="31">
        <v>0.61977727502771773</v>
      </c>
      <c r="Q14" s="31">
        <v>3.1247204768898949E-2</v>
      </c>
      <c r="R14" s="31">
        <v>0.15865345119810345</v>
      </c>
      <c r="S14" s="31">
        <v>1.5541569222830428E-2</v>
      </c>
      <c r="T14" s="31">
        <v>0.19907131669062478</v>
      </c>
      <c r="U14" s="31">
        <v>0</v>
      </c>
      <c r="V14" s="31">
        <v>0</v>
      </c>
      <c r="W14" s="31">
        <v>0</v>
      </c>
      <c r="X14" s="31">
        <v>0</v>
      </c>
      <c r="Y14" s="31">
        <v>2.8017623789692126E-2</v>
      </c>
      <c r="Z14" s="31">
        <v>0</v>
      </c>
      <c r="AA14" s="31">
        <v>38.795567414987232</v>
      </c>
      <c r="AB14" s="31">
        <v>5.7773565553543405</v>
      </c>
      <c r="AC14" s="31">
        <v>37.050350729352196</v>
      </c>
      <c r="AD14" s="31">
        <f t="shared" si="0"/>
        <v>4.5148139144941259</v>
      </c>
      <c r="AE14" s="31">
        <f t="shared" si="1"/>
        <v>0.80645230611017238</v>
      </c>
      <c r="AF14" s="31">
        <f t="shared" si="2"/>
        <v>3.341207437683579</v>
      </c>
      <c r="AG14" s="31">
        <v>0</v>
      </c>
      <c r="AH14" s="31">
        <f t="shared" si="3"/>
        <v>0</v>
      </c>
      <c r="AI14" s="31">
        <v>0</v>
      </c>
      <c r="AJ14" s="31">
        <f t="shared" si="4"/>
        <v>2.8017623789692126E-2</v>
      </c>
      <c r="AK14" s="31">
        <f t="shared" si="5"/>
        <v>44.57292397034157</v>
      </c>
    </row>
    <row r="15" spans="1:39" x14ac:dyDescent="0.25">
      <c r="A15" s="31" t="s">
        <v>63</v>
      </c>
      <c r="B15" s="31">
        <v>5.2361182396182553</v>
      </c>
      <c r="C15" s="31">
        <v>0</v>
      </c>
      <c r="D15" s="31">
        <v>0.1603930050607634</v>
      </c>
      <c r="E15" s="31">
        <v>0.17710457457918374</v>
      </c>
      <c r="F15" s="31">
        <v>0</v>
      </c>
      <c r="G15" s="31">
        <v>8.8934568815807968E-2</v>
      </c>
      <c r="H15" s="31">
        <v>5.842613740384666E-2</v>
      </c>
      <c r="I15" s="31">
        <v>8.1201160807489944E-3</v>
      </c>
      <c r="J15" s="31">
        <v>0</v>
      </c>
      <c r="K15" s="31">
        <v>0</v>
      </c>
      <c r="L15" s="31">
        <v>0</v>
      </c>
      <c r="M15" s="31">
        <v>0.10968773779134967</v>
      </c>
      <c r="N15" s="31">
        <v>3.0403518554705415E-4</v>
      </c>
      <c r="O15" s="31">
        <v>1.7739577695550963E-3</v>
      </c>
      <c r="P15" s="31">
        <v>4.7032704662206104E-2</v>
      </c>
      <c r="Q15" s="31">
        <v>3.4095341775180928E-3</v>
      </c>
      <c r="R15" s="31">
        <v>1.5595488788499166E-2</v>
      </c>
      <c r="S15" s="31">
        <v>0</v>
      </c>
      <c r="T15" s="31">
        <v>2.0848326147311899E-2</v>
      </c>
      <c r="U15" s="31">
        <v>0</v>
      </c>
      <c r="V15" s="31">
        <v>0</v>
      </c>
      <c r="W15" s="31">
        <v>5.0581792108644937E-3</v>
      </c>
      <c r="X15" s="31">
        <v>0</v>
      </c>
      <c r="Y15" s="31">
        <v>0</v>
      </c>
      <c r="Z15" s="31">
        <v>0</v>
      </c>
      <c r="AA15" s="31">
        <v>19.012060052997121</v>
      </c>
      <c r="AB15" s="31">
        <v>0.41962905384267618</v>
      </c>
      <c r="AC15" s="31">
        <v>74.635504287868741</v>
      </c>
      <c r="AD15" s="31">
        <f t="shared" si="0"/>
        <v>0.42643214845575511</v>
      </c>
      <c r="AE15" s="31">
        <f t="shared" si="1"/>
        <v>6.6546253484595655E-2</v>
      </c>
      <c r="AF15" s="31">
        <f t="shared" si="2"/>
        <v>0.19865178452198712</v>
      </c>
      <c r="AG15" s="31">
        <v>0</v>
      </c>
      <c r="AH15" s="31">
        <f t="shared" si="3"/>
        <v>5.0581792108644937E-3</v>
      </c>
      <c r="AI15" s="31">
        <v>0</v>
      </c>
      <c r="AJ15" s="31">
        <f t="shared" si="4"/>
        <v>0</v>
      </c>
      <c r="AK15" s="31">
        <f t="shared" si="5"/>
        <v>19.431689106839798</v>
      </c>
    </row>
    <row r="16" spans="1:39" x14ac:dyDescent="0.25">
      <c r="A16" s="31" t="s">
        <v>166</v>
      </c>
      <c r="B16" s="31">
        <v>18.374179414019679</v>
      </c>
      <c r="C16" s="31">
        <v>1.7324489678972297</v>
      </c>
      <c r="D16" s="31">
        <v>0.73020790689767834</v>
      </c>
      <c r="E16" s="31">
        <v>1.1319654822974292</v>
      </c>
      <c r="F16" s="31">
        <v>0.92075667449242804</v>
      </c>
      <c r="G16" s="31">
        <v>0.63188966549236047</v>
      </c>
      <c r="H16" s="31">
        <v>0.98474370669272648</v>
      </c>
      <c r="I16" s="31">
        <v>9.5838255569186945E-2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4.6398473632941042E-2</v>
      </c>
      <c r="P16" s="31">
        <v>0.3370406197722719</v>
      </c>
      <c r="Q16" s="31">
        <v>0.13260058355189552</v>
      </c>
      <c r="R16" s="31">
        <v>1.0481618639008239</v>
      </c>
      <c r="S16" s="31">
        <v>0</v>
      </c>
      <c r="T16" s="31">
        <v>2.071930896302268</v>
      </c>
      <c r="U16" s="31">
        <v>0</v>
      </c>
      <c r="V16" s="31">
        <v>0</v>
      </c>
      <c r="W16" s="31">
        <v>8.2086846698894614E-2</v>
      </c>
      <c r="X16" s="31">
        <v>0</v>
      </c>
      <c r="Y16" s="31">
        <v>0</v>
      </c>
      <c r="Z16" s="31">
        <v>0</v>
      </c>
      <c r="AA16" s="31">
        <v>51.255138383378331</v>
      </c>
      <c r="AB16" s="31">
        <v>2.050670880982612</v>
      </c>
      <c r="AC16" s="31">
        <v>18.37394137842125</v>
      </c>
      <c r="AD16" s="31">
        <f t="shared" si="0"/>
        <v>5.1472686970771253</v>
      </c>
      <c r="AE16" s="31">
        <f t="shared" si="1"/>
        <v>1.0805819622619135</v>
      </c>
      <c r="AF16" s="31">
        <f t="shared" si="2"/>
        <v>3.6361324371602004</v>
      </c>
      <c r="AG16" s="31">
        <v>0</v>
      </c>
      <c r="AH16" s="31">
        <f t="shared" si="3"/>
        <v>8.2086846698894614E-2</v>
      </c>
      <c r="AI16" s="31">
        <v>0</v>
      </c>
      <c r="AJ16" s="31">
        <f t="shared" si="4"/>
        <v>0</v>
      </c>
      <c r="AK16" s="31">
        <f t="shared" si="5"/>
        <v>53.305809264360946</v>
      </c>
    </row>
    <row r="17" spans="1:37" x14ac:dyDescent="0.25">
      <c r="A17" s="31" t="s">
        <v>46</v>
      </c>
      <c r="B17" s="31">
        <v>12.15612596896727</v>
      </c>
      <c r="C17" s="31">
        <v>0</v>
      </c>
      <c r="D17" s="31">
        <v>3.5322536195952305</v>
      </c>
      <c r="E17" s="31">
        <v>0.43905609180716221</v>
      </c>
      <c r="F17" s="31">
        <v>0.49754793719280438</v>
      </c>
      <c r="G17" s="31">
        <v>0</v>
      </c>
      <c r="H17" s="31">
        <v>0.18888793331819709</v>
      </c>
      <c r="I17" s="31">
        <v>0</v>
      </c>
      <c r="J17" s="31">
        <v>0</v>
      </c>
      <c r="K17" s="31">
        <v>0</v>
      </c>
      <c r="L17" s="31">
        <v>0</v>
      </c>
      <c r="M17" s="31">
        <v>0.58854476685420698</v>
      </c>
      <c r="N17" s="31">
        <v>6.3940236469942737E-3</v>
      </c>
      <c r="O17" s="31">
        <v>0</v>
      </c>
      <c r="P17" s="31">
        <v>0.38817555201234094</v>
      </c>
      <c r="Q17" s="31">
        <v>0</v>
      </c>
      <c r="R17" s="31">
        <v>0.26672187161966338</v>
      </c>
      <c r="S17" s="31">
        <v>0</v>
      </c>
      <c r="T17" s="31">
        <v>0.89901758398924991</v>
      </c>
      <c r="U17" s="31">
        <v>0</v>
      </c>
      <c r="V17" s="31">
        <v>0</v>
      </c>
      <c r="W17" s="31">
        <v>0.16520774980741776</v>
      </c>
      <c r="X17" s="31">
        <v>0</v>
      </c>
      <c r="Y17" s="31">
        <v>0</v>
      </c>
      <c r="Z17" s="31">
        <v>0</v>
      </c>
      <c r="AA17" s="31">
        <v>4.2108952340373635</v>
      </c>
      <c r="AB17" s="31">
        <v>2.8782741413913042</v>
      </c>
      <c r="AC17" s="31">
        <v>73.782897525760788</v>
      </c>
      <c r="AD17" s="31">
        <f t="shared" si="0"/>
        <v>4.468857648595197</v>
      </c>
      <c r="AE17" s="31">
        <f t="shared" si="1"/>
        <v>0.18888793331819709</v>
      </c>
      <c r="AF17" s="31">
        <f t="shared" si="2"/>
        <v>2.1488537981224556</v>
      </c>
      <c r="AG17" s="31">
        <v>0</v>
      </c>
      <c r="AH17" s="31">
        <f t="shared" si="3"/>
        <v>0.16520774980741776</v>
      </c>
      <c r="AI17" s="31">
        <v>0</v>
      </c>
      <c r="AJ17" s="31">
        <f t="shared" si="4"/>
        <v>0</v>
      </c>
      <c r="AK17" s="31">
        <f t="shared" si="5"/>
        <v>7.0891693754286678</v>
      </c>
    </row>
    <row r="18" spans="1:37" x14ac:dyDescent="0.25">
      <c r="A18" s="31" t="s">
        <v>48</v>
      </c>
      <c r="B18" s="31">
        <v>28.290220535520788</v>
      </c>
      <c r="C18" s="31">
        <v>0</v>
      </c>
      <c r="D18" s="31">
        <v>0.83013158651364172</v>
      </c>
      <c r="E18" s="31">
        <v>0.92573977593612833</v>
      </c>
      <c r="F18" s="31">
        <v>0.66276038002278548</v>
      </c>
      <c r="G18" s="31">
        <v>0.57108151069628332</v>
      </c>
      <c r="H18" s="31">
        <v>0.50813271835860541</v>
      </c>
      <c r="I18" s="31">
        <v>9.0775935424490681E-2</v>
      </c>
      <c r="J18" s="31">
        <v>5.536609974362966E-2</v>
      </c>
      <c r="K18" s="31">
        <v>0</v>
      </c>
      <c r="L18" s="31">
        <v>0</v>
      </c>
      <c r="M18" s="31">
        <v>0.11826613388891764</v>
      </c>
      <c r="N18" s="31">
        <v>9.1607802429197389E-4</v>
      </c>
      <c r="O18" s="31">
        <v>1.656636863324008E-2</v>
      </c>
      <c r="P18" s="31">
        <v>0.2334524405421009</v>
      </c>
      <c r="Q18" s="31">
        <v>2.9358257307062759E-2</v>
      </c>
      <c r="R18" s="31">
        <v>7.9302571437304167E-2</v>
      </c>
      <c r="S18" s="31">
        <v>2.7163133075138856E-2</v>
      </c>
      <c r="T18" s="31">
        <v>0.91147945984602874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14.868259256216874</v>
      </c>
      <c r="AB18" s="31">
        <v>11.95447803761512</v>
      </c>
      <c r="AC18" s="31">
        <v>39.826549721197573</v>
      </c>
      <c r="AD18" s="31">
        <f t="shared" si="0"/>
        <v>2.9897132531688393</v>
      </c>
      <c r="AE18" s="31">
        <f t="shared" si="1"/>
        <v>0.65427475352672571</v>
      </c>
      <c r="AF18" s="31">
        <f t="shared" si="2"/>
        <v>1.4165044427540852</v>
      </c>
      <c r="AG18" s="31">
        <v>0</v>
      </c>
      <c r="AH18" s="31">
        <f t="shared" si="3"/>
        <v>0</v>
      </c>
      <c r="AI18" s="31">
        <v>0</v>
      </c>
      <c r="AJ18" s="31">
        <f t="shared" si="4"/>
        <v>0</v>
      </c>
      <c r="AK18" s="31">
        <f t="shared" si="5"/>
        <v>26.822737293831992</v>
      </c>
    </row>
    <row r="19" spans="1:37" x14ac:dyDescent="0.25">
      <c r="A19" s="31" t="s">
        <v>89</v>
      </c>
      <c r="B19" s="31">
        <v>5.2178999772157537</v>
      </c>
      <c r="C19" s="31">
        <v>1.6421288518896529</v>
      </c>
      <c r="D19" s="31">
        <v>1.729448741876604</v>
      </c>
      <c r="E19" s="31">
        <v>2.5560148819640438</v>
      </c>
      <c r="F19" s="31">
        <v>1.0452030640533005</v>
      </c>
      <c r="G19" s="31">
        <v>1.0273450324287956</v>
      </c>
      <c r="H19" s="31">
        <v>0.8401349744444867</v>
      </c>
      <c r="I19" s="31">
        <v>0</v>
      </c>
      <c r="J19" s="31">
        <v>0</v>
      </c>
      <c r="K19" s="31">
        <v>0</v>
      </c>
      <c r="L19" s="31">
        <v>0</v>
      </c>
      <c r="M19" s="31">
        <v>0.70447653036837732</v>
      </c>
      <c r="N19" s="31">
        <v>0</v>
      </c>
      <c r="O19" s="31">
        <v>0</v>
      </c>
      <c r="P19" s="31">
        <v>0.80160118387807933</v>
      </c>
      <c r="Q19" s="31">
        <v>0</v>
      </c>
      <c r="R19" s="31">
        <v>0.42797402062835621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20.918738034960672</v>
      </c>
      <c r="AB19" s="31">
        <v>11.087237763416693</v>
      </c>
      <c r="AC19" s="31">
        <v>52.001796942875188</v>
      </c>
      <c r="AD19" s="31">
        <f t="shared" si="0"/>
        <v>8.0001405722123966</v>
      </c>
      <c r="AE19" s="31">
        <f t="shared" si="1"/>
        <v>0.8401349744444867</v>
      </c>
      <c r="AF19" s="31">
        <f t="shared" si="2"/>
        <v>1.9340517348748127</v>
      </c>
      <c r="AG19" s="31">
        <v>0</v>
      </c>
      <c r="AH19" s="31">
        <f t="shared" si="3"/>
        <v>0</v>
      </c>
      <c r="AI19" s="31">
        <v>0</v>
      </c>
      <c r="AJ19" s="31">
        <f t="shared" si="4"/>
        <v>0</v>
      </c>
      <c r="AK19" s="31">
        <f t="shared" si="5"/>
        <v>32.005975798377364</v>
      </c>
    </row>
    <row r="20" spans="1:37" x14ac:dyDescent="0.25">
      <c r="A20" s="31" t="s">
        <v>210</v>
      </c>
      <c r="B20" s="31">
        <v>9.0183151055590862</v>
      </c>
      <c r="C20" s="31">
        <v>0</v>
      </c>
      <c r="D20" s="31">
        <v>0.36923017403386565</v>
      </c>
      <c r="E20" s="31">
        <v>0</v>
      </c>
      <c r="F20" s="31">
        <v>0.23015053428582863</v>
      </c>
      <c r="G20" s="31">
        <v>0.15106166796126264</v>
      </c>
      <c r="H20" s="31">
        <v>0.20730126609712435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7.8925071042610678E-2</v>
      </c>
      <c r="Q20" s="31">
        <v>3.0052335233034824E-2</v>
      </c>
      <c r="R20" s="31">
        <v>0.20554025811181176</v>
      </c>
      <c r="S20" s="31">
        <v>0</v>
      </c>
      <c r="T20" s="31">
        <v>8.1873905805599154E-2</v>
      </c>
      <c r="U20" s="31">
        <v>0</v>
      </c>
      <c r="V20" s="31">
        <v>0</v>
      </c>
      <c r="W20" s="31">
        <v>0</v>
      </c>
      <c r="X20" s="31">
        <v>0</v>
      </c>
      <c r="Y20" s="31">
        <v>0.11590850611351361</v>
      </c>
      <c r="Z20" s="31">
        <v>0</v>
      </c>
      <c r="AA20" s="31">
        <v>0</v>
      </c>
      <c r="AB20" s="31">
        <v>0</v>
      </c>
      <c r="AC20" s="31">
        <v>89.511641175756267</v>
      </c>
      <c r="AD20" s="31">
        <f t="shared" si="0"/>
        <v>0.75044237628095689</v>
      </c>
      <c r="AE20" s="31">
        <f t="shared" si="1"/>
        <v>0.20730126609712435</v>
      </c>
      <c r="AF20" s="31">
        <f t="shared" si="2"/>
        <v>0.39639157019305643</v>
      </c>
      <c r="AG20" s="31">
        <v>0</v>
      </c>
      <c r="AH20" s="31">
        <f t="shared" si="3"/>
        <v>0</v>
      </c>
      <c r="AI20" s="31">
        <v>0</v>
      </c>
      <c r="AJ20" s="31">
        <f t="shared" si="4"/>
        <v>0.11590850611351361</v>
      </c>
      <c r="AK20" s="31">
        <f t="shared" si="5"/>
        <v>0</v>
      </c>
    </row>
    <row r="21" spans="1:37" x14ac:dyDescent="0.25">
      <c r="A21" s="31" t="s">
        <v>60</v>
      </c>
      <c r="B21" s="31">
        <v>24.499604292354675</v>
      </c>
      <c r="C21" s="31">
        <v>0.11269619404413501</v>
      </c>
      <c r="D21" s="31">
        <v>0.13884911832395483</v>
      </c>
      <c r="E21" s="31">
        <v>0</v>
      </c>
      <c r="F21" s="31">
        <v>0</v>
      </c>
      <c r="G21" s="31">
        <v>7.1776141523483536E-2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7.9789352986804743E-2</v>
      </c>
      <c r="N21" s="31">
        <v>0</v>
      </c>
      <c r="O21" s="31">
        <v>0</v>
      </c>
      <c r="P21" s="31">
        <v>0</v>
      </c>
      <c r="Q21" s="31">
        <v>0</v>
      </c>
      <c r="R21" s="31">
        <v>3.1421478313095046E-2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75.065863422453859</v>
      </c>
      <c r="AD21" s="31">
        <f t="shared" si="0"/>
        <v>0.32332145389157341</v>
      </c>
      <c r="AE21" s="31">
        <f t="shared" si="1"/>
        <v>0</v>
      </c>
      <c r="AF21" s="31">
        <f t="shared" si="2"/>
        <v>0.11121083129989978</v>
      </c>
      <c r="AG21" s="31">
        <v>0</v>
      </c>
      <c r="AH21" s="31">
        <f t="shared" si="3"/>
        <v>0</v>
      </c>
      <c r="AI21" s="31">
        <v>0</v>
      </c>
      <c r="AJ21" s="31">
        <f t="shared" si="4"/>
        <v>0</v>
      </c>
      <c r="AK21" s="31">
        <f t="shared" si="5"/>
        <v>0</v>
      </c>
    </row>
    <row r="22" spans="1:37" x14ac:dyDescent="0.25">
      <c r="A22" s="31" t="s">
        <v>211</v>
      </c>
      <c r="B22" s="31">
        <v>0</v>
      </c>
      <c r="C22" s="31">
        <v>0</v>
      </c>
      <c r="D22" s="31">
        <v>0.56185696459091139</v>
      </c>
      <c r="E22" s="31">
        <v>0</v>
      </c>
      <c r="F22" s="31">
        <v>0</v>
      </c>
      <c r="G22" s="31">
        <v>0.2904442281897775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0.1440592183925547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0.14216657924350076</v>
      </c>
      <c r="Z22" s="31">
        <v>0</v>
      </c>
      <c r="AA22" s="31">
        <v>0</v>
      </c>
      <c r="AB22" s="31">
        <v>0</v>
      </c>
      <c r="AC22" s="31">
        <v>98.86147300958325</v>
      </c>
      <c r="AD22" s="31">
        <f t="shared" si="0"/>
        <v>0.85230119278068894</v>
      </c>
      <c r="AE22" s="31">
        <f t="shared" si="1"/>
        <v>0</v>
      </c>
      <c r="AF22" s="31">
        <f t="shared" si="2"/>
        <v>0.1440592183925547</v>
      </c>
      <c r="AG22" s="31">
        <v>0</v>
      </c>
      <c r="AH22" s="31">
        <f t="shared" si="3"/>
        <v>0</v>
      </c>
      <c r="AI22" s="31">
        <v>0</v>
      </c>
      <c r="AJ22" s="31">
        <f t="shared" si="4"/>
        <v>0.14216657924350076</v>
      </c>
      <c r="AK22" s="31">
        <f t="shared" si="5"/>
        <v>0</v>
      </c>
    </row>
    <row r="23" spans="1:37" x14ac:dyDescent="0.25">
      <c r="A23" s="31" t="s">
        <v>52</v>
      </c>
      <c r="B23" s="31">
        <v>29.949477343269891</v>
      </c>
      <c r="C23" s="31">
        <v>0</v>
      </c>
      <c r="D23" s="31">
        <v>1.3577225840228664</v>
      </c>
      <c r="E23" s="31">
        <v>0.4388373237466151</v>
      </c>
      <c r="F23" s="31">
        <v>0.23192915158645808</v>
      </c>
      <c r="G23" s="31">
        <v>0.20599929678312784</v>
      </c>
      <c r="H23" s="31">
        <v>0.15004924441207396</v>
      </c>
      <c r="I23" s="31">
        <v>0</v>
      </c>
      <c r="J23" s="31">
        <v>0</v>
      </c>
      <c r="K23" s="31">
        <v>0</v>
      </c>
      <c r="L23" s="31">
        <v>0</v>
      </c>
      <c r="M23" s="31">
        <v>0.11357861639468311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67.552406439784292</v>
      </c>
      <c r="AD23" s="31">
        <f t="shared" si="0"/>
        <v>2.2344883561390674</v>
      </c>
      <c r="AE23" s="31">
        <f t="shared" si="1"/>
        <v>0.15004924441207396</v>
      </c>
      <c r="AF23" s="31">
        <f t="shared" si="2"/>
        <v>0.11357861639468311</v>
      </c>
      <c r="AG23" s="31">
        <v>0</v>
      </c>
      <c r="AH23" s="31">
        <f t="shared" si="3"/>
        <v>0</v>
      </c>
      <c r="AI23" s="31">
        <v>0</v>
      </c>
      <c r="AJ23" s="31">
        <f t="shared" si="4"/>
        <v>0</v>
      </c>
      <c r="AK23" s="31">
        <f t="shared" si="5"/>
        <v>0</v>
      </c>
    </row>
    <row r="24" spans="1:37" x14ac:dyDescent="0.25">
      <c r="A24" s="31" t="s">
        <v>169</v>
      </c>
      <c r="B24" s="31">
        <v>36.129399318824383</v>
      </c>
      <c r="C24" s="31">
        <v>1.0009958265372776</v>
      </c>
      <c r="D24" s="31">
        <v>2.3389701680081183</v>
      </c>
      <c r="E24" s="31">
        <v>0</v>
      </c>
      <c r="F24" s="31">
        <v>0.21169043737799065</v>
      </c>
      <c r="G24" s="31">
        <v>0.14902610316574791</v>
      </c>
      <c r="H24" s="31">
        <v>0.17204493605368118</v>
      </c>
      <c r="I24" s="31">
        <v>0.12883529275342187</v>
      </c>
      <c r="J24" s="31">
        <v>0</v>
      </c>
      <c r="K24" s="31">
        <v>0</v>
      </c>
      <c r="L24" s="31">
        <v>0</v>
      </c>
      <c r="M24" s="31">
        <v>0.23007568429170996</v>
      </c>
      <c r="N24" s="31">
        <v>0</v>
      </c>
      <c r="O24" s="31">
        <v>0</v>
      </c>
      <c r="P24" s="31">
        <v>0</v>
      </c>
      <c r="Q24" s="31">
        <v>0</v>
      </c>
      <c r="R24" s="31">
        <v>6.8594394257660007E-2</v>
      </c>
      <c r="S24" s="31">
        <v>0</v>
      </c>
      <c r="T24" s="31">
        <v>0.11356353410339196</v>
      </c>
      <c r="U24" s="31">
        <v>0</v>
      </c>
      <c r="V24" s="31">
        <v>0</v>
      </c>
      <c r="W24" s="31">
        <v>0</v>
      </c>
      <c r="X24" s="31">
        <v>0</v>
      </c>
      <c r="Y24" s="31">
        <v>0.10906127678118752</v>
      </c>
      <c r="Z24" s="31">
        <v>0</v>
      </c>
      <c r="AA24" s="31">
        <v>0</v>
      </c>
      <c r="AB24" s="31">
        <v>0</v>
      </c>
      <c r="AC24" s="31">
        <v>59.347743027845432</v>
      </c>
      <c r="AD24" s="31">
        <f t="shared" si="0"/>
        <v>3.7006825350891344</v>
      </c>
      <c r="AE24" s="31">
        <f t="shared" si="1"/>
        <v>0.30088022880710308</v>
      </c>
      <c r="AF24" s="31">
        <f t="shared" si="2"/>
        <v>0.41223361265276193</v>
      </c>
      <c r="AG24" s="31">
        <v>0</v>
      </c>
      <c r="AH24" s="31">
        <f t="shared" si="3"/>
        <v>0</v>
      </c>
      <c r="AI24" s="31">
        <v>0</v>
      </c>
      <c r="AJ24" s="31">
        <f t="shared" si="4"/>
        <v>0.10906127678118752</v>
      </c>
      <c r="AK24" s="31">
        <f t="shared" si="5"/>
        <v>0</v>
      </c>
    </row>
    <row r="25" spans="1:37" x14ac:dyDescent="0.25">
      <c r="A25" s="31" t="s">
        <v>47</v>
      </c>
      <c r="B25" s="31">
        <v>36.085939136097281</v>
      </c>
      <c r="C25" s="31">
        <v>1.9958132911775801</v>
      </c>
      <c r="D25" s="31">
        <v>5.7854724515760143</v>
      </c>
      <c r="E25" s="31">
        <v>0.34721136268337893</v>
      </c>
      <c r="F25" s="31">
        <v>0.3072932757890332</v>
      </c>
      <c r="G25" s="31">
        <v>0.27728533427873081</v>
      </c>
      <c r="H25" s="31">
        <v>0.26383130161632806</v>
      </c>
      <c r="I25" s="31">
        <v>0.10866306831523145</v>
      </c>
      <c r="J25" s="31">
        <v>0</v>
      </c>
      <c r="K25" s="31">
        <v>0</v>
      </c>
      <c r="L25" s="31">
        <v>0</v>
      </c>
      <c r="M25" s="31">
        <v>0.39222298174767456</v>
      </c>
      <c r="N25" s="31">
        <v>0</v>
      </c>
      <c r="O25" s="31">
        <v>0</v>
      </c>
      <c r="P25" s="31">
        <v>0</v>
      </c>
      <c r="Q25" s="31">
        <v>0</v>
      </c>
      <c r="R25" s="31">
        <v>5.5516764976604543E-2</v>
      </c>
      <c r="S25" s="31">
        <v>0</v>
      </c>
      <c r="T25" s="31">
        <v>0.12068285206067353</v>
      </c>
      <c r="U25" s="31">
        <v>0</v>
      </c>
      <c r="V25" s="31">
        <v>0</v>
      </c>
      <c r="W25" s="31">
        <v>0</v>
      </c>
      <c r="X25" s="31">
        <v>0</v>
      </c>
      <c r="Y25" s="31">
        <v>0.10957477980870631</v>
      </c>
      <c r="Z25" s="31">
        <v>0</v>
      </c>
      <c r="AA25" s="31">
        <v>0</v>
      </c>
      <c r="AB25" s="31">
        <v>2.2878558390594073</v>
      </c>
      <c r="AC25" s="31">
        <v>51.862637560813354</v>
      </c>
      <c r="AD25" s="31">
        <f t="shared" si="0"/>
        <v>8.7130757155047363</v>
      </c>
      <c r="AE25" s="31">
        <f t="shared" si="1"/>
        <v>0.37249436993155949</v>
      </c>
      <c r="AF25" s="31">
        <f t="shared" si="2"/>
        <v>0.5684225987849526</v>
      </c>
      <c r="AG25" s="31">
        <v>0</v>
      </c>
      <c r="AH25" s="31">
        <f t="shared" si="3"/>
        <v>0</v>
      </c>
      <c r="AI25" s="31">
        <v>0</v>
      </c>
      <c r="AJ25" s="31">
        <f t="shared" si="4"/>
        <v>0.10957477980870631</v>
      </c>
      <c r="AK25" s="31">
        <f t="shared" si="5"/>
        <v>2.2878558390594073</v>
      </c>
    </row>
    <row r="26" spans="1:37" x14ac:dyDescent="0.25">
      <c r="A26" s="31" t="s">
        <v>165</v>
      </c>
      <c r="B26" s="31">
        <v>4.5835769416968102</v>
      </c>
      <c r="C26" s="31">
        <v>1.5759879912067269</v>
      </c>
      <c r="D26" s="31">
        <v>2.2426001508563056</v>
      </c>
      <c r="E26" s="31">
        <v>6.7734291804762785</v>
      </c>
      <c r="F26" s="31">
        <v>5.4615130676033292</v>
      </c>
      <c r="G26" s="31">
        <v>2.2191789202114567</v>
      </c>
      <c r="H26" s="31">
        <v>4.2694287047764563</v>
      </c>
      <c r="I26" s="31">
        <v>8.4655158915389883E-2</v>
      </c>
      <c r="J26" s="31">
        <v>0</v>
      </c>
      <c r="K26" s="31">
        <v>0</v>
      </c>
      <c r="L26" s="31">
        <v>0</v>
      </c>
      <c r="M26" s="31">
        <v>0.30375385189095278</v>
      </c>
      <c r="N26" s="31">
        <v>0</v>
      </c>
      <c r="O26" s="31">
        <v>0.11610437941871228</v>
      </c>
      <c r="P26" s="31">
        <v>0.53527083722005719</v>
      </c>
      <c r="Q26" s="31">
        <v>0.16029429467546036</v>
      </c>
      <c r="R26" s="31">
        <v>1.1290433663665611</v>
      </c>
      <c r="S26" s="31">
        <v>6.9136055092477597E-2</v>
      </c>
      <c r="T26" s="31">
        <v>1.7280509994231683</v>
      </c>
      <c r="U26" s="31">
        <v>0</v>
      </c>
      <c r="V26" s="31">
        <v>2.2772485621449345E-2</v>
      </c>
      <c r="W26" s="31">
        <v>1.1317994726191221</v>
      </c>
      <c r="X26" s="31">
        <v>0</v>
      </c>
      <c r="Y26" s="31">
        <v>0</v>
      </c>
      <c r="Z26" s="31">
        <v>0</v>
      </c>
      <c r="AA26" s="31">
        <v>1.2291554572587544</v>
      </c>
      <c r="AB26" s="31">
        <v>0</v>
      </c>
      <c r="AC26" s="31">
        <v>66.364248684670528</v>
      </c>
      <c r="AD26" s="31">
        <f t="shared" si="0"/>
        <v>18.272709310354095</v>
      </c>
      <c r="AE26" s="31">
        <f t="shared" si="1"/>
        <v>4.3540838636918462</v>
      </c>
      <c r="AF26" s="31">
        <f t="shared" si="2"/>
        <v>4.041653784087389</v>
      </c>
      <c r="AG26" s="31">
        <v>0</v>
      </c>
      <c r="AH26" s="31">
        <f t="shared" si="3"/>
        <v>1.1545719582405713</v>
      </c>
      <c r="AI26" s="31">
        <v>0</v>
      </c>
      <c r="AJ26" s="31">
        <f t="shared" si="4"/>
        <v>0</v>
      </c>
      <c r="AK26" s="31">
        <f t="shared" si="5"/>
        <v>1.2291554572587544</v>
      </c>
    </row>
    <row r="27" spans="1:37" x14ac:dyDescent="0.25">
      <c r="A27" s="31" t="s">
        <v>58</v>
      </c>
      <c r="B27" s="31">
        <v>17.808546245693815</v>
      </c>
      <c r="C27" s="31">
        <v>2.5483817173895713</v>
      </c>
      <c r="D27" s="31">
        <v>1.4263120517074104</v>
      </c>
      <c r="E27" s="31">
        <v>3.4486247660754699</v>
      </c>
      <c r="F27" s="31">
        <v>0.76324259430552577</v>
      </c>
      <c r="G27" s="31">
        <v>0.63975301450730626</v>
      </c>
      <c r="H27" s="31">
        <v>0.29073592913471491</v>
      </c>
      <c r="I27" s="31">
        <v>0.12012279969621832</v>
      </c>
      <c r="J27" s="31">
        <v>3.3515001685974967E-2</v>
      </c>
      <c r="K27" s="31">
        <v>0</v>
      </c>
      <c r="L27" s="31">
        <v>0</v>
      </c>
      <c r="M27" s="31">
        <v>0.14457121304401596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0.33674129488029531</v>
      </c>
      <c r="U27" s="31">
        <v>0</v>
      </c>
      <c r="V27" s="31">
        <v>0</v>
      </c>
      <c r="W27" s="31">
        <v>0</v>
      </c>
      <c r="X27" s="31">
        <v>0</v>
      </c>
      <c r="Y27" s="31">
        <v>9.8478006856166561E-2</v>
      </c>
      <c r="Z27" s="31">
        <v>0</v>
      </c>
      <c r="AA27" s="31">
        <v>0</v>
      </c>
      <c r="AB27" s="31">
        <v>0</v>
      </c>
      <c r="AC27" s="31">
        <v>72.340975365023525</v>
      </c>
      <c r="AD27" s="31">
        <f t="shared" si="0"/>
        <v>8.8263141439852841</v>
      </c>
      <c r="AE27" s="31">
        <f t="shared" si="1"/>
        <v>0.44437373051690821</v>
      </c>
      <c r="AF27" s="31">
        <f t="shared" si="2"/>
        <v>0.48131250792431124</v>
      </c>
      <c r="AG27" s="31">
        <v>0</v>
      </c>
      <c r="AH27" s="31">
        <f t="shared" si="3"/>
        <v>0</v>
      </c>
      <c r="AI27" s="31">
        <v>0</v>
      </c>
      <c r="AJ27" s="31">
        <f t="shared" si="4"/>
        <v>9.8478006856166561E-2</v>
      </c>
      <c r="AK27" s="31">
        <f t="shared" si="5"/>
        <v>0</v>
      </c>
    </row>
    <row r="28" spans="1:37" x14ac:dyDescent="0.25">
      <c r="A28" s="31" t="s">
        <v>174</v>
      </c>
      <c r="B28" s="31">
        <v>38.502320759154799</v>
      </c>
      <c r="C28" s="31">
        <v>0.96107841704905916</v>
      </c>
      <c r="D28" s="31">
        <v>0.4073389780602289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0.40328072940453935</v>
      </c>
      <c r="M28" s="31">
        <v>0.67382936943359306</v>
      </c>
      <c r="N28" s="31">
        <v>0</v>
      </c>
      <c r="O28" s="31">
        <v>0</v>
      </c>
      <c r="P28" s="31">
        <v>0</v>
      </c>
      <c r="Q28" s="31">
        <v>0</v>
      </c>
      <c r="R28" s="31">
        <v>0.40383875053661789</v>
      </c>
      <c r="S28" s="31">
        <v>0</v>
      </c>
      <c r="T28" s="31">
        <v>0.52783225005585799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58.120480746305304</v>
      </c>
      <c r="AD28" s="31">
        <f t="shared" si="0"/>
        <v>1.3684173951092879</v>
      </c>
      <c r="AE28" s="31">
        <f t="shared" si="1"/>
        <v>0.40328072940453935</v>
      </c>
      <c r="AF28" s="31">
        <f t="shared" si="2"/>
        <v>1.605500370026069</v>
      </c>
      <c r="AG28" s="31">
        <v>0</v>
      </c>
      <c r="AH28" s="31">
        <f t="shared" si="3"/>
        <v>0</v>
      </c>
      <c r="AI28" s="31">
        <v>0</v>
      </c>
      <c r="AJ28" s="31">
        <f t="shared" si="4"/>
        <v>0</v>
      </c>
      <c r="AK28" s="31">
        <f t="shared" si="5"/>
        <v>0</v>
      </c>
    </row>
    <row r="29" spans="1:37" x14ac:dyDescent="0.25">
      <c r="A29" s="31" t="s">
        <v>170</v>
      </c>
      <c r="B29" s="31">
        <v>24.693075020150289</v>
      </c>
      <c r="C29" s="31">
        <v>3.2556337512635327</v>
      </c>
      <c r="D29" s="31">
        <v>1.9502575771615724</v>
      </c>
      <c r="E29" s="31">
        <v>0</v>
      </c>
      <c r="F29" s="31">
        <v>0.52138903506270706</v>
      </c>
      <c r="G29" s="31">
        <v>0.35544061108322983</v>
      </c>
      <c r="H29" s="31">
        <v>0.2141518569233074</v>
      </c>
      <c r="I29" s="31">
        <v>0.11406744108543865</v>
      </c>
      <c r="J29" s="31">
        <v>0</v>
      </c>
      <c r="K29" s="31">
        <v>0</v>
      </c>
      <c r="L29" s="31">
        <v>0</v>
      </c>
      <c r="M29" s="31">
        <v>6.0775389979744777E-2</v>
      </c>
      <c r="N29" s="31">
        <v>0</v>
      </c>
      <c r="O29" s="31">
        <v>0</v>
      </c>
      <c r="P29" s="31">
        <v>0</v>
      </c>
      <c r="Q29" s="31">
        <v>6.3426210873480868E-2</v>
      </c>
      <c r="R29" s="31">
        <v>0.1363364811818106</v>
      </c>
      <c r="S29" s="31">
        <v>6.0623720271540789E-2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3.7553695159284632E-2</v>
      </c>
      <c r="AA29" s="31">
        <v>0</v>
      </c>
      <c r="AB29" s="31">
        <v>0</v>
      </c>
      <c r="AC29" s="31">
        <v>68.537269209804066</v>
      </c>
      <c r="AD29" s="31">
        <f t="shared" si="0"/>
        <v>6.0827209745710427</v>
      </c>
      <c r="AE29" s="31">
        <f t="shared" si="1"/>
        <v>0.32821929800874605</v>
      </c>
      <c r="AF29" s="31">
        <f t="shared" si="2"/>
        <v>0.32116180230657704</v>
      </c>
      <c r="AG29" s="31">
        <v>0</v>
      </c>
      <c r="AH29" s="31">
        <f t="shared" si="3"/>
        <v>0</v>
      </c>
      <c r="AI29" s="31">
        <v>0</v>
      </c>
      <c r="AJ29" s="31">
        <f t="shared" si="4"/>
        <v>3.7553695159284632E-2</v>
      </c>
      <c r="AK29" s="31">
        <f t="shared" si="5"/>
        <v>0</v>
      </c>
    </row>
    <row r="30" spans="1:37" x14ac:dyDescent="0.25">
      <c r="A30" s="31" t="s">
        <v>53</v>
      </c>
      <c r="B30" s="31">
        <v>14.624300129613543</v>
      </c>
      <c r="C30" s="31">
        <v>3.7640696479201012</v>
      </c>
      <c r="D30" s="31">
        <v>0.9547568572017342</v>
      </c>
      <c r="E30" s="31">
        <v>0</v>
      </c>
      <c r="F30" s="31">
        <v>0</v>
      </c>
      <c r="G30" s="31">
        <v>0.18292354117619555</v>
      </c>
      <c r="H30" s="31">
        <v>0.25825430152555423</v>
      </c>
      <c r="I30" s="31">
        <v>0.25362097021236713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0.12907537045169426</v>
      </c>
      <c r="S30" s="31">
        <v>0</v>
      </c>
      <c r="T30" s="31">
        <v>0</v>
      </c>
      <c r="U30" s="31">
        <v>0</v>
      </c>
      <c r="V30" s="31">
        <v>0</v>
      </c>
      <c r="W30" s="31">
        <v>0.16495541251202211</v>
      </c>
      <c r="X30" s="31">
        <v>0</v>
      </c>
      <c r="Y30" s="31">
        <v>0</v>
      </c>
      <c r="Z30" s="31">
        <v>8.8937137768065347E-2</v>
      </c>
      <c r="AA30" s="31">
        <v>0</v>
      </c>
      <c r="AB30" s="31">
        <v>0</v>
      </c>
      <c r="AC30" s="31">
        <v>79.579106631618714</v>
      </c>
      <c r="AD30" s="31">
        <f t="shared" si="0"/>
        <v>4.901750046298031</v>
      </c>
      <c r="AE30" s="31">
        <f t="shared" si="1"/>
        <v>0.51187527173792136</v>
      </c>
      <c r="AF30" s="31">
        <f t="shared" si="2"/>
        <v>0.12907537045169426</v>
      </c>
      <c r="AG30" s="31">
        <v>0</v>
      </c>
      <c r="AH30" s="31">
        <f t="shared" si="3"/>
        <v>0.16495541251202211</v>
      </c>
      <c r="AI30" s="31">
        <v>0</v>
      </c>
      <c r="AJ30" s="31">
        <f t="shared" si="4"/>
        <v>8.8937137768065347E-2</v>
      </c>
      <c r="AK30" s="31">
        <f t="shared" si="5"/>
        <v>0</v>
      </c>
    </row>
    <row r="31" spans="1:37" x14ac:dyDescent="0.25">
      <c r="A31" s="31" t="s">
        <v>171</v>
      </c>
      <c r="B31" s="31">
        <v>13.815166207997237</v>
      </c>
      <c r="C31" s="31">
        <v>2.8487705926092581</v>
      </c>
      <c r="D31" s="31">
        <v>0</v>
      </c>
      <c r="E31" s="31">
        <v>0</v>
      </c>
      <c r="F31" s="31">
        <v>0.34072628507678121</v>
      </c>
      <c r="G31" s="31">
        <v>0.42043692070792626</v>
      </c>
      <c r="H31" s="31">
        <v>0</v>
      </c>
      <c r="I31" s="31">
        <v>0.17564787352224473</v>
      </c>
      <c r="J31" s="31">
        <v>0</v>
      </c>
      <c r="K31" s="31">
        <v>0</v>
      </c>
      <c r="L31" s="31">
        <v>0</v>
      </c>
      <c r="M31" s="31">
        <v>0.13247559239631188</v>
      </c>
      <c r="N31" s="31">
        <v>0</v>
      </c>
      <c r="O31" s="31">
        <v>0</v>
      </c>
      <c r="P31" s="31">
        <v>7.9981244264482859E-2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82.186795283425766</v>
      </c>
      <c r="AD31" s="31">
        <f t="shared" si="0"/>
        <v>3.6099337983939659</v>
      </c>
      <c r="AE31" s="31">
        <f t="shared" si="1"/>
        <v>0.17564787352224473</v>
      </c>
      <c r="AF31" s="31">
        <f t="shared" si="2"/>
        <v>0.21245683666079473</v>
      </c>
      <c r="AG31" s="31">
        <v>0</v>
      </c>
      <c r="AH31" s="31">
        <f t="shared" si="3"/>
        <v>0</v>
      </c>
      <c r="AI31" s="31">
        <v>0</v>
      </c>
      <c r="AJ31" s="31">
        <f t="shared" si="4"/>
        <v>0</v>
      </c>
      <c r="AK31" s="31">
        <f t="shared" si="5"/>
        <v>0</v>
      </c>
    </row>
    <row r="32" spans="1:37" x14ac:dyDescent="0.25">
      <c r="A32" s="31" t="s">
        <v>57</v>
      </c>
      <c r="B32" s="31">
        <v>0</v>
      </c>
      <c r="C32" s="31">
        <v>4.0313379184967131</v>
      </c>
      <c r="D32" s="31">
        <v>0</v>
      </c>
      <c r="E32" s="31">
        <v>0</v>
      </c>
      <c r="F32" s="31">
        <v>0.41307653726265814</v>
      </c>
      <c r="G32" s="31">
        <v>0</v>
      </c>
      <c r="H32" s="31">
        <v>0.44370425939215946</v>
      </c>
      <c r="I32" s="31">
        <v>0</v>
      </c>
      <c r="J32" s="31">
        <v>0</v>
      </c>
      <c r="K32" s="31">
        <v>0</v>
      </c>
      <c r="L32" s="31">
        <v>0</v>
      </c>
      <c r="M32" s="31">
        <v>0.2421244142971036</v>
      </c>
      <c r="N32" s="31">
        <v>0</v>
      </c>
      <c r="O32" s="31">
        <v>0</v>
      </c>
      <c r="P32" s="31">
        <v>0</v>
      </c>
      <c r="Q32" s="31">
        <v>0</v>
      </c>
      <c r="R32" s="31">
        <v>0.10252454081542382</v>
      </c>
      <c r="S32" s="31">
        <v>0</v>
      </c>
      <c r="T32" s="31">
        <v>0.47610613994053264</v>
      </c>
      <c r="U32" s="31">
        <v>0</v>
      </c>
      <c r="V32" s="31">
        <v>0</v>
      </c>
      <c r="W32" s="31">
        <v>0.16299305103453687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94.128133138760887</v>
      </c>
      <c r="AD32" s="31">
        <f t="shared" si="0"/>
        <v>4.4444144557593717</v>
      </c>
      <c r="AE32" s="31">
        <f t="shared" si="1"/>
        <v>0.44370425939215946</v>
      </c>
      <c r="AF32" s="31">
        <f t="shared" si="2"/>
        <v>0.82075509505305999</v>
      </c>
      <c r="AG32" s="31">
        <v>0</v>
      </c>
      <c r="AH32" s="31">
        <f t="shared" si="3"/>
        <v>0.16299305103453687</v>
      </c>
      <c r="AI32" s="31">
        <v>0</v>
      </c>
      <c r="AJ32" s="31">
        <f t="shared" si="4"/>
        <v>0</v>
      </c>
      <c r="AK32" s="31">
        <f t="shared" si="5"/>
        <v>0</v>
      </c>
    </row>
    <row r="33" spans="1:39" x14ac:dyDescent="0.25">
      <c r="A33" s="31" t="s">
        <v>255</v>
      </c>
      <c r="B33" s="31">
        <v>18.17787244212397</v>
      </c>
      <c r="C33" s="31">
        <v>5.6174993841161598</v>
      </c>
      <c r="D33" s="31">
        <v>0</v>
      </c>
      <c r="E33" s="31">
        <v>0</v>
      </c>
      <c r="F33" s="31">
        <v>0</v>
      </c>
      <c r="G33" s="31">
        <v>0.22076242450109398</v>
      </c>
      <c r="H33" s="31">
        <v>0.20539272008148718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7.8405482793331191E-2</v>
      </c>
      <c r="S33" s="31">
        <v>0</v>
      </c>
      <c r="T33" s="31">
        <v>0.8157318758104356</v>
      </c>
      <c r="U33" s="31">
        <v>0</v>
      </c>
      <c r="V33" s="31">
        <v>0</v>
      </c>
      <c r="W33" s="31">
        <v>0.28070235601524651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74.60363331455828</v>
      </c>
      <c r="AD33" s="31">
        <f t="shared" si="0"/>
        <v>5.8382618086172542</v>
      </c>
      <c r="AE33" s="31">
        <f t="shared" si="1"/>
        <v>0.20539272008148718</v>
      </c>
      <c r="AF33" s="31">
        <f t="shared" si="2"/>
        <v>0.89413735860376675</v>
      </c>
      <c r="AG33" s="31">
        <v>0</v>
      </c>
      <c r="AH33" s="31">
        <f t="shared" si="3"/>
        <v>0.28070235601524651</v>
      </c>
      <c r="AI33" s="31">
        <v>0</v>
      </c>
      <c r="AJ33" s="31">
        <f t="shared" si="4"/>
        <v>0</v>
      </c>
      <c r="AK33" s="31">
        <f t="shared" si="5"/>
        <v>0</v>
      </c>
    </row>
    <row r="34" spans="1:39" x14ac:dyDescent="0.25">
      <c r="A34" s="31" t="s">
        <v>54</v>
      </c>
      <c r="B34" s="31">
        <v>17.255464333361406</v>
      </c>
      <c r="C34" s="31">
        <v>2.3284263892800086</v>
      </c>
      <c r="D34" s="31">
        <v>0</v>
      </c>
      <c r="E34" s="31">
        <v>0</v>
      </c>
      <c r="F34" s="31">
        <v>0</v>
      </c>
      <c r="G34" s="31">
        <v>0.30095959781362075</v>
      </c>
      <c r="H34" s="31">
        <v>0.30892641607549653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6.1159830257366307E-2</v>
      </c>
      <c r="S34" s="31">
        <v>0</v>
      </c>
      <c r="T34" s="31">
        <v>0.4456552994728139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79.299408133739291</v>
      </c>
      <c r="AD34" s="31">
        <f t="shared" si="0"/>
        <v>2.6293859870936291</v>
      </c>
      <c r="AE34" s="31">
        <f t="shared" si="1"/>
        <v>0.30892641607549653</v>
      </c>
      <c r="AF34" s="31">
        <f t="shared" si="2"/>
        <v>0.50681512973018017</v>
      </c>
      <c r="AG34" s="31">
        <v>0</v>
      </c>
      <c r="AH34" s="31">
        <f t="shared" si="3"/>
        <v>0</v>
      </c>
      <c r="AI34" s="31">
        <v>0</v>
      </c>
      <c r="AJ34" s="31">
        <f t="shared" si="4"/>
        <v>0</v>
      </c>
      <c r="AK34" s="31">
        <f t="shared" si="5"/>
        <v>0</v>
      </c>
    </row>
    <row r="35" spans="1:39" x14ac:dyDescent="0.25">
      <c r="A35" s="31" t="s">
        <v>44</v>
      </c>
      <c r="B35" s="31">
        <v>4.609209259496585</v>
      </c>
      <c r="C35" s="31">
        <v>2.6086872551659881</v>
      </c>
      <c r="D35" s="31">
        <v>3.290387362247988</v>
      </c>
      <c r="E35" s="31">
        <v>2.61963993345642</v>
      </c>
      <c r="F35" s="31">
        <v>2.152982065699117</v>
      </c>
      <c r="G35" s="31">
        <v>1.5808899469386537</v>
      </c>
      <c r="H35" s="31">
        <v>2.7132059994503304</v>
      </c>
      <c r="I35" s="31">
        <v>0.19298352247816083</v>
      </c>
      <c r="J35" s="31">
        <v>0</v>
      </c>
      <c r="K35" s="31">
        <v>0</v>
      </c>
      <c r="L35" s="31">
        <v>0</v>
      </c>
      <c r="M35" s="31">
        <v>2.4898880638647323</v>
      </c>
      <c r="N35" s="31">
        <v>0</v>
      </c>
      <c r="O35" s="31">
        <v>0.13934872272821588</v>
      </c>
      <c r="P35" s="31">
        <v>1.4457191792862052</v>
      </c>
      <c r="Q35" s="31">
        <v>0.18855654162265753</v>
      </c>
      <c r="R35" s="31">
        <v>0.64007043493376514</v>
      </c>
      <c r="S35" s="31">
        <v>8.5434105851789663E-2</v>
      </c>
      <c r="T35" s="31">
        <v>0.9804316134914991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2.9289010415663683</v>
      </c>
      <c r="AC35" s="31">
        <v>71.333664951721531</v>
      </c>
      <c r="AD35" s="31">
        <f t="shared" si="0"/>
        <v>12.252586563508167</v>
      </c>
      <c r="AE35" s="31">
        <f t="shared" si="1"/>
        <v>2.906189521928491</v>
      </c>
      <c r="AF35" s="31">
        <f t="shared" si="2"/>
        <v>5.9694486617788645</v>
      </c>
      <c r="AG35" s="31">
        <v>0</v>
      </c>
      <c r="AH35" s="31">
        <f t="shared" si="3"/>
        <v>0</v>
      </c>
      <c r="AI35" s="31">
        <v>0</v>
      </c>
      <c r="AJ35" s="31">
        <f t="shared" si="4"/>
        <v>0</v>
      </c>
      <c r="AK35" s="31">
        <f t="shared" si="5"/>
        <v>2.9289010415663683</v>
      </c>
    </row>
    <row r="36" spans="1:39" x14ac:dyDescent="0.25">
      <c r="A36" s="31" t="s">
        <v>167</v>
      </c>
      <c r="B36" s="31">
        <v>11.094030491320177</v>
      </c>
      <c r="C36" s="31">
        <v>5.2538132289010058</v>
      </c>
      <c r="D36" s="31">
        <v>2.7234080000853358</v>
      </c>
      <c r="E36" s="31">
        <v>2.3103129232952804</v>
      </c>
      <c r="F36" s="31">
        <v>4.4438511538946948</v>
      </c>
      <c r="G36" s="31">
        <v>1.0270600686748936</v>
      </c>
      <c r="H36" s="31">
        <v>1.9828708274996296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1.5213877741846954E-2</v>
      </c>
      <c r="O36" s="31">
        <v>0.81563628026392887</v>
      </c>
      <c r="P36" s="31">
        <v>5.2512105198223393</v>
      </c>
      <c r="Q36" s="31">
        <v>0.6480965332532298</v>
      </c>
      <c r="R36" s="31">
        <v>3.725548551180053</v>
      </c>
      <c r="S36" s="31">
        <v>7.7292234091485001E-2</v>
      </c>
      <c r="T36" s="31">
        <v>1.9191148434589715</v>
      </c>
      <c r="U36" s="31">
        <v>0</v>
      </c>
      <c r="V36" s="31">
        <v>0</v>
      </c>
      <c r="W36" s="31">
        <v>0.11667639277213161</v>
      </c>
      <c r="X36" s="31">
        <v>0</v>
      </c>
      <c r="Y36" s="31">
        <v>0</v>
      </c>
      <c r="Z36" s="31">
        <v>0</v>
      </c>
      <c r="AA36" s="31">
        <v>0</v>
      </c>
      <c r="AB36" s="31">
        <v>1.7175674353863757</v>
      </c>
      <c r="AC36" s="31">
        <v>56.87829663835862</v>
      </c>
      <c r="AD36" s="31">
        <f t="shared" si="0"/>
        <v>15.75844537485121</v>
      </c>
      <c r="AE36" s="31">
        <f t="shared" si="1"/>
        <v>1.9828708274996296</v>
      </c>
      <c r="AF36" s="31">
        <f t="shared" si="2"/>
        <v>12.452112839811853</v>
      </c>
      <c r="AG36" s="31">
        <v>0</v>
      </c>
      <c r="AH36" s="31">
        <f t="shared" si="3"/>
        <v>0.11667639277213161</v>
      </c>
      <c r="AI36" s="31">
        <v>0</v>
      </c>
      <c r="AJ36" s="31">
        <f t="shared" si="4"/>
        <v>0</v>
      </c>
      <c r="AK36" s="31">
        <f t="shared" si="5"/>
        <v>1.7175674353863757</v>
      </c>
    </row>
    <row r="37" spans="1:39" x14ac:dyDescent="0.25">
      <c r="A37" s="31" t="s">
        <v>168</v>
      </c>
      <c r="B37" s="31">
        <v>5.9137224283260794</v>
      </c>
      <c r="C37" s="31">
        <v>3.0120001967967673</v>
      </c>
      <c r="D37" s="31">
        <v>1.6325751305469582</v>
      </c>
      <c r="E37" s="31">
        <v>1.1815839183158008</v>
      </c>
      <c r="F37" s="31">
        <v>2.0931442066151695</v>
      </c>
      <c r="G37" s="31">
        <v>0.4848150181693392</v>
      </c>
      <c r="H37" s="31">
        <v>0.69674637642183901</v>
      </c>
      <c r="I37" s="31">
        <v>6.5974139391624012E-2</v>
      </c>
      <c r="J37" s="31">
        <v>0</v>
      </c>
      <c r="K37" s="31">
        <v>0</v>
      </c>
      <c r="L37" s="31">
        <v>0</v>
      </c>
      <c r="M37" s="31">
        <v>0.3398377238873117</v>
      </c>
      <c r="N37" s="31">
        <v>0</v>
      </c>
      <c r="O37" s="31">
        <v>0.45828939780030659</v>
      </c>
      <c r="P37" s="31">
        <v>1.7450471926178035</v>
      </c>
      <c r="Q37" s="31">
        <v>0.2874731149172936</v>
      </c>
      <c r="R37" s="31">
        <v>1.4308640315906189</v>
      </c>
      <c r="S37" s="31">
        <v>3.5545145630969742E-2</v>
      </c>
      <c r="T37" s="31">
        <v>0.9776312867092305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1.0957839414219361</v>
      </c>
      <c r="AC37" s="31">
        <v>78.548966750840947</v>
      </c>
      <c r="AD37" s="31">
        <f t="shared" si="0"/>
        <v>8.4041184704440344</v>
      </c>
      <c r="AE37" s="31">
        <f t="shared" si="1"/>
        <v>0.76272051581346301</v>
      </c>
      <c r="AF37" s="31">
        <f t="shared" si="2"/>
        <v>5.2746878931535344</v>
      </c>
      <c r="AG37" s="31">
        <v>0</v>
      </c>
      <c r="AH37" s="31">
        <f t="shared" si="3"/>
        <v>0</v>
      </c>
      <c r="AI37" s="31">
        <v>0</v>
      </c>
      <c r="AJ37" s="31">
        <f t="shared" si="4"/>
        <v>0</v>
      </c>
      <c r="AK37" s="31">
        <f t="shared" si="5"/>
        <v>1.0957839414219361</v>
      </c>
    </row>
    <row r="38" spans="1:39" x14ac:dyDescent="0.25">
      <c r="A38" s="31" t="s">
        <v>164</v>
      </c>
      <c r="B38" s="31">
        <v>8.5751111713543793</v>
      </c>
      <c r="C38" s="31">
        <v>1.7388461483225943</v>
      </c>
      <c r="D38" s="31">
        <v>0.8229215445970739</v>
      </c>
      <c r="E38" s="31">
        <v>0.74564619274071986</v>
      </c>
      <c r="F38" s="31">
        <v>1.1359166743473572</v>
      </c>
      <c r="G38" s="31">
        <v>0.38938268290536809</v>
      </c>
      <c r="H38" s="31">
        <v>0.51777559357441882</v>
      </c>
      <c r="I38" s="31">
        <v>0</v>
      </c>
      <c r="J38" s="31">
        <v>0</v>
      </c>
      <c r="K38" s="31">
        <v>0</v>
      </c>
      <c r="L38" s="31">
        <v>0</v>
      </c>
      <c r="M38" s="31">
        <v>0.72770591432051301</v>
      </c>
      <c r="N38" s="31">
        <v>0</v>
      </c>
      <c r="O38" s="31">
        <v>0.2390226876584769</v>
      </c>
      <c r="P38" s="31">
        <v>1.1924794475447955</v>
      </c>
      <c r="Q38" s="31">
        <v>0.15848473268945401</v>
      </c>
      <c r="R38" s="31">
        <v>0.70573549503796973</v>
      </c>
      <c r="S38" s="31">
        <v>2.5709898371010727E-2</v>
      </c>
      <c r="T38" s="31">
        <v>0.56208895135529069</v>
      </c>
      <c r="U38" s="31">
        <v>0</v>
      </c>
      <c r="V38" s="31">
        <v>0</v>
      </c>
      <c r="W38" s="31">
        <v>6.2542076845438083E-2</v>
      </c>
      <c r="X38" s="31">
        <v>0</v>
      </c>
      <c r="Y38" s="31">
        <v>0</v>
      </c>
      <c r="Z38" s="31">
        <v>0</v>
      </c>
      <c r="AA38" s="31">
        <v>0</v>
      </c>
      <c r="AB38" s="31">
        <v>0.76940955525213284</v>
      </c>
      <c r="AC38" s="31">
        <v>81.631221233083011</v>
      </c>
      <c r="AD38" s="31">
        <f t="shared" si="0"/>
        <v>4.8327132429131137</v>
      </c>
      <c r="AE38" s="31">
        <f t="shared" si="1"/>
        <v>0.51777559357441882</v>
      </c>
      <c r="AF38" s="31">
        <f t="shared" si="2"/>
        <v>3.6112271269775111</v>
      </c>
      <c r="AG38" s="31">
        <v>0</v>
      </c>
      <c r="AH38" s="31">
        <f t="shared" si="3"/>
        <v>6.2542076845438083E-2</v>
      </c>
      <c r="AI38" s="31">
        <v>0</v>
      </c>
      <c r="AJ38" s="31">
        <f t="shared" si="4"/>
        <v>0</v>
      </c>
      <c r="AK38" s="31">
        <f t="shared" si="5"/>
        <v>0.76940955525213284</v>
      </c>
    </row>
    <row r="39" spans="1:39" x14ac:dyDescent="0.25">
      <c r="A39" s="31" t="s">
        <v>68</v>
      </c>
      <c r="B39" s="31">
        <v>12.489160821226438</v>
      </c>
      <c r="C39" s="31">
        <v>2.3284963146105908</v>
      </c>
      <c r="D39" s="31">
        <v>1.5662049818067534</v>
      </c>
      <c r="E39" s="31">
        <v>1.9259431499443913</v>
      </c>
      <c r="F39" s="31">
        <v>1.7395637447642207</v>
      </c>
      <c r="G39" s="31">
        <v>1.1921522384831069</v>
      </c>
      <c r="H39" s="31">
        <v>0.99457436695390111</v>
      </c>
      <c r="I39" s="31">
        <v>0</v>
      </c>
      <c r="J39" s="31">
        <v>0</v>
      </c>
      <c r="K39" s="31">
        <v>0</v>
      </c>
      <c r="L39" s="31">
        <v>0</v>
      </c>
      <c r="M39" s="31">
        <v>0.74338954013406489</v>
      </c>
      <c r="N39" s="31">
        <v>0</v>
      </c>
      <c r="O39" s="31">
        <v>0.23721402701931588</v>
      </c>
      <c r="P39" s="31">
        <v>2.4861749030235569</v>
      </c>
      <c r="Q39" s="31">
        <v>0.52595671856099713</v>
      </c>
      <c r="R39" s="31">
        <v>2.9613886194974506</v>
      </c>
      <c r="S39" s="31">
        <v>8.4777422424352641E-2</v>
      </c>
      <c r="T39" s="31">
        <v>2.2876007283197346</v>
      </c>
      <c r="U39" s="31">
        <v>0</v>
      </c>
      <c r="V39" s="31">
        <v>0</v>
      </c>
      <c r="W39" s="31">
        <v>0.40125107946537159</v>
      </c>
      <c r="X39" s="31">
        <v>0</v>
      </c>
      <c r="Y39" s="31">
        <v>0.18167700251483693</v>
      </c>
      <c r="Z39" s="31">
        <v>0</v>
      </c>
      <c r="AA39" s="31">
        <v>3.616904114574051</v>
      </c>
      <c r="AB39" s="31">
        <v>5.3821827391640955</v>
      </c>
      <c r="AC39" s="31">
        <v>58.855387487512765</v>
      </c>
      <c r="AD39" s="31">
        <f t="shared" si="0"/>
        <v>8.7523604296090625</v>
      </c>
      <c r="AE39" s="31">
        <f t="shared" si="1"/>
        <v>0.99457436695390111</v>
      </c>
      <c r="AF39" s="31">
        <f t="shared" si="2"/>
        <v>9.3265019589794722</v>
      </c>
      <c r="AG39" s="31">
        <v>0</v>
      </c>
      <c r="AH39" s="31">
        <f t="shared" si="3"/>
        <v>0.40125107946537159</v>
      </c>
      <c r="AI39" s="31">
        <v>0</v>
      </c>
      <c r="AJ39" s="31">
        <f t="shared" si="4"/>
        <v>0.18167700251483693</v>
      </c>
      <c r="AK39" s="31">
        <f t="shared" si="5"/>
        <v>8.999086853738147</v>
      </c>
    </row>
    <row r="40" spans="1:39" x14ac:dyDescent="0.25">
      <c r="A40" s="31" t="s">
        <v>43</v>
      </c>
      <c r="B40" s="31">
        <v>5.2796679746962294</v>
      </c>
      <c r="C40" s="31">
        <v>2.4453091249144974</v>
      </c>
      <c r="D40" s="31">
        <v>3.0940613877506462</v>
      </c>
      <c r="E40" s="31">
        <v>1.3579375597255825</v>
      </c>
      <c r="F40" s="31">
        <v>0.91959558189294854</v>
      </c>
      <c r="G40" s="31">
        <v>0.69116749324954385</v>
      </c>
      <c r="H40" s="31">
        <v>2.409060896199243</v>
      </c>
      <c r="I40" s="31">
        <v>0</v>
      </c>
      <c r="J40" s="31">
        <v>0</v>
      </c>
      <c r="K40" s="31">
        <v>0</v>
      </c>
      <c r="L40" s="31">
        <v>0</v>
      </c>
      <c r="M40" s="31">
        <v>1.8801795201032689</v>
      </c>
      <c r="N40" s="31">
        <v>0</v>
      </c>
      <c r="O40" s="31">
        <v>5.8176261521586524E-2</v>
      </c>
      <c r="P40" s="31">
        <v>1.5754183041968146</v>
      </c>
      <c r="Q40" s="31">
        <v>6.7942753235274905E-2</v>
      </c>
      <c r="R40" s="31">
        <v>0.25774715592041042</v>
      </c>
      <c r="S40" s="31">
        <v>0</v>
      </c>
      <c r="T40" s="31">
        <v>9.477207445399774E-2</v>
      </c>
      <c r="U40" s="31">
        <v>0</v>
      </c>
      <c r="V40" s="31">
        <v>0</v>
      </c>
      <c r="W40" s="31">
        <v>0</v>
      </c>
      <c r="X40" s="31">
        <v>0</v>
      </c>
      <c r="Y40" s="31">
        <v>0.18727670160174659</v>
      </c>
      <c r="Z40" s="31">
        <v>0</v>
      </c>
      <c r="AA40" s="31">
        <v>3.5329634067001856</v>
      </c>
      <c r="AB40" s="31">
        <v>1.7462518274686394</v>
      </c>
      <c r="AC40" s="31">
        <v>74.402471976369384</v>
      </c>
      <c r="AD40" s="31">
        <f t="shared" si="0"/>
        <v>8.5080711475332187</v>
      </c>
      <c r="AE40" s="31">
        <f t="shared" si="1"/>
        <v>2.409060896199243</v>
      </c>
      <c r="AF40" s="31">
        <f t="shared" si="2"/>
        <v>3.9342360694313538</v>
      </c>
      <c r="AG40" s="31">
        <v>0</v>
      </c>
      <c r="AH40" s="31">
        <f t="shared" si="3"/>
        <v>0</v>
      </c>
      <c r="AI40" s="31">
        <v>0</v>
      </c>
      <c r="AJ40" s="31">
        <f t="shared" si="4"/>
        <v>0.18727670160174659</v>
      </c>
      <c r="AK40" s="31">
        <f t="shared" si="5"/>
        <v>5.2792152341688254</v>
      </c>
    </row>
    <row r="41" spans="1:39" x14ac:dyDescent="0.25">
      <c r="A41" s="31" t="s">
        <v>70</v>
      </c>
      <c r="B41" s="31">
        <v>25.355209674514199</v>
      </c>
      <c r="C41" s="31">
        <v>1.7543574695864292</v>
      </c>
      <c r="D41" s="31">
        <v>1.1303142078946493</v>
      </c>
      <c r="E41" s="31">
        <v>0</v>
      </c>
      <c r="F41" s="31">
        <v>0.7148771221791913</v>
      </c>
      <c r="G41" s="31">
        <v>0.37061338366872093</v>
      </c>
      <c r="H41" s="31">
        <v>0.39973477902161519</v>
      </c>
      <c r="I41" s="31">
        <v>0.14793280523493416</v>
      </c>
      <c r="J41" s="31">
        <v>0</v>
      </c>
      <c r="K41" s="31">
        <v>0</v>
      </c>
      <c r="L41" s="31">
        <v>0</v>
      </c>
      <c r="M41" s="31">
        <v>0.1825090828184012</v>
      </c>
      <c r="N41" s="31">
        <v>1.8342785749190748E-3</v>
      </c>
      <c r="O41" s="31">
        <v>0</v>
      </c>
      <c r="P41" s="31">
        <v>0.46941596012414316</v>
      </c>
      <c r="Q41" s="31">
        <v>0.12288356358232308</v>
      </c>
      <c r="R41" s="31">
        <v>0.44023631090817777</v>
      </c>
      <c r="S41" s="31">
        <v>4.6155929344878846E-2</v>
      </c>
      <c r="T41" s="31">
        <v>0.69634492767706613</v>
      </c>
      <c r="U41" s="31">
        <v>0</v>
      </c>
      <c r="V41" s="31">
        <v>0</v>
      </c>
      <c r="W41" s="31">
        <v>0</v>
      </c>
      <c r="X41" s="31">
        <v>0</v>
      </c>
      <c r="Y41" s="31">
        <v>0</v>
      </c>
      <c r="Z41" s="31">
        <v>0</v>
      </c>
      <c r="AA41" s="31">
        <v>2.1653634155689967</v>
      </c>
      <c r="AB41" s="31">
        <v>0.99575131792999072</v>
      </c>
      <c r="AC41" s="31">
        <v>65.006465771371367</v>
      </c>
      <c r="AD41" s="31">
        <f t="shared" si="0"/>
        <v>3.9701621833289904</v>
      </c>
      <c r="AE41" s="31">
        <f t="shared" si="1"/>
        <v>0.54766758425654938</v>
      </c>
      <c r="AF41" s="31">
        <f t="shared" si="2"/>
        <v>1.9593800530299093</v>
      </c>
      <c r="AG41" s="31">
        <v>0</v>
      </c>
      <c r="AH41" s="31">
        <f t="shared" si="3"/>
        <v>0</v>
      </c>
      <c r="AI41" s="31">
        <v>0</v>
      </c>
      <c r="AJ41" s="31">
        <f t="shared" si="4"/>
        <v>0</v>
      </c>
      <c r="AK41" s="31">
        <f t="shared" si="5"/>
        <v>3.1611147334989873</v>
      </c>
    </row>
    <row r="42" spans="1:39" x14ac:dyDescent="0.25">
      <c r="A42" s="31" t="s">
        <v>51</v>
      </c>
      <c r="B42" s="31">
        <v>57.472901823142664</v>
      </c>
      <c r="C42" s="31">
        <v>1.6225043084236779</v>
      </c>
      <c r="D42" s="31">
        <v>1.0469089399573468</v>
      </c>
      <c r="E42" s="31">
        <v>0</v>
      </c>
      <c r="F42" s="31">
        <v>0.26795958429113181</v>
      </c>
      <c r="G42" s="31">
        <v>0.27398347146385321</v>
      </c>
      <c r="H42" s="31">
        <v>0.25372708884527623</v>
      </c>
      <c r="I42" s="31">
        <v>0</v>
      </c>
      <c r="J42" s="31">
        <v>0</v>
      </c>
      <c r="K42" s="31">
        <v>0</v>
      </c>
      <c r="L42" s="31">
        <v>0</v>
      </c>
      <c r="M42" s="31">
        <v>0.12197416103810702</v>
      </c>
      <c r="N42" s="31">
        <v>3.0412616751366024E-3</v>
      </c>
      <c r="O42" s="31">
        <v>0</v>
      </c>
      <c r="P42" s="31">
        <v>0.12633352347274329</v>
      </c>
      <c r="Q42" s="31">
        <v>0</v>
      </c>
      <c r="R42" s="31">
        <v>6.3731496608668448E-2</v>
      </c>
      <c r="S42" s="31">
        <v>0</v>
      </c>
      <c r="T42" s="31">
        <v>0.12647914025597076</v>
      </c>
      <c r="U42" s="31">
        <v>0</v>
      </c>
      <c r="V42" s="31">
        <v>0</v>
      </c>
      <c r="W42" s="31">
        <v>0</v>
      </c>
      <c r="X42" s="31">
        <v>0</v>
      </c>
      <c r="Y42" s="31">
        <v>0</v>
      </c>
      <c r="Z42" s="31">
        <v>0</v>
      </c>
      <c r="AA42" s="31">
        <v>0</v>
      </c>
      <c r="AB42" s="31">
        <v>1.4621047662813029</v>
      </c>
      <c r="AC42" s="31">
        <v>37.158350434544118</v>
      </c>
      <c r="AD42" s="31">
        <f t="shared" si="0"/>
        <v>3.2113563041360096</v>
      </c>
      <c r="AE42" s="31">
        <f t="shared" si="1"/>
        <v>0.25372708884527623</v>
      </c>
      <c r="AF42" s="31">
        <f t="shared" si="2"/>
        <v>0.44155958305062615</v>
      </c>
      <c r="AG42" s="31">
        <v>0</v>
      </c>
      <c r="AH42" s="31">
        <f t="shared" si="3"/>
        <v>0</v>
      </c>
      <c r="AI42" s="31">
        <v>0</v>
      </c>
      <c r="AJ42" s="31">
        <f t="shared" si="4"/>
        <v>0</v>
      </c>
      <c r="AK42" s="31">
        <f t="shared" si="5"/>
        <v>1.4621047662813029</v>
      </c>
    </row>
    <row r="43" spans="1:39" x14ac:dyDescent="0.25">
      <c r="A43" s="31" t="s">
        <v>62</v>
      </c>
      <c r="B43" s="31">
        <v>42.224364266711191</v>
      </c>
      <c r="C43" s="31">
        <v>2.2867054324492981</v>
      </c>
      <c r="D43" s="31">
        <v>0.8240853999396528</v>
      </c>
      <c r="E43" s="31">
        <v>1.0795115326096809</v>
      </c>
      <c r="F43" s="31">
        <v>0.77424642147489275</v>
      </c>
      <c r="G43" s="31">
        <v>0.40895962586727003</v>
      </c>
      <c r="H43" s="31">
        <v>0.18084718413806369</v>
      </c>
      <c r="I43" s="31">
        <v>0</v>
      </c>
      <c r="J43" s="31">
        <v>0</v>
      </c>
      <c r="K43" s="31">
        <v>0</v>
      </c>
      <c r="L43" s="31">
        <v>0</v>
      </c>
      <c r="M43" s="31">
        <v>0.73613920264727795</v>
      </c>
      <c r="N43" s="31">
        <v>0</v>
      </c>
      <c r="O43" s="31">
        <v>2.3972841831422429E-2</v>
      </c>
      <c r="P43" s="31">
        <v>0.20534405559184962</v>
      </c>
      <c r="Q43" s="31">
        <v>5.487479661340286E-2</v>
      </c>
      <c r="R43" s="31">
        <v>0.2602741656961467</v>
      </c>
      <c r="S43" s="31">
        <v>0</v>
      </c>
      <c r="T43" s="31">
        <v>0.43812553707911828</v>
      </c>
      <c r="U43" s="31">
        <v>0</v>
      </c>
      <c r="V43" s="31">
        <v>0</v>
      </c>
      <c r="W43" s="31">
        <v>0.16304546537739426</v>
      </c>
      <c r="X43" s="31">
        <v>0</v>
      </c>
      <c r="Y43" s="31">
        <v>0</v>
      </c>
      <c r="Z43" s="31">
        <v>0</v>
      </c>
      <c r="AA43" s="31">
        <v>0.80048792358770671</v>
      </c>
      <c r="AB43" s="31">
        <v>1.4847385282354248</v>
      </c>
      <c r="AC43" s="31">
        <v>48.054277620150202</v>
      </c>
      <c r="AD43" s="31">
        <f t="shared" si="0"/>
        <v>5.3735084123407946</v>
      </c>
      <c r="AE43" s="31">
        <f t="shared" si="1"/>
        <v>0.18084718413806369</v>
      </c>
      <c r="AF43" s="31">
        <f t="shared" si="2"/>
        <v>1.7187305994592177</v>
      </c>
      <c r="AG43" s="31">
        <v>0</v>
      </c>
      <c r="AH43" s="31">
        <f t="shared" si="3"/>
        <v>0.16304546537739426</v>
      </c>
      <c r="AI43" s="31">
        <v>0</v>
      </c>
      <c r="AJ43" s="31">
        <f t="shared" si="4"/>
        <v>0</v>
      </c>
      <c r="AK43" s="31">
        <f t="shared" si="5"/>
        <v>2.2852264518231316</v>
      </c>
    </row>
    <row r="44" spans="1:39" x14ac:dyDescent="0.25">
      <c r="A44" s="31" t="s">
        <v>84</v>
      </c>
      <c r="B44" s="31">
        <v>11.878133059845537</v>
      </c>
      <c r="C44" s="31">
        <v>4.0025657693930832</v>
      </c>
      <c r="D44" s="31">
        <v>2.1824122599501226</v>
      </c>
      <c r="E44" s="31">
        <v>0.88790919558868853</v>
      </c>
      <c r="F44" s="31">
        <v>0.97023831520846815</v>
      </c>
      <c r="G44" s="31">
        <v>0.53239388462056625</v>
      </c>
      <c r="H44" s="31">
        <v>0.67072541079009573</v>
      </c>
      <c r="I44" s="31">
        <v>0.1952006001134193</v>
      </c>
      <c r="J44" s="31">
        <v>6.9088313918520911E-2</v>
      </c>
      <c r="K44" s="31">
        <v>0</v>
      </c>
      <c r="L44" s="31">
        <v>0</v>
      </c>
      <c r="M44" s="31">
        <v>1.7955777893080105</v>
      </c>
      <c r="N44" s="31">
        <v>0</v>
      </c>
      <c r="O44" s="31">
        <v>0</v>
      </c>
      <c r="P44" s="31">
        <v>0.5151518383783632</v>
      </c>
      <c r="Q44" s="31">
        <v>6.1232044064044304E-2</v>
      </c>
      <c r="R44" s="31">
        <v>0.41936087087535284</v>
      </c>
      <c r="S44" s="31">
        <v>7.0643647275065252E-2</v>
      </c>
      <c r="T44" s="31">
        <v>1.9573453136851975</v>
      </c>
      <c r="U44" s="31">
        <v>0</v>
      </c>
      <c r="V44" s="31">
        <v>0</v>
      </c>
      <c r="W44" s="31">
        <v>0.30931876650614093</v>
      </c>
      <c r="X44" s="31">
        <v>0</v>
      </c>
      <c r="Y44" s="31">
        <v>0</v>
      </c>
      <c r="Z44" s="31">
        <v>0</v>
      </c>
      <c r="AA44" s="31">
        <v>2.397166779633829</v>
      </c>
      <c r="AB44" s="31">
        <v>2.4314398851418861</v>
      </c>
      <c r="AC44" s="31">
        <v>68.654096255703621</v>
      </c>
      <c r="AD44" s="31">
        <f t="shared" si="0"/>
        <v>8.5755194247609285</v>
      </c>
      <c r="AE44" s="31">
        <f t="shared" si="1"/>
        <v>0.93501432482203595</v>
      </c>
      <c r="AF44" s="31">
        <f t="shared" si="2"/>
        <v>4.8193115035860341</v>
      </c>
      <c r="AG44" s="31">
        <v>0</v>
      </c>
      <c r="AH44" s="31">
        <f t="shared" si="3"/>
        <v>0.30931876650614093</v>
      </c>
      <c r="AI44" s="31">
        <v>0</v>
      </c>
      <c r="AJ44" s="31">
        <f t="shared" si="4"/>
        <v>0</v>
      </c>
      <c r="AK44" s="31">
        <f t="shared" si="5"/>
        <v>4.8286066647757151</v>
      </c>
    </row>
    <row r="45" spans="1:39" s="55" customFormat="1" x14ac:dyDescent="0.25">
      <c r="A45" s="56" t="s">
        <v>232</v>
      </c>
      <c r="B45" s="56">
        <v>0</v>
      </c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>
        <v>18.37394137842125</v>
      </c>
      <c r="AD45" s="56">
        <v>0</v>
      </c>
      <c r="AE45" s="56">
        <v>0</v>
      </c>
      <c r="AF45" s="56">
        <v>0.11</v>
      </c>
      <c r="AG45" s="56">
        <v>0</v>
      </c>
      <c r="AH45" s="56">
        <v>0</v>
      </c>
      <c r="AI45" s="56">
        <v>0</v>
      </c>
      <c r="AJ45" s="56">
        <v>0</v>
      </c>
      <c r="AK45" s="56">
        <v>0</v>
      </c>
      <c r="AL45" s="56"/>
      <c r="AM45" s="56"/>
    </row>
    <row r="46" spans="1:39" s="55" customFormat="1" x14ac:dyDescent="0.25">
      <c r="A46" s="56" t="s">
        <v>233</v>
      </c>
      <c r="B46" s="56">
        <v>57.47</v>
      </c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>
        <v>98.86147300958325</v>
      </c>
      <c r="AD46" s="56">
        <v>18.27</v>
      </c>
      <c r="AE46" s="56">
        <v>4.3499999999999996</v>
      </c>
      <c r="AF46" s="56">
        <v>12.45</v>
      </c>
      <c r="AG46" s="56">
        <v>0.03</v>
      </c>
      <c r="AH46" s="56">
        <v>1.1499999999999999</v>
      </c>
      <c r="AI46" s="56">
        <v>0.08</v>
      </c>
      <c r="AJ46" s="56">
        <v>0.19</v>
      </c>
      <c r="AK46" s="56">
        <v>53.31</v>
      </c>
      <c r="AL46" s="56"/>
      <c r="AM46" s="56"/>
    </row>
    <row r="47" spans="1:39" s="55" customFormat="1" x14ac:dyDescent="0.25">
      <c r="A47" s="56" t="s">
        <v>215</v>
      </c>
      <c r="B47" s="56">
        <v>17.11</v>
      </c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>
        <v>68.537269209804066</v>
      </c>
      <c r="AD47" s="56">
        <v>3.97</v>
      </c>
      <c r="AE47" s="56">
        <v>0.4</v>
      </c>
      <c r="AF47" s="56">
        <v>1.31</v>
      </c>
      <c r="AG47" s="56">
        <v>0</v>
      </c>
      <c r="AH47" s="56">
        <v>0</v>
      </c>
      <c r="AI47" s="56">
        <v>0</v>
      </c>
      <c r="AJ47" s="56">
        <v>0</v>
      </c>
      <c r="AK47" s="56">
        <v>1.23</v>
      </c>
      <c r="AL47" s="56"/>
      <c r="AM47" s="56"/>
    </row>
  </sheetData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8ADDE-4048-4C41-8847-48D23D38415F}">
  <dimension ref="A1:J44"/>
  <sheetViews>
    <sheetView workbookViewId="0"/>
  </sheetViews>
  <sheetFormatPr defaultColWidth="9" defaultRowHeight="15" customHeight="1" x14ac:dyDescent="0.2"/>
  <cols>
    <col min="1" max="10" width="16.375" style="23" customWidth="1"/>
    <col min="11" max="16384" width="9" style="23"/>
  </cols>
  <sheetData>
    <row r="1" spans="1:10" s="22" customFormat="1" ht="15" customHeight="1" x14ac:dyDescent="0.2">
      <c r="A1" s="20" t="s">
        <v>277</v>
      </c>
      <c r="B1" s="21"/>
      <c r="C1" s="21"/>
      <c r="D1" s="35"/>
      <c r="E1" s="35"/>
      <c r="F1" s="35"/>
      <c r="G1" s="35"/>
      <c r="H1" s="21"/>
      <c r="I1" s="21"/>
      <c r="J1" s="21"/>
    </row>
    <row r="2" spans="1:10" s="38" customFormat="1" ht="15" customHeight="1" x14ac:dyDescent="0.2">
      <c r="A2" s="7" t="s">
        <v>72</v>
      </c>
      <c r="B2" s="34" t="s">
        <v>37</v>
      </c>
      <c r="C2" s="34" t="s">
        <v>38</v>
      </c>
      <c r="D2" s="36" t="s">
        <v>39</v>
      </c>
      <c r="E2" s="36" t="s">
        <v>222</v>
      </c>
      <c r="F2" s="36" t="s">
        <v>40</v>
      </c>
      <c r="G2" s="36" t="s">
        <v>197</v>
      </c>
      <c r="H2" s="34" t="s">
        <v>148</v>
      </c>
      <c r="I2" s="34" t="s">
        <v>189</v>
      </c>
      <c r="J2" s="34" t="s">
        <v>199</v>
      </c>
    </row>
    <row r="3" spans="1:10" ht="15" customHeight="1" x14ac:dyDescent="0.25">
      <c r="A3" s="31" t="s">
        <v>256</v>
      </c>
      <c r="B3" s="24">
        <v>45.780902881007975</v>
      </c>
      <c r="C3" s="24">
        <v>10.192469816797978</v>
      </c>
      <c r="D3" s="37">
        <v>0</v>
      </c>
      <c r="E3" s="37">
        <v>0</v>
      </c>
      <c r="F3" s="37">
        <v>0</v>
      </c>
      <c r="G3" s="37">
        <v>8.546873851472675E-2</v>
      </c>
      <c r="H3" s="24">
        <v>135.97125909940635</v>
      </c>
      <c r="I3" s="24">
        <v>112.97</v>
      </c>
      <c r="J3" s="24">
        <v>305.00010053572703</v>
      </c>
    </row>
    <row r="4" spans="1:10" ht="15" customHeight="1" x14ac:dyDescent="0.25">
      <c r="A4" s="11" t="s">
        <v>43</v>
      </c>
      <c r="B4" s="24">
        <v>14.566279797346482</v>
      </c>
      <c r="C4" s="24">
        <v>3.5381793509178197</v>
      </c>
      <c r="D4" s="37">
        <v>0</v>
      </c>
      <c r="E4" s="37">
        <v>0</v>
      </c>
      <c r="F4" s="37">
        <v>0</v>
      </c>
      <c r="G4" s="37">
        <v>0.16842369060254983</v>
      </c>
      <c r="H4" s="24">
        <v>4.7477604294565667</v>
      </c>
      <c r="I4" s="24">
        <v>66.81</v>
      </c>
      <c r="J4" s="24">
        <v>89.830643268323414</v>
      </c>
    </row>
    <row r="5" spans="1:10" ht="15" customHeight="1" x14ac:dyDescent="0.25">
      <c r="A5" s="11" t="s">
        <v>44</v>
      </c>
      <c r="B5" s="24">
        <v>17.936653038052199</v>
      </c>
      <c r="C5" s="24">
        <v>5.4164310427433744</v>
      </c>
      <c r="D5" s="37">
        <v>0</v>
      </c>
      <c r="E5" s="37">
        <v>0</v>
      </c>
      <c r="F5" s="37">
        <v>0</v>
      </c>
      <c r="G5" s="37">
        <v>0</v>
      </c>
      <c r="H5" s="24">
        <v>2.6575637754016688</v>
      </c>
      <c r="I5" s="24">
        <v>66.08</v>
      </c>
      <c r="J5" s="24">
        <v>92.090647856197236</v>
      </c>
    </row>
    <row r="6" spans="1:10" ht="15" customHeight="1" x14ac:dyDescent="0.25">
      <c r="A6" s="11" t="s">
        <v>84</v>
      </c>
      <c r="B6" s="24">
        <v>17.928617978399956</v>
      </c>
      <c r="C6" s="24">
        <v>4.0396905350180159</v>
      </c>
      <c r="D6" s="37">
        <v>0</v>
      </c>
      <c r="E6" s="37">
        <v>0.25928020889052672</v>
      </c>
      <c r="F6" s="37">
        <v>0</v>
      </c>
      <c r="G6" s="37">
        <v>0</v>
      </c>
      <c r="H6" s="24">
        <v>4.0474820161562413</v>
      </c>
      <c r="I6" s="24">
        <v>57.54</v>
      </c>
      <c r="J6" s="24">
        <v>83.81507073846474</v>
      </c>
    </row>
    <row r="7" spans="1:10" ht="15" customHeight="1" x14ac:dyDescent="0.25">
      <c r="A7" s="11" t="s">
        <v>45</v>
      </c>
      <c r="B7" s="24">
        <v>34.303175434921691</v>
      </c>
      <c r="C7" s="24">
        <v>0.57117037642588986</v>
      </c>
      <c r="D7" s="37">
        <v>0</v>
      </c>
      <c r="E7" s="37">
        <v>0</v>
      </c>
      <c r="F7" s="37">
        <v>0</v>
      </c>
      <c r="G7" s="37">
        <v>0.1860201955908759</v>
      </c>
      <c r="H7" s="24">
        <v>5.6044895806414798</v>
      </c>
      <c r="I7" s="24">
        <v>54.56</v>
      </c>
      <c r="J7" s="24">
        <v>95.224855587579938</v>
      </c>
    </row>
    <row r="8" spans="1:10" ht="15" customHeight="1" x14ac:dyDescent="0.25">
      <c r="A8" s="11" t="s">
        <v>89</v>
      </c>
      <c r="B8" s="24">
        <v>13.303949764647438</v>
      </c>
      <c r="C8" s="24">
        <v>1.8302892206253865</v>
      </c>
      <c r="D8" s="37">
        <v>0</v>
      </c>
      <c r="E8" s="37">
        <v>0</v>
      </c>
      <c r="F8" s="37">
        <v>0</v>
      </c>
      <c r="G8" s="37">
        <v>0</v>
      </c>
      <c r="H8" s="24">
        <v>30.28884462760189</v>
      </c>
      <c r="I8" s="24">
        <v>49.16</v>
      </c>
      <c r="J8" s="24">
        <v>94.583083612874717</v>
      </c>
    </row>
    <row r="9" spans="1:10" ht="15" customHeight="1" x14ac:dyDescent="0.25">
      <c r="A9" s="11" t="s">
        <v>46</v>
      </c>
      <c r="B9" s="24">
        <v>13.64897186051696</v>
      </c>
      <c r="C9" s="24">
        <v>1.7443718975837057</v>
      </c>
      <c r="D9" s="37">
        <v>0</v>
      </c>
      <c r="E9" s="37">
        <v>0.13411045287441042</v>
      </c>
      <c r="F9" s="37">
        <v>0</v>
      </c>
      <c r="G9" s="37">
        <v>0</v>
      </c>
      <c r="H9" s="24">
        <v>5.7547646315043055</v>
      </c>
      <c r="I9" s="24">
        <v>62.46</v>
      </c>
      <c r="J9" s="24">
        <v>83.742218842479389</v>
      </c>
    </row>
    <row r="10" spans="1:10" ht="15" customHeight="1" x14ac:dyDescent="0.25">
      <c r="A10" s="11" t="s">
        <v>47</v>
      </c>
      <c r="B10" s="24">
        <v>78.758232953955073</v>
      </c>
      <c r="C10" s="24">
        <v>0.99106627657365565</v>
      </c>
      <c r="D10" s="37">
        <v>0</v>
      </c>
      <c r="E10" s="37">
        <v>0</v>
      </c>
      <c r="F10" s="37">
        <v>0</v>
      </c>
      <c r="G10" s="37">
        <v>0.1910477684446833</v>
      </c>
      <c r="H10" s="24">
        <v>3.9889630929535227</v>
      </c>
      <c r="I10" s="24">
        <v>90.42</v>
      </c>
      <c r="J10" s="24">
        <v>174.34931009192695</v>
      </c>
    </row>
    <row r="11" spans="1:10" ht="15" customHeight="1" x14ac:dyDescent="0.25">
      <c r="A11" s="11" t="s">
        <v>48</v>
      </c>
      <c r="B11" s="24">
        <v>130.2700337207217</v>
      </c>
      <c r="C11" s="24">
        <v>5.778382804733817</v>
      </c>
      <c r="D11" s="37">
        <v>0</v>
      </c>
      <c r="E11" s="37">
        <v>0</v>
      </c>
      <c r="F11" s="37">
        <v>0</v>
      </c>
      <c r="G11" s="37">
        <v>0</v>
      </c>
      <c r="H11" s="24">
        <v>109.41867831577211</v>
      </c>
      <c r="I11" s="24">
        <v>163.55000000000001</v>
      </c>
      <c r="J11" s="24">
        <v>409.01709484122762</v>
      </c>
    </row>
    <row r="12" spans="1:10" ht="15" customHeight="1" x14ac:dyDescent="0.25">
      <c r="A12" s="11" t="s">
        <v>67</v>
      </c>
      <c r="B12" s="24">
        <v>11.669457241269386</v>
      </c>
      <c r="C12" s="24">
        <v>5.1936685316044855</v>
      </c>
      <c r="D12" s="37">
        <v>4.8108292504096373E-2</v>
      </c>
      <c r="E12" s="37">
        <v>0</v>
      </c>
      <c r="F12" s="37">
        <v>0</v>
      </c>
      <c r="G12" s="37">
        <v>0</v>
      </c>
      <c r="H12" s="24">
        <v>31.755077098042445</v>
      </c>
      <c r="I12" s="24">
        <v>113.4</v>
      </c>
      <c r="J12" s="24">
        <v>162.06631116342044</v>
      </c>
    </row>
    <row r="13" spans="1:10" ht="15" customHeight="1" x14ac:dyDescent="0.25">
      <c r="A13" s="11" t="s">
        <v>97</v>
      </c>
      <c r="B13" s="24">
        <v>47.533321531049815</v>
      </c>
      <c r="C13" s="24">
        <v>3.117722327609584</v>
      </c>
      <c r="D13" s="37">
        <v>0</v>
      </c>
      <c r="E13" s="37">
        <v>0</v>
      </c>
      <c r="F13" s="37">
        <v>0</v>
      </c>
      <c r="G13" s="37">
        <v>0</v>
      </c>
      <c r="H13" s="24">
        <v>5.0298960477449404</v>
      </c>
      <c r="I13" s="24">
        <v>103.41</v>
      </c>
      <c r="J13" s="24">
        <v>159.09093990640434</v>
      </c>
    </row>
    <row r="14" spans="1:10" ht="15" customHeight="1" x14ac:dyDescent="0.25">
      <c r="A14" s="11" t="s">
        <v>49</v>
      </c>
      <c r="B14" s="24">
        <v>31.532019923063974</v>
      </c>
      <c r="C14" s="24">
        <v>0.74249417752373281</v>
      </c>
      <c r="D14" s="37">
        <v>0</v>
      </c>
      <c r="E14" s="37">
        <v>0.16987324030758652</v>
      </c>
      <c r="F14" s="37">
        <v>0</v>
      </c>
      <c r="G14" s="37">
        <v>4.7761942111170817E-2</v>
      </c>
      <c r="H14" s="24">
        <v>0</v>
      </c>
      <c r="I14" s="24">
        <v>64.75</v>
      </c>
      <c r="J14" s="24">
        <v>97.242149283006455</v>
      </c>
    </row>
    <row r="15" spans="1:10" ht="15" customHeight="1" x14ac:dyDescent="0.25">
      <c r="A15" s="11" t="s">
        <v>153</v>
      </c>
      <c r="B15" s="24">
        <v>58.951033451317841</v>
      </c>
      <c r="C15" s="24">
        <v>8.7128486672558907</v>
      </c>
      <c r="D15" s="37">
        <v>0</v>
      </c>
      <c r="E15" s="37">
        <v>0.19669533088246863</v>
      </c>
      <c r="F15" s="37">
        <v>0</v>
      </c>
      <c r="G15" s="37">
        <v>0</v>
      </c>
      <c r="H15" s="24">
        <v>127.73061961646077</v>
      </c>
      <c r="I15" s="24">
        <v>66.930000000000007</v>
      </c>
      <c r="J15" s="24">
        <v>262.52119706591702</v>
      </c>
    </row>
    <row r="16" spans="1:10" ht="15" customHeight="1" x14ac:dyDescent="0.25">
      <c r="A16" s="11" t="s">
        <v>154</v>
      </c>
      <c r="B16" s="24">
        <v>61.819460919710572</v>
      </c>
      <c r="C16" s="24">
        <v>9.1822660659744777</v>
      </c>
      <c r="D16" s="37">
        <v>0</v>
      </c>
      <c r="E16" s="37">
        <v>2.6230814115296504</v>
      </c>
      <c r="F16" s="37">
        <v>0</v>
      </c>
      <c r="G16" s="37">
        <v>0</v>
      </c>
      <c r="H16" s="24">
        <v>2.7925282688563819</v>
      </c>
      <c r="I16" s="24">
        <v>149.85</v>
      </c>
      <c r="J16" s="24">
        <v>226.26733666607106</v>
      </c>
    </row>
    <row r="17" spans="1:10" ht="15" customHeight="1" x14ac:dyDescent="0.25">
      <c r="A17" s="11" t="s">
        <v>155</v>
      </c>
      <c r="B17" s="24">
        <v>21.573414114317249</v>
      </c>
      <c r="C17" s="24">
        <v>0.26041048653006005</v>
      </c>
      <c r="D17" s="37">
        <v>0</v>
      </c>
      <c r="E17" s="37">
        <v>0</v>
      </c>
      <c r="F17" s="37">
        <v>0</v>
      </c>
      <c r="G17" s="37">
        <v>0</v>
      </c>
      <c r="H17" s="24">
        <v>0</v>
      </c>
      <c r="I17" s="24">
        <v>100.71</v>
      </c>
      <c r="J17" s="24">
        <v>122.5438246008473</v>
      </c>
    </row>
    <row r="18" spans="1:10" ht="15" customHeight="1" x14ac:dyDescent="0.25">
      <c r="A18" s="11" t="s">
        <v>156</v>
      </c>
      <c r="B18" s="24">
        <v>10.988519017699113</v>
      </c>
      <c r="C18" s="24">
        <v>0.12958907247275916</v>
      </c>
      <c r="D18" s="37">
        <v>0</v>
      </c>
      <c r="E18" s="37">
        <v>0</v>
      </c>
      <c r="F18" s="37">
        <v>5.4019813397445132E-2</v>
      </c>
      <c r="G18" s="37">
        <v>0</v>
      </c>
      <c r="H18" s="24">
        <v>0</v>
      </c>
      <c r="I18" s="24">
        <v>53.22</v>
      </c>
      <c r="J18" s="24">
        <v>64.392127903569317</v>
      </c>
    </row>
    <row r="19" spans="1:10" ht="15" customHeight="1" x14ac:dyDescent="0.25">
      <c r="A19" s="11" t="s">
        <v>51</v>
      </c>
      <c r="B19" s="24">
        <v>119.34437964841439</v>
      </c>
      <c r="C19" s="24">
        <v>0.86477513705270814</v>
      </c>
      <c r="D19" s="37">
        <v>0</v>
      </c>
      <c r="E19" s="37">
        <v>0</v>
      </c>
      <c r="F19" s="37">
        <v>0</v>
      </c>
      <c r="G19" s="37">
        <v>0</v>
      </c>
      <c r="H19" s="24">
        <v>2.8634682570151928</v>
      </c>
      <c r="I19" s="24">
        <v>132.61000000000001</v>
      </c>
      <c r="J19" s="24">
        <v>255.68262304248231</v>
      </c>
    </row>
    <row r="20" spans="1:10" ht="15" customHeight="1" x14ac:dyDescent="0.25">
      <c r="A20" s="11" t="s">
        <v>52</v>
      </c>
      <c r="B20" s="24">
        <v>47.115002140145414</v>
      </c>
      <c r="C20" s="24">
        <v>0.16549929737484906</v>
      </c>
      <c r="D20" s="37">
        <v>0</v>
      </c>
      <c r="E20" s="37">
        <v>0</v>
      </c>
      <c r="F20" s="37">
        <v>0</v>
      </c>
      <c r="G20" s="37">
        <v>0</v>
      </c>
      <c r="H20" s="24">
        <v>0</v>
      </c>
      <c r="I20" s="24">
        <v>98.94</v>
      </c>
      <c r="J20" s="24">
        <v>146.22050143752026</v>
      </c>
    </row>
    <row r="21" spans="1:10" ht="15" customHeight="1" x14ac:dyDescent="0.25">
      <c r="A21" s="11" t="s">
        <v>53</v>
      </c>
      <c r="B21" s="24">
        <v>15.422184722706907</v>
      </c>
      <c r="C21" s="24">
        <v>9.9342829249390141E-2</v>
      </c>
      <c r="D21" s="37">
        <v>0</v>
      </c>
      <c r="E21" s="37">
        <v>0.12695789538777519</v>
      </c>
      <c r="F21" s="37">
        <v>0</v>
      </c>
      <c r="G21" s="37">
        <v>6.8450447674902881E-2</v>
      </c>
      <c r="H21" s="24">
        <v>0</v>
      </c>
      <c r="I21" s="24">
        <v>61.27</v>
      </c>
      <c r="J21" s="24">
        <v>76.986935895018973</v>
      </c>
    </row>
    <row r="22" spans="1:10" ht="15" customHeight="1" x14ac:dyDescent="0.25">
      <c r="A22" s="11" t="s">
        <v>54</v>
      </c>
      <c r="B22" s="24">
        <v>26.913685592726026</v>
      </c>
      <c r="C22" s="24">
        <v>0.67546864725504741</v>
      </c>
      <c r="D22" s="37">
        <v>0</v>
      </c>
      <c r="E22" s="37">
        <v>0</v>
      </c>
      <c r="F22" s="37">
        <v>0</v>
      </c>
      <c r="G22" s="37">
        <v>0</v>
      </c>
      <c r="H22" s="24">
        <v>0</v>
      </c>
      <c r="I22" s="24">
        <v>105.73</v>
      </c>
      <c r="J22" s="24">
        <v>133.31915423998109</v>
      </c>
    </row>
    <row r="23" spans="1:10" ht="15" customHeight="1" x14ac:dyDescent="0.25">
      <c r="A23" s="11" t="s">
        <v>158</v>
      </c>
      <c r="B23" s="24">
        <v>38.354844727966821</v>
      </c>
      <c r="C23" s="24">
        <v>0.39602961045681584</v>
      </c>
      <c r="D23" s="37">
        <v>0</v>
      </c>
      <c r="E23" s="37">
        <v>0</v>
      </c>
      <c r="F23" s="37">
        <v>0</v>
      </c>
      <c r="G23" s="37">
        <v>4.6308045223100731E-2</v>
      </c>
      <c r="H23" s="24">
        <v>0</v>
      </c>
      <c r="I23" s="24">
        <v>84.39</v>
      </c>
      <c r="J23" s="24">
        <v>123.18718238364673</v>
      </c>
    </row>
    <row r="24" spans="1:10" ht="15" customHeight="1" x14ac:dyDescent="0.25">
      <c r="A24" s="11" t="s">
        <v>157</v>
      </c>
      <c r="B24" s="24">
        <v>53.649461147450012</v>
      </c>
      <c r="C24" s="24">
        <v>0.55109845460719586</v>
      </c>
      <c r="D24" s="37">
        <v>0</v>
      </c>
      <c r="E24" s="37">
        <v>0</v>
      </c>
      <c r="F24" s="37">
        <v>0</v>
      </c>
      <c r="G24" s="37">
        <v>0.1457996127604162</v>
      </c>
      <c r="H24" s="24">
        <v>0</v>
      </c>
      <c r="I24" s="24">
        <v>79.23</v>
      </c>
      <c r="J24" s="24">
        <v>133.57635921481761</v>
      </c>
    </row>
    <row r="25" spans="1:10" ht="15" customHeight="1" x14ac:dyDescent="0.25">
      <c r="A25" s="11" t="s">
        <v>159</v>
      </c>
      <c r="B25" s="24">
        <v>22.309615430389016</v>
      </c>
      <c r="C25" s="24">
        <v>7.803174906856321</v>
      </c>
      <c r="D25" s="37">
        <v>0</v>
      </c>
      <c r="E25" s="37">
        <v>0</v>
      </c>
      <c r="F25" s="37">
        <v>0</v>
      </c>
      <c r="G25" s="37">
        <v>0</v>
      </c>
      <c r="H25" s="24">
        <v>1.6210615543979976</v>
      </c>
      <c r="I25" s="24">
        <v>116.01</v>
      </c>
      <c r="J25" s="24">
        <v>147.74385189164335</v>
      </c>
    </row>
    <row r="26" spans="1:10" ht="15" customHeight="1" x14ac:dyDescent="0.25">
      <c r="A26" s="11" t="s">
        <v>160</v>
      </c>
      <c r="B26" s="24">
        <v>35.435045116080822</v>
      </c>
      <c r="C26" s="24">
        <v>9.1891190395245275</v>
      </c>
      <c r="D26" s="37">
        <v>0</v>
      </c>
      <c r="E26" s="37">
        <v>0.15914440407763369</v>
      </c>
      <c r="F26" s="37">
        <v>0</v>
      </c>
      <c r="G26" s="37">
        <v>0</v>
      </c>
      <c r="H26" s="24">
        <v>1.9578375285624905</v>
      </c>
      <c r="I26" s="24">
        <v>207.64</v>
      </c>
      <c r="J26" s="24">
        <v>254.38114608824546</v>
      </c>
    </row>
    <row r="27" spans="1:10" ht="15" customHeight="1" x14ac:dyDescent="0.25">
      <c r="A27" s="11" t="s">
        <v>161</v>
      </c>
      <c r="B27" s="24">
        <v>41.540469707474784</v>
      </c>
      <c r="C27" s="24">
        <v>17.938630033180612</v>
      </c>
      <c r="D27" s="37">
        <v>0</v>
      </c>
      <c r="E27" s="37">
        <v>0.16808510093592774</v>
      </c>
      <c r="F27" s="37">
        <v>0</v>
      </c>
      <c r="G27" s="37">
        <v>0</v>
      </c>
      <c r="H27" s="24">
        <v>2.4743436858303132</v>
      </c>
      <c r="I27" s="24">
        <v>82.38</v>
      </c>
      <c r="J27" s="24">
        <v>144.50152852742164</v>
      </c>
    </row>
    <row r="28" spans="1:10" ht="15" customHeight="1" x14ac:dyDescent="0.25">
      <c r="A28" s="11" t="s">
        <v>255</v>
      </c>
      <c r="B28" s="24">
        <v>15.738270232469535</v>
      </c>
      <c r="C28" s="24">
        <v>0.58097804451403767</v>
      </c>
      <c r="D28" s="37">
        <v>0</v>
      </c>
      <c r="E28" s="37">
        <v>0.18239021590919816</v>
      </c>
      <c r="F28" s="37">
        <v>0</v>
      </c>
      <c r="G28" s="37">
        <v>0</v>
      </c>
      <c r="H28" s="24">
        <v>0</v>
      </c>
      <c r="I28" s="24">
        <v>48.44</v>
      </c>
      <c r="J28" s="24">
        <v>64.941638492892764</v>
      </c>
    </row>
    <row r="29" spans="1:10" ht="15" customHeight="1" x14ac:dyDescent="0.25">
      <c r="A29" s="11" t="s">
        <v>56</v>
      </c>
      <c r="B29" s="24">
        <v>7.6836820520099822</v>
      </c>
      <c r="C29" s="24">
        <v>3.4873990768889076</v>
      </c>
      <c r="D29" s="37">
        <v>0</v>
      </c>
      <c r="E29" s="37">
        <v>9.2983247326257887E-2</v>
      </c>
      <c r="F29" s="37">
        <v>0</v>
      </c>
      <c r="G29" s="37">
        <v>6.7872233526400663E-2</v>
      </c>
      <c r="H29" s="24">
        <v>0</v>
      </c>
      <c r="I29" s="24">
        <v>130.77000000000001</v>
      </c>
      <c r="J29" s="24">
        <v>142.10193660975156</v>
      </c>
    </row>
    <row r="30" spans="1:10" ht="15" customHeight="1" x14ac:dyDescent="0.25">
      <c r="A30" s="11" t="s">
        <v>57</v>
      </c>
      <c r="B30" s="24">
        <v>4.1291888542294544</v>
      </c>
      <c r="C30" s="24">
        <v>0.69332456677866749</v>
      </c>
      <c r="D30" s="37">
        <v>0</v>
      </c>
      <c r="E30" s="37">
        <v>0.13768673161772801</v>
      </c>
      <c r="F30" s="37">
        <v>0</v>
      </c>
      <c r="G30" s="37">
        <v>0</v>
      </c>
      <c r="H30" s="24">
        <v>0</v>
      </c>
      <c r="I30" s="24">
        <v>79.12</v>
      </c>
      <c r="J30" s="24">
        <v>84.080200152625849</v>
      </c>
    </row>
    <row r="31" spans="1:10" ht="15" customHeight="1" x14ac:dyDescent="0.25">
      <c r="A31" s="11" t="s">
        <v>68</v>
      </c>
      <c r="B31" s="24">
        <v>41.074115469256881</v>
      </c>
      <c r="C31" s="24">
        <v>17.22774649704699</v>
      </c>
      <c r="D31" s="37">
        <v>0</v>
      </c>
      <c r="E31" s="37">
        <v>0.74118376955257481</v>
      </c>
      <c r="F31" s="37">
        <v>0</v>
      </c>
      <c r="G31" s="37">
        <v>0.3355904879916477</v>
      </c>
      <c r="H31" s="24">
        <v>16.622951209680885</v>
      </c>
      <c r="I31" s="24">
        <v>118.61</v>
      </c>
      <c r="J31" s="24">
        <v>194.611587433529</v>
      </c>
    </row>
    <row r="32" spans="1:10" ht="15" customHeight="1" x14ac:dyDescent="0.25">
      <c r="A32" s="11" t="s">
        <v>58</v>
      </c>
      <c r="B32" s="24">
        <v>60.828649718625307</v>
      </c>
      <c r="C32" s="24">
        <v>1.0811823487978722</v>
      </c>
      <c r="D32" s="37">
        <v>0</v>
      </c>
      <c r="E32" s="37">
        <v>0</v>
      </c>
      <c r="F32" s="37">
        <v>0</v>
      </c>
      <c r="G32" s="37">
        <v>0.22121320556752805</v>
      </c>
      <c r="H32" s="24">
        <v>0</v>
      </c>
      <c r="I32" s="24">
        <v>162.46</v>
      </c>
      <c r="J32" s="24">
        <v>224.59104527299073</v>
      </c>
    </row>
    <row r="33" spans="1:10" ht="15" customHeight="1" x14ac:dyDescent="0.25">
      <c r="A33" s="11" t="s">
        <v>59</v>
      </c>
      <c r="B33" s="24">
        <v>31.246987044329408</v>
      </c>
      <c r="C33" s="24">
        <v>2.0036652202999079</v>
      </c>
      <c r="D33" s="37">
        <v>0</v>
      </c>
      <c r="E33" s="37">
        <v>0</v>
      </c>
      <c r="F33" s="37">
        <v>0</v>
      </c>
      <c r="G33" s="37">
        <v>0</v>
      </c>
      <c r="H33" s="24">
        <v>2.3905859305976929</v>
      </c>
      <c r="I33" s="24">
        <v>118.9</v>
      </c>
      <c r="J33" s="24">
        <v>154.54123819522701</v>
      </c>
    </row>
    <row r="34" spans="1:10" ht="15" customHeight="1" x14ac:dyDescent="0.25">
      <c r="A34" s="11" t="s">
        <v>60</v>
      </c>
      <c r="B34" s="24">
        <v>42.258839504019399</v>
      </c>
      <c r="C34" s="24">
        <v>0.18932662165021896</v>
      </c>
      <c r="D34" s="37">
        <v>0</v>
      </c>
      <c r="E34" s="37">
        <v>0</v>
      </c>
      <c r="F34" s="37">
        <v>0</v>
      </c>
      <c r="G34" s="37">
        <v>0</v>
      </c>
      <c r="H34" s="24">
        <v>0</v>
      </c>
      <c r="I34" s="24">
        <v>127.71</v>
      </c>
      <c r="J34" s="24">
        <v>170.15816612566962</v>
      </c>
    </row>
    <row r="35" spans="1:10" ht="15" customHeight="1" x14ac:dyDescent="0.25">
      <c r="A35" s="11" t="s">
        <v>61</v>
      </c>
      <c r="B35" s="24">
        <v>64.221664598113776</v>
      </c>
      <c r="C35" s="24">
        <v>8.9920672302277058</v>
      </c>
      <c r="D35" s="37">
        <v>0</v>
      </c>
      <c r="E35" s="37">
        <v>0.14483928910436328</v>
      </c>
      <c r="F35" s="37">
        <v>0</v>
      </c>
      <c r="G35" s="37">
        <v>9.8037670649245373E-2</v>
      </c>
      <c r="H35" s="24">
        <v>85.986347317363808</v>
      </c>
      <c r="I35" s="24">
        <v>192.12</v>
      </c>
      <c r="J35" s="24">
        <v>351.56295610545891</v>
      </c>
    </row>
    <row r="36" spans="1:10" ht="15" customHeight="1" x14ac:dyDescent="0.25">
      <c r="A36" s="11" t="s">
        <v>62</v>
      </c>
      <c r="B36" s="24">
        <v>104.27500681173643</v>
      </c>
      <c r="C36" s="24">
        <v>3.7510558147922652</v>
      </c>
      <c r="D36" s="37">
        <v>0</v>
      </c>
      <c r="E36" s="37">
        <v>0.35583973496010229</v>
      </c>
      <c r="F36" s="37">
        <v>0</v>
      </c>
      <c r="G36" s="37">
        <v>0</v>
      </c>
      <c r="H36" s="24">
        <v>4.9874087148534834</v>
      </c>
      <c r="I36" s="24">
        <v>104.79</v>
      </c>
      <c r="J36" s="24">
        <v>218.15931107634231</v>
      </c>
    </row>
    <row r="37" spans="1:10" ht="15" customHeight="1" x14ac:dyDescent="0.25">
      <c r="A37" s="11" t="s">
        <v>63</v>
      </c>
      <c r="B37" s="24">
        <v>147.84824092763932</v>
      </c>
      <c r="C37" s="24">
        <v>5.1265179724254093</v>
      </c>
      <c r="D37" s="37">
        <v>0</v>
      </c>
      <c r="E37" s="37">
        <v>0.13053417413109283</v>
      </c>
      <c r="F37" s="37">
        <v>0</v>
      </c>
      <c r="G37" s="37">
        <v>0</v>
      </c>
      <c r="H37" s="24">
        <v>501.46493111302254</v>
      </c>
      <c r="I37" s="24">
        <v>1934.61</v>
      </c>
      <c r="J37" s="24">
        <v>2589.1802241872183</v>
      </c>
    </row>
    <row r="38" spans="1:10" ht="15" customHeight="1" x14ac:dyDescent="0.25">
      <c r="A38" s="11" t="s">
        <v>162</v>
      </c>
      <c r="B38" s="24">
        <v>9.1451618917712807</v>
      </c>
      <c r="C38" s="24">
        <v>0.36456656693730077</v>
      </c>
      <c r="D38" s="37">
        <v>0</v>
      </c>
      <c r="E38" s="37">
        <v>0</v>
      </c>
      <c r="F38" s="37">
        <v>0</v>
      </c>
      <c r="G38" s="37">
        <v>0</v>
      </c>
      <c r="H38" s="24">
        <v>0</v>
      </c>
      <c r="I38" s="24">
        <v>13.22</v>
      </c>
      <c r="J38" s="24">
        <v>22.729728458708582</v>
      </c>
    </row>
    <row r="39" spans="1:10" ht="15" customHeight="1" x14ac:dyDescent="0.25">
      <c r="A39" s="11" t="s">
        <v>163</v>
      </c>
      <c r="B39" s="24">
        <v>18.95457130400159</v>
      </c>
      <c r="C39" s="24">
        <v>4.0553154460840268</v>
      </c>
      <c r="D39" s="37">
        <v>0</v>
      </c>
      <c r="E39" s="37">
        <v>0</v>
      </c>
      <c r="F39" s="37">
        <v>0</v>
      </c>
      <c r="G39" s="37">
        <v>0</v>
      </c>
      <c r="H39" s="24">
        <v>0</v>
      </c>
      <c r="I39" s="24">
        <v>39.380000000000003</v>
      </c>
      <c r="J39" s="24">
        <v>62.389886750085623</v>
      </c>
    </row>
    <row r="40" spans="1:10" ht="15" customHeight="1" x14ac:dyDescent="0.25">
      <c r="A40" s="11" t="s">
        <v>65</v>
      </c>
      <c r="B40" s="24">
        <v>152.03023085407494</v>
      </c>
      <c r="C40" s="24">
        <v>0.54557965734013802</v>
      </c>
      <c r="D40" s="37">
        <v>0</v>
      </c>
      <c r="E40" s="37">
        <v>0</v>
      </c>
      <c r="F40" s="37">
        <v>0</v>
      </c>
      <c r="G40" s="37">
        <v>0</v>
      </c>
      <c r="H40" s="24">
        <v>0</v>
      </c>
      <c r="I40" s="24">
        <v>132.80000000000001</v>
      </c>
      <c r="J40" s="24">
        <v>285.37581051141512</v>
      </c>
    </row>
    <row r="41" spans="1:10" ht="15" customHeight="1" x14ac:dyDescent="0.25">
      <c r="A41" s="11" t="s">
        <v>210</v>
      </c>
      <c r="B41" s="24">
        <v>12.981453345623724</v>
      </c>
      <c r="C41" s="24">
        <v>0.5158087783037284</v>
      </c>
      <c r="D41" s="37">
        <v>0</v>
      </c>
      <c r="E41" s="37">
        <v>0</v>
      </c>
      <c r="F41" s="37">
        <v>0</v>
      </c>
      <c r="G41" s="37">
        <v>0.15082718561422365</v>
      </c>
      <c r="H41" s="24">
        <v>0</v>
      </c>
      <c r="I41" s="24">
        <v>116.47</v>
      </c>
      <c r="J41" s="24">
        <v>130.11808930954169</v>
      </c>
    </row>
    <row r="42" spans="1:10" ht="15" customHeight="1" x14ac:dyDescent="0.25">
      <c r="A42" s="11" t="s">
        <v>211</v>
      </c>
      <c r="B42" s="24">
        <v>0.22605557312907271</v>
      </c>
      <c r="C42" s="24">
        <v>3.8208780480534672E-2</v>
      </c>
      <c r="D42" s="37">
        <v>0</v>
      </c>
      <c r="E42" s="37">
        <v>0</v>
      </c>
      <c r="F42" s="37">
        <v>0</v>
      </c>
      <c r="G42" s="37">
        <v>3.7706796403555912E-2</v>
      </c>
      <c r="H42" s="24">
        <v>0</v>
      </c>
      <c r="I42" s="24">
        <v>26.12</v>
      </c>
      <c r="J42" s="24">
        <v>26.421971150013164</v>
      </c>
    </row>
    <row r="43" spans="1:10" ht="15" customHeight="1" x14ac:dyDescent="0.25">
      <c r="A43" s="11" t="s">
        <v>69</v>
      </c>
      <c r="B43" s="24">
        <v>72.049363525726889</v>
      </c>
      <c r="C43" s="24">
        <v>1.8765915337749166</v>
      </c>
      <c r="D43" s="37">
        <v>0</v>
      </c>
      <c r="E43" s="37">
        <v>0.19967556316856661</v>
      </c>
      <c r="F43" s="37">
        <v>0</v>
      </c>
      <c r="G43" s="37">
        <v>0.18476330237742403</v>
      </c>
      <c r="H43" s="24">
        <v>2.6273474039623022</v>
      </c>
      <c r="I43" s="24">
        <v>69.44</v>
      </c>
      <c r="J43" s="24">
        <v>146.37774132901012</v>
      </c>
    </row>
    <row r="44" spans="1:10" ht="15" customHeight="1" x14ac:dyDescent="0.25">
      <c r="F44" s="37"/>
    </row>
  </sheetData>
  <phoneticPr fontId="4" type="noConversion"/>
  <conditionalFormatting sqref="C1:J1 B2:J29 B30:E43 G30:J43 F30:F44">
    <cfRule type="cellIs" dxfId="2" priority="1" operator="lessThan">
      <formula>0</formula>
    </cfRule>
  </conditionalFormatting>
  <conditionalFormatting sqref="C1:J1">
    <cfRule type="expression" dxfId="1" priority="2">
      <formula>C1=0</formula>
    </cfRule>
    <cfRule type="expression" dxfId="0" priority="3">
      <formula>"≠B3"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830E5-8537-43BB-BC0E-C014D79008F7}">
  <dimension ref="A1:S44"/>
  <sheetViews>
    <sheetView workbookViewId="0"/>
  </sheetViews>
  <sheetFormatPr defaultColWidth="9.125" defaultRowHeight="14.25" x14ac:dyDescent="0.2"/>
  <cols>
    <col min="1" max="1" width="16.625" customWidth="1"/>
  </cols>
  <sheetData>
    <row r="1" spans="1:19" ht="17.25" x14ac:dyDescent="0.25">
      <c r="A1" s="14" t="s">
        <v>278</v>
      </c>
      <c r="B1" s="14"/>
      <c r="C1" s="6"/>
      <c r="D1" s="6"/>
      <c r="E1" s="6"/>
      <c r="F1" s="6"/>
      <c r="G1" s="6"/>
      <c r="H1" s="6"/>
      <c r="I1" s="6"/>
      <c r="J1" s="6"/>
    </row>
    <row r="2" spans="1:19" s="10" customFormat="1" x14ac:dyDescent="0.2">
      <c r="A2" s="77" t="s">
        <v>72</v>
      </c>
      <c r="B2" s="76" t="s">
        <v>190</v>
      </c>
      <c r="C2" s="76"/>
      <c r="D2" s="76"/>
      <c r="E2" s="76" t="s">
        <v>192</v>
      </c>
      <c r="F2" s="76"/>
      <c r="G2" s="76"/>
      <c r="H2" s="76" t="s">
        <v>191</v>
      </c>
      <c r="I2" s="76"/>
      <c r="J2" s="76"/>
    </row>
    <row r="3" spans="1:19" s="10" customFormat="1" x14ac:dyDescent="0.2">
      <c r="A3" s="77"/>
      <c r="B3" s="16" t="s">
        <v>208</v>
      </c>
      <c r="C3" s="16" t="s">
        <v>207</v>
      </c>
      <c r="D3" s="16" t="s">
        <v>189</v>
      </c>
      <c r="E3" s="16" t="s">
        <v>208</v>
      </c>
      <c r="F3" s="16" t="s">
        <v>207</v>
      </c>
      <c r="G3" s="16" t="s">
        <v>189</v>
      </c>
      <c r="H3" s="16" t="s">
        <v>208</v>
      </c>
      <c r="I3" s="16" t="s">
        <v>207</v>
      </c>
      <c r="J3" s="16" t="s">
        <v>189</v>
      </c>
    </row>
    <row r="4" spans="1:19" ht="15" x14ac:dyDescent="0.25">
      <c r="A4" s="31" t="s">
        <v>256</v>
      </c>
      <c r="B4" s="17">
        <v>126.3</v>
      </c>
      <c r="C4" s="31">
        <v>164.16</v>
      </c>
      <c r="D4" s="31">
        <v>37.86</v>
      </c>
      <c r="E4" s="31">
        <v>65.790000000000006</v>
      </c>
      <c r="F4" s="31">
        <v>140.9</v>
      </c>
      <c r="G4" s="31">
        <v>75.11</v>
      </c>
      <c r="H4" s="31">
        <v>192.03010053572703</v>
      </c>
      <c r="I4" s="31">
        <v>305.00010053572703</v>
      </c>
      <c r="J4" s="31">
        <v>112.97</v>
      </c>
      <c r="K4" s="1"/>
      <c r="L4" s="1"/>
      <c r="M4" s="18"/>
      <c r="O4" s="18"/>
      <c r="P4" s="18"/>
      <c r="Q4" s="18"/>
      <c r="R4" s="18"/>
      <c r="S4" s="18"/>
    </row>
    <row r="5" spans="1:19" ht="15" x14ac:dyDescent="0.25">
      <c r="A5" s="12" t="s">
        <v>43</v>
      </c>
      <c r="B5" s="17">
        <v>11.45</v>
      </c>
      <c r="C5" s="31">
        <v>27.06</v>
      </c>
      <c r="D5" s="31">
        <v>15.61</v>
      </c>
      <c r="E5" s="31">
        <v>11.67</v>
      </c>
      <c r="F5" s="31">
        <v>62.87</v>
      </c>
      <c r="G5" s="31">
        <v>51.2</v>
      </c>
      <c r="H5" s="31">
        <v>23.020643268323415</v>
      </c>
      <c r="I5" s="31">
        <v>89.830643268323414</v>
      </c>
      <c r="J5" s="31">
        <v>66.81</v>
      </c>
      <c r="K5" s="1"/>
      <c r="L5" s="1"/>
      <c r="M5" s="18"/>
      <c r="O5" s="18"/>
      <c r="P5" s="18"/>
      <c r="Q5" s="18"/>
      <c r="R5" s="18"/>
      <c r="S5" s="18"/>
    </row>
    <row r="6" spans="1:19" ht="15" x14ac:dyDescent="0.25">
      <c r="A6" s="12" t="s">
        <v>44</v>
      </c>
      <c r="B6" s="17">
        <v>8.91</v>
      </c>
      <c r="C6" s="31">
        <v>7.51</v>
      </c>
      <c r="D6" s="31">
        <v>0</v>
      </c>
      <c r="E6" s="31">
        <v>17.149999999999999</v>
      </c>
      <c r="F6" s="31">
        <v>83.23</v>
      </c>
      <c r="G6" s="31">
        <v>66.08</v>
      </c>
      <c r="H6" s="31">
        <v>26.010647856197238</v>
      </c>
      <c r="I6" s="31">
        <v>92.090647856197236</v>
      </c>
      <c r="J6" s="31">
        <v>66.08</v>
      </c>
      <c r="K6" s="1"/>
      <c r="L6" s="1"/>
      <c r="M6" s="18"/>
      <c r="O6" s="18"/>
      <c r="P6" s="18"/>
      <c r="Q6" s="18"/>
      <c r="R6" s="18"/>
      <c r="S6" s="18"/>
    </row>
    <row r="7" spans="1:19" ht="15" x14ac:dyDescent="0.25">
      <c r="A7" s="39" t="s">
        <v>84</v>
      </c>
      <c r="B7" s="31">
        <v>16.82</v>
      </c>
      <c r="C7" s="31">
        <v>26.96</v>
      </c>
      <c r="D7" s="31">
        <v>10.14</v>
      </c>
      <c r="E7" s="31">
        <v>9.4700000000000006</v>
      </c>
      <c r="F7" s="31">
        <v>56.87</v>
      </c>
      <c r="G7" s="31">
        <v>47.4</v>
      </c>
      <c r="H7" s="31">
        <v>26.275070738464738</v>
      </c>
      <c r="I7" s="31">
        <v>83.81507073846474</v>
      </c>
      <c r="J7" s="31">
        <v>57.54</v>
      </c>
      <c r="K7" s="1"/>
      <c r="L7" s="1"/>
      <c r="M7" s="18"/>
      <c r="O7" s="18"/>
      <c r="P7" s="18"/>
      <c r="Q7" s="18"/>
      <c r="R7" s="18"/>
      <c r="S7" s="18"/>
    </row>
    <row r="8" spans="1:19" ht="15" x14ac:dyDescent="0.25">
      <c r="A8" s="39" t="s">
        <v>45</v>
      </c>
      <c r="B8" s="31">
        <v>35.33</v>
      </c>
      <c r="C8" s="31">
        <v>64.27</v>
      </c>
      <c r="D8" s="31">
        <v>28.94</v>
      </c>
      <c r="E8" s="31">
        <v>6.23</v>
      </c>
      <c r="F8" s="31">
        <v>31.85</v>
      </c>
      <c r="G8" s="31">
        <v>25.62</v>
      </c>
      <c r="H8" s="31">
        <v>40.664855587579936</v>
      </c>
      <c r="I8" s="31">
        <v>95.224855587579938</v>
      </c>
      <c r="J8" s="31">
        <v>54.56</v>
      </c>
      <c r="K8" s="1"/>
      <c r="L8" s="1"/>
      <c r="M8" s="18"/>
      <c r="O8" s="18"/>
      <c r="P8" s="18"/>
      <c r="Q8" s="18"/>
      <c r="R8" s="18"/>
      <c r="S8" s="18"/>
    </row>
    <row r="9" spans="1:19" ht="15" x14ac:dyDescent="0.25">
      <c r="A9" s="39" t="s">
        <v>89</v>
      </c>
      <c r="B9" s="31">
        <v>21.98</v>
      </c>
      <c r="C9" s="31">
        <v>36.61</v>
      </c>
      <c r="D9" s="31">
        <v>14.63</v>
      </c>
      <c r="E9" s="31">
        <v>23.5</v>
      </c>
      <c r="F9" s="31">
        <v>58.03</v>
      </c>
      <c r="G9" s="31">
        <v>34.53</v>
      </c>
      <c r="H9" s="31">
        <v>45.42308361287472</v>
      </c>
      <c r="I9" s="31">
        <v>94.583083612874717</v>
      </c>
      <c r="J9" s="31">
        <v>49.16</v>
      </c>
      <c r="K9" s="1"/>
      <c r="L9" s="1"/>
      <c r="M9" s="18"/>
      <c r="O9" s="18"/>
      <c r="P9" s="18"/>
      <c r="Q9" s="18"/>
      <c r="R9" s="18"/>
      <c r="S9" s="18"/>
    </row>
    <row r="10" spans="1:19" ht="15" x14ac:dyDescent="0.25">
      <c r="A10" s="39" t="s">
        <v>46</v>
      </c>
      <c r="B10" s="31">
        <v>13.55</v>
      </c>
      <c r="C10" s="31">
        <v>20.77</v>
      </c>
      <c r="D10" s="31">
        <v>7.22</v>
      </c>
      <c r="E10" s="31">
        <v>7.82</v>
      </c>
      <c r="F10" s="31">
        <v>63.07</v>
      </c>
      <c r="G10" s="31">
        <v>55.24</v>
      </c>
      <c r="H10" s="31">
        <v>21.282218842479381</v>
      </c>
      <c r="I10" s="31">
        <v>83.742218842479389</v>
      </c>
      <c r="J10" s="31">
        <v>62.46</v>
      </c>
      <c r="K10" s="1"/>
      <c r="L10" s="1"/>
      <c r="M10" s="18"/>
      <c r="O10" s="18"/>
      <c r="P10" s="18"/>
      <c r="Q10" s="18"/>
      <c r="R10" s="18"/>
      <c r="S10" s="18"/>
    </row>
    <row r="11" spans="1:19" ht="15" x14ac:dyDescent="0.25">
      <c r="A11" s="39" t="s">
        <v>47</v>
      </c>
      <c r="B11" s="31">
        <v>65.489999999999995</v>
      </c>
      <c r="C11" s="31">
        <v>91.2</v>
      </c>
      <c r="D11" s="31">
        <v>25.72</v>
      </c>
      <c r="E11" s="31">
        <v>18.45</v>
      </c>
      <c r="F11" s="31">
        <v>83.15</v>
      </c>
      <c r="G11" s="31">
        <v>64.7</v>
      </c>
      <c r="H11" s="31">
        <v>83.929310091926936</v>
      </c>
      <c r="I11" s="31">
        <v>174.34931009192695</v>
      </c>
      <c r="J11" s="31">
        <v>90.42</v>
      </c>
      <c r="K11" s="1"/>
      <c r="L11" s="1"/>
      <c r="M11" s="18"/>
      <c r="O11" s="18"/>
      <c r="P11" s="18"/>
      <c r="Q11" s="18"/>
      <c r="R11" s="18"/>
      <c r="S11" s="18"/>
    </row>
    <row r="12" spans="1:19" ht="15" x14ac:dyDescent="0.25">
      <c r="A12" s="39" t="s">
        <v>48</v>
      </c>
      <c r="B12" s="31">
        <v>163.57</v>
      </c>
      <c r="C12" s="31">
        <v>238.88</v>
      </c>
      <c r="D12" s="31">
        <v>75.319999999999993</v>
      </c>
      <c r="E12" s="31">
        <v>80.81</v>
      </c>
      <c r="F12" s="31">
        <v>169.05</v>
      </c>
      <c r="G12" s="31">
        <v>88.24</v>
      </c>
      <c r="H12" s="31">
        <v>245.46709484122761</v>
      </c>
      <c r="I12" s="31">
        <v>409.01709484122762</v>
      </c>
      <c r="J12" s="31">
        <v>163.55000000000001</v>
      </c>
      <c r="K12" s="1"/>
      <c r="L12" s="1"/>
      <c r="M12" s="18"/>
      <c r="O12" s="18"/>
      <c r="P12" s="18"/>
      <c r="Q12" s="18"/>
      <c r="R12" s="18"/>
      <c r="S12" s="18"/>
    </row>
    <row r="13" spans="1:19" ht="15" x14ac:dyDescent="0.25">
      <c r="A13" s="39" t="s">
        <v>67</v>
      </c>
      <c r="B13" s="31">
        <v>6.94</v>
      </c>
      <c r="C13" s="31">
        <v>47.35</v>
      </c>
      <c r="D13" s="31">
        <v>40.409999999999997</v>
      </c>
      <c r="E13" s="31">
        <v>40.06</v>
      </c>
      <c r="F13" s="31">
        <v>113.05</v>
      </c>
      <c r="G13" s="31">
        <v>72.989999999999995</v>
      </c>
      <c r="H13" s="31">
        <v>48.666311163420417</v>
      </c>
      <c r="I13" s="31">
        <v>162.06631116342044</v>
      </c>
      <c r="J13" s="31">
        <v>113.4</v>
      </c>
      <c r="K13" s="1"/>
      <c r="L13" s="1"/>
      <c r="M13" s="18"/>
      <c r="O13" s="18"/>
      <c r="P13" s="18"/>
      <c r="Q13" s="18"/>
      <c r="R13" s="18"/>
      <c r="S13" s="18"/>
    </row>
    <row r="14" spans="1:19" ht="15" x14ac:dyDescent="0.25">
      <c r="A14" s="39" t="s">
        <v>70</v>
      </c>
      <c r="B14" s="31">
        <v>47.17</v>
      </c>
      <c r="C14" s="31">
        <v>89.88</v>
      </c>
      <c r="D14" s="31">
        <v>42.71</v>
      </c>
      <c r="E14" s="31">
        <v>8.5399999999999991</v>
      </c>
      <c r="F14" s="31">
        <v>69.239999999999995</v>
      </c>
      <c r="G14" s="31">
        <v>60.7</v>
      </c>
      <c r="H14" s="31">
        <v>55.680939906404348</v>
      </c>
      <c r="I14" s="31">
        <v>159.09093990640434</v>
      </c>
      <c r="J14" s="31">
        <v>103.41</v>
      </c>
      <c r="K14" s="1"/>
      <c r="L14" s="1"/>
      <c r="M14" s="18"/>
      <c r="O14" s="18"/>
      <c r="P14" s="18"/>
      <c r="Q14" s="18"/>
      <c r="R14" s="18"/>
      <c r="S14" s="18"/>
    </row>
    <row r="15" spans="1:19" ht="15" x14ac:dyDescent="0.25">
      <c r="A15" s="39" t="s">
        <v>49</v>
      </c>
      <c r="B15" s="31">
        <v>31.37</v>
      </c>
      <c r="C15" s="31">
        <v>38.21</v>
      </c>
      <c r="D15" s="31">
        <v>6.85</v>
      </c>
      <c r="E15" s="31">
        <v>1.1499999999999999</v>
      </c>
      <c r="F15" s="31">
        <v>59.05</v>
      </c>
      <c r="G15" s="31">
        <v>57.9</v>
      </c>
      <c r="H15" s="31">
        <v>32.492149283006462</v>
      </c>
      <c r="I15" s="31">
        <v>97.242149283006455</v>
      </c>
      <c r="J15" s="31">
        <v>64.75</v>
      </c>
      <c r="K15" s="1"/>
      <c r="L15" s="1"/>
      <c r="M15" s="18"/>
      <c r="O15" s="18"/>
      <c r="P15" s="18"/>
      <c r="Q15" s="18"/>
      <c r="R15" s="18"/>
      <c r="S15" s="18"/>
    </row>
    <row r="16" spans="1:19" ht="15" x14ac:dyDescent="0.25">
      <c r="A16" s="39" t="s">
        <v>166</v>
      </c>
      <c r="B16" s="31">
        <v>129.35</v>
      </c>
      <c r="C16" s="31">
        <v>106.32</v>
      </c>
      <c r="D16" s="31">
        <v>0</v>
      </c>
      <c r="E16" s="31">
        <v>66.36</v>
      </c>
      <c r="F16" s="31">
        <v>133.30000000000001</v>
      </c>
      <c r="G16" s="31">
        <v>66.930000000000007</v>
      </c>
      <c r="H16" s="31">
        <v>195.59119706591699</v>
      </c>
      <c r="I16" s="31">
        <v>262.52119706591702</v>
      </c>
      <c r="J16" s="31">
        <v>66.930000000000007</v>
      </c>
      <c r="K16" s="1"/>
      <c r="L16" s="1"/>
      <c r="M16" s="18"/>
      <c r="O16" s="18"/>
      <c r="P16" s="18"/>
      <c r="Q16" s="18"/>
      <c r="R16" s="18"/>
      <c r="S16" s="18"/>
    </row>
    <row r="17" spans="1:19" ht="15" x14ac:dyDescent="0.25">
      <c r="A17" s="39" t="s">
        <v>165</v>
      </c>
      <c r="B17" s="31">
        <v>18.59</v>
      </c>
      <c r="C17" s="31">
        <v>159.9</v>
      </c>
      <c r="D17" s="31">
        <v>141.30000000000001</v>
      </c>
      <c r="E17" s="31">
        <v>58.75</v>
      </c>
      <c r="F17" s="31">
        <v>67.290000000000006</v>
      </c>
      <c r="G17" s="31">
        <v>8.5500000000000007</v>
      </c>
      <c r="H17" s="31">
        <v>76.41733666607108</v>
      </c>
      <c r="I17" s="31">
        <v>226.26733666607106</v>
      </c>
      <c r="J17" s="31">
        <v>149.85</v>
      </c>
      <c r="K17" s="1"/>
      <c r="L17" s="1"/>
      <c r="M17" s="18"/>
      <c r="O17" s="18"/>
      <c r="P17" s="18"/>
      <c r="Q17" s="18"/>
      <c r="R17" s="18"/>
      <c r="S17" s="18"/>
    </row>
    <row r="18" spans="1:19" ht="15" x14ac:dyDescent="0.25">
      <c r="A18" s="39" t="s">
        <v>171</v>
      </c>
      <c r="B18" s="31">
        <v>18.670000000000002</v>
      </c>
      <c r="C18" s="31">
        <v>52.5</v>
      </c>
      <c r="D18" s="31">
        <v>33.83</v>
      </c>
      <c r="E18" s="31">
        <v>3.18</v>
      </c>
      <c r="F18" s="31">
        <v>70.069999999999993</v>
      </c>
      <c r="G18" s="31">
        <v>66.88</v>
      </c>
      <c r="H18" s="31">
        <v>21.833824600847311</v>
      </c>
      <c r="I18" s="31">
        <v>122.5438246008473</v>
      </c>
      <c r="J18" s="31">
        <v>100.71</v>
      </c>
      <c r="K18" s="1"/>
      <c r="L18" s="1"/>
      <c r="M18" s="18"/>
      <c r="O18" s="18"/>
      <c r="P18" s="18"/>
      <c r="Q18" s="18"/>
      <c r="R18" s="18"/>
      <c r="S18" s="18"/>
    </row>
    <row r="19" spans="1:19" ht="15" x14ac:dyDescent="0.25">
      <c r="A19" s="39" t="s">
        <v>173</v>
      </c>
      <c r="B19" s="31">
        <v>11.01</v>
      </c>
      <c r="C19" s="31">
        <v>37.590000000000003</v>
      </c>
      <c r="D19" s="31">
        <v>26.59</v>
      </c>
      <c r="E19" s="31">
        <v>0</v>
      </c>
      <c r="F19" s="31">
        <v>26.63</v>
      </c>
      <c r="G19" s="31">
        <v>26.63</v>
      </c>
      <c r="H19" s="31">
        <v>11.172127903569319</v>
      </c>
      <c r="I19" s="31">
        <v>64.392127903569317</v>
      </c>
      <c r="J19" s="31">
        <v>53.22</v>
      </c>
      <c r="K19" s="1"/>
      <c r="L19" s="1"/>
      <c r="M19" s="18"/>
      <c r="O19" s="18"/>
      <c r="P19" s="18"/>
      <c r="Q19" s="18"/>
      <c r="R19" s="18"/>
      <c r="S19" s="18"/>
    </row>
    <row r="20" spans="1:19" ht="15" x14ac:dyDescent="0.25">
      <c r="A20" s="39" t="s">
        <v>51</v>
      </c>
      <c r="B20" s="31">
        <v>109.23</v>
      </c>
      <c r="C20" s="31">
        <v>49.46</v>
      </c>
      <c r="D20" s="31">
        <v>0</v>
      </c>
      <c r="E20" s="31">
        <v>13.78</v>
      </c>
      <c r="F20" s="31">
        <v>146.38</v>
      </c>
      <c r="G20" s="31">
        <v>132.61000000000001</v>
      </c>
      <c r="H20" s="31">
        <v>123.07262304248231</v>
      </c>
      <c r="I20" s="31">
        <v>255.68262304248231</v>
      </c>
      <c r="J20" s="31">
        <v>132.61000000000001</v>
      </c>
      <c r="K20" s="1"/>
      <c r="L20" s="1"/>
      <c r="M20" s="18"/>
      <c r="O20" s="18"/>
      <c r="P20" s="18"/>
      <c r="Q20" s="18"/>
      <c r="R20" s="18"/>
      <c r="S20" s="18"/>
    </row>
    <row r="21" spans="1:19" ht="15" x14ac:dyDescent="0.25">
      <c r="A21" s="39" t="s">
        <v>52</v>
      </c>
      <c r="B21" s="31">
        <v>44.63</v>
      </c>
      <c r="C21" s="31">
        <v>44.24</v>
      </c>
      <c r="D21" s="31">
        <v>0</v>
      </c>
      <c r="E21" s="31">
        <v>2.5299999999999998</v>
      </c>
      <c r="F21" s="31">
        <v>101.47</v>
      </c>
      <c r="G21" s="31">
        <v>98.94</v>
      </c>
      <c r="H21" s="31">
        <v>47.280501437520265</v>
      </c>
      <c r="I21" s="31">
        <v>146.22050143752026</v>
      </c>
      <c r="J21" s="31">
        <v>98.94</v>
      </c>
      <c r="K21" s="1"/>
      <c r="L21" s="1"/>
      <c r="M21" s="18"/>
      <c r="O21" s="18"/>
      <c r="P21" s="18"/>
      <c r="Q21" s="18"/>
      <c r="R21" s="18"/>
      <c r="S21" s="18"/>
    </row>
    <row r="22" spans="1:19" ht="15" x14ac:dyDescent="0.25">
      <c r="A22" s="39" t="s">
        <v>53</v>
      </c>
      <c r="B22" s="31">
        <v>13.77</v>
      </c>
      <c r="C22" s="31">
        <v>44.26</v>
      </c>
      <c r="D22" s="31">
        <v>30.49</v>
      </c>
      <c r="E22" s="31">
        <v>1.92</v>
      </c>
      <c r="F22" s="31">
        <v>32.700000000000003</v>
      </c>
      <c r="G22" s="31">
        <v>30.78</v>
      </c>
      <c r="H22" s="31">
        <v>15.716935895018977</v>
      </c>
      <c r="I22" s="31">
        <v>76.986935895018973</v>
      </c>
      <c r="J22" s="31">
        <v>61.27</v>
      </c>
      <c r="K22" s="1"/>
      <c r="L22" s="1"/>
      <c r="M22" s="18"/>
      <c r="O22" s="18"/>
      <c r="P22" s="18"/>
      <c r="Q22" s="18"/>
      <c r="R22" s="18"/>
      <c r="S22" s="18"/>
    </row>
    <row r="23" spans="1:19" ht="15" x14ac:dyDescent="0.25">
      <c r="A23" s="39" t="s">
        <v>54</v>
      </c>
      <c r="B23" s="31">
        <v>24.63</v>
      </c>
      <c r="C23" s="31">
        <v>65.13</v>
      </c>
      <c r="D23" s="31">
        <v>40.5</v>
      </c>
      <c r="E23" s="31">
        <v>2.92</v>
      </c>
      <c r="F23" s="31">
        <v>68.150000000000006</v>
      </c>
      <c r="G23" s="31">
        <v>65.23</v>
      </c>
      <c r="H23" s="31">
        <v>27.589154239981074</v>
      </c>
      <c r="I23" s="31">
        <v>133.31915423998109</v>
      </c>
      <c r="J23" s="31">
        <v>105.73</v>
      </c>
      <c r="K23" s="1"/>
      <c r="L23" s="1"/>
      <c r="M23" s="18"/>
      <c r="O23" s="18"/>
      <c r="P23" s="18"/>
      <c r="Q23" s="18"/>
      <c r="R23" s="18"/>
      <c r="S23" s="18"/>
    </row>
    <row r="24" spans="1:19" ht="15" x14ac:dyDescent="0.25">
      <c r="A24" s="39" t="s">
        <v>170</v>
      </c>
      <c r="B24" s="31">
        <v>11.51</v>
      </c>
      <c r="C24" s="31">
        <v>30.17</v>
      </c>
      <c r="D24" s="31">
        <v>18.66</v>
      </c>
      <c r="E24" s="31">
        <v>27.41</v>
      </c>
      <c r="F24" s="31">
        <v>93.14</v>
      </c>
      <c r="G24" s="31">
        <v>65.73</v>
      </c>
      <c r="H24" s="31">
        <v>38.797182383646735</v>
      </c>
      <c r="I24" s="31">
        <v>123.18718238364673</v>
      </c>
      <c r="J24" s="31">
        <v>84.39</v>
      </c>
      <c r="K24" s="1"/>
      <c r="L24" s="1"/>
      <c r="M24" s="18"/>
      <c r="O24" s="18"/>
      <c r="P24" s="18"/>
      <c r="Q24" s="18"/>
      <c r="R24" s="18"/>
      <c r="S24" s="18"/>
    </row>
    <row r="25" spans="1:19" ht="15" x14ac:dyDescent="0.25">
      <c r="A25" s="39" t="s">
        <v>169</v>
      </c>
      <c r="B25" s="31">
        <v>30.71</v>
      </c>
      <c r="C25" s="31">
        <v>37.61</v>
      </c>
      <c r="D25" s="31">
        <v>6.9</v>
      </c>
      <c r="E25" s="31">
        <v>23.74</v>
      </c>
      <c r="F25" s="31">
        <v>96.07</v>
      </c>
      <c r="G25" s="31">
        <v>72.33</v>
      </c>
      <c r="H25" s="31">
        <v>54.346359214817618</v>
      </c>
      <c r="I25" s="31">
        <v>133.57635921481761</v>
      </c>
      <c r="J25" s="31">
        <v>79.23</v>
      </c>
      <c r="K25" s="1"/>
      <c r="L25" s="1"/>
      <c r="M25" s="18"/>
      <c r="O25" s="18"/>
      <c r="P25" s="18"/>
      <c r="Q25" s="18"/>
      <c r="R25" s="18"/>
      <c r="S25" s="18"/>
    </row>
    <row r="26" spans="1:19" ht="15" x14ac:dyDescent="0.25">
      <c r="A26" s="39" t="s">
        <v>168</v>
      </c>
      <c r="B26" s="31">
        <v>11.71</v>
      </c>
      <c r="C26" s="31">
        <v>34.01</v>
      </c>
      <c r="D26" s="31">
        <v>22.3</v>
      </c>
      <c r="E26" s="31">
        <v>20.21</v>
      </c>
      <c r="F26" s="31">
        <v>113.93</v>
      </c>
      <c r="G26" s="31">
        <v>93.72</v>
      </c>
      <c r="H26" s="31">
        <v>31.733851891643333</v>
      </c>
      <c r="I26" s="31">
        <v>147.74385189164335</v>
      </c>
      <c r="J26" s="31">
        <v>116.01</v>
      </c>
      <c r="K26" s="1"/>
      <c r="L26" s="1"/>
      <c r="M26" s="18"/>
      <c r="O26" s="18"/>
      <c r="P26" s="18"/>
      <c r="Q26" s="18"/>
      <c r="R26" s="18"/>
      <c r="S26" s="18"/>
    </row>
    <row r="27" spans="1:19" ht="15" x14ac:dyDescent="0.25">
      <c r="A27" s="39" t="s">
        <v>164</v>
      </c>
      <c r="B27" s="31">
        <v>25.52</v>
      </c>
      <c r="C27" s="31">
        <v>140.53</v>
      </c>
      <c r="D27" s="31">
        <v>115.02</v>
      </c>
      <c r="E27" s="31">
        <v>21.3</v>
      </c>
      <c r="F27" s="31">
        <v>113.93</v>
      </c>
      <c r="G27" s="31">
        <v>92.63</v>
      </c>
      <c r="H27" s="31">
        <v>46.741146088245479</v>
      </c>
      <c r="I27" s="31">
        <v>254.38114608824546</v>
      </c>
      <c r="J27" s="31">
        <v>207.64</v>
      </c>
      <c r="K27" s="1"/>
      <c r="L27" s="1"/>
      <c r="M27" s="18"/>
      <c r="O27" s="18"/>
      <c r="P27" s="18"/>
      <c r="Q27" s="18"/>
      <c r="R27" s="18"/>
      <c r="S27" s="18"/>
    </row>
    <row r="28" spans="1:19" ht="15" x14ac:dyDescent="0.25">
      <c r="A28" s="39" t="s">
        <v>167</v>
      </c>
      <c r="B28" s="31">
        <v>15.32</v>
      </c>
      <c r="C28" s="31">
        <v>14.76</v>
      </c>
      <c r="D28" s="31">
        <v>0</v>
      </c>
      <c r="E28" s="31">
        <v>46.92</v>
      </c>
      <c r="F28" s="31">
        <v>129.30000000000001</v>
      </c>
      <c r="G28" s="31">
        <v>82.38</v>
      </c>
      <c r="H28" s="31">
        <v>62.121528527421638</v>
      </c>
      <c r="I28" s="31">
        <v>144.50152852742164</v>
      </c>
      <c r="J28" s="31">
        <v>82.38</v>
      </c>
      <c r="K28" s="1"/>
      <c r="L28" s="1"/>
      <c r="M28" s="18"/>
      <c r="O28" s="18"/>
      <c r="P28" s="18"/>
      <c r="Q28" s="18"/>
      <c r="R28" s="18"/>
      <c r="S28" s="18"/>
    </row>
    <row r="29" spans="1:19" ht="15" x14ac:dyDescent="0.25">
      <c r="A29" s="39" t="s">
        <v>255</v>
      </c>
      <c r="B29" s="31">
        <v>5.4</v>
      </c>
      <c r="C29" s="31">
        <v>9.6300000000000008</v>
      </c>
      <c r="D29" s="31">
        <v>4.22</v>
      </c>
      <c r="E29" s="31">
        <v>11.13</v>
      </c>
      <c r="F29" s="31">
        <v>55.35</v>
      </c>
      <c r="G29" s="31">
        <v>44.22</v>
      </c>
      <c r="H29" s="31">
        <v>16.50163849289277</v>
      </c>
      <c r="I29" s="31">
        <v>64.941638492892764</v>
      </c>
      <c r="J29" s="31">
        <v>48.44</v>
      </c>
      <c r="K29" s="1"/>
      <c r="L29" s="1"/>
      <c r="M29" s="18"/>
      <c r="O29" s="18"/>
      <c r="P29" s="18"/>
      <c r="Q29" s="18"/>
      <c r="R29" s="18"/>
      <c r="S29" s="18"/>
    </row>
    <row r="30" spans="1:19" ht="15" x14ac:dyDescent="0.25">
      <c r="A30" s="39" t="s">
        <v>56</v>
      </c>
      <c r="B30" s="31">
        <v>0.21</v>
      </c>
      <c r="C30" s="31">
        <v>80.209999999999994</v>
      </c>
      <c r="D30" s="31">
        <v>80</v>
      </c>
      <c r="E30" s="31">
        <v>11.18</v>
      </c>
      <c r="F30" s="31">
        <v>61.94</v>
      </c>
      <c r="G30" s="31">
        <v>50.76</v>
      </c>
      <c r="H30" s="31">
        <v>11.331936609751546</v>
      </c>
      <c r="I30" s="31">
        <v>142.10193660975156</v>
      </c>
      <c r="J30" s="31">
        <v>130.77000000000001</v>
      </c>
      <c r="K30" s="1"/>
      <c r="L30" s="1"/>
      <c r="M30" s="18"/>
      <c r="O30" s="18"/>
      <c r="P30" s="18"/>
      <c r="Q30" s="18"/>
      <c r="R30" s="18"/>
      <c r="S30" s="18"/>
    </row>
    <row r="31" spans="1:19" ht="15" x14ac:dyDescent="0.25">
      <c r="A31" s="39" t="s">
        <v>57</v>
      </c>
      <c r="B31" s="31">
        <v>2.1800000000000002</v>
      </c>
      <c r="C31" s="31">
        <v>11.55</v>
      </c>
      <c r="D31" s="31">
        <v>9.3699999999999992</v>
      </c>
      <c r="E31" s="31">
        <v>3.18</v>
      </c>
      <c r="F31" s="31">
        <v>72.92</v>
      </c>
      <c r="G31" s="31">
        <v>69.75</v>
      </c>
      <c r="H31" s="31">
        <v>4.9602001526258492</v>
      </c>
      <c r="I31" s="31">
        <v>84.080200152625849</v>
      </c>
      <c r="J31" s="31">
        <v>79.12</v>
      </c>
      <c r="K31" s="1"/>
      <c r="L31" s="1"/>
      <c r="M31" s="18"/>
      <c r="O31" s="18"/>
      <c r="P31" s="18"/>
      <c r="Q31" s="18"/>
      <c r="R31" s="18"/>
      <c r="S31" s="18"/>
    </row>
    <row r="32" spans="1:19" ht="15" x14ac:dyDescent="0.25">
      <c r="A32" s="39" t="s">
        <v>68</v>
      </c>
      <c r="B32" s="31">
        <v>15.93</v>
      </c>
      <c r="C32" s="31">
        <v>45.56</v>
      </c>
      <c r="D32" s="31">
        <v>29.63</v>
      </c>
      <c r="E32" s="31">
        <v>55.33</v>
      </c>
      <c r="F32" s="31">
        <v>144.31</v>
      </c>
      <c r="G32" s="31">
        <v>88.98</v>
      </c>
      <c r="H32" s="31">
        <v>76.001587433528982</v>
      </c>
      <c r="I32" s="31">
        <v>194.611587433529</v>
      </c>
      <c r="J32" s="31">
        <v>118.61</v>
      </c>
      <c r="K32" s="1"/>
      <c r="L32" s="1"/>
      <c r="M32" s="18"/>
      <c r="O32" s="18"/>
      <c r="P32" s="18"/>
      <c r="Q32" s="18"/>
      <c r="R32" s="18"/>
      <c r="S32" s="18"/>
    </row>
    <row r="33" spans="1:19" ht="15" x14ac:dyDescent="0.25">
      <c r="A33" s="39" t="s">
        <v>58</v>
      </c>
      <c r="B33" s="31">
        <v>45.92</v>
      </c>
      <c r="C33" s="31">
        <v>161.44999999999999</v>
      </c>
      <c r="D33" s="31">
        <v>115.52</v>
      </c>
      <c r="E33" s="31">
        <v>16.25</v>
      </c>
      <c r="F33" s="31">
        <v>63.18</v>
      </c>
      <c r="G33" s="31">
        <v>46.93</v>
      </c>
      <c r="H33" s="31">
        <v>62.131045272990711</v>
      </c>
      <c r="I33" s="31">
        <v>224.59104527299073</v>
      </c>
      <c r="J33" s="31">
        <v>162.46</v>
      </c>
      <c r="K33" s="1"/>
      <c r="L33" s="1"/>
      <c r="M33" s="18"/>
      <c r="O33" s="18"/>
      <c r="P33" s="18"/>
      <c r="Q33" s="18"/>
      <c r="R33" s="18"/>
      <c r="S33" s="18"/>
    </row>
    <row r="34" spans="1:19" ht="15" x14ac:dyDescent="0.25">
      <c r="A34" s="39" t="s">
        <v>59</v>
      </c>
      <c r="B34" s="31">
        <v>29.16</v>
      </c>
      <c r="C34" s="31">
        <v>131.88999999999999</v>
      </c>
      <c r="D34" s="31">
        <v>102.74</v>
      </c>
      <c r="E34" s="31">
        <v>5.01</v>
      </c>
      <c r="F34" s="31">
        <v>21.18</v>
      </c>
      <c r="G34" s="31">
        <v>16.170000000000002</v>
      </c>
      <c r="H34" s="31">
        <v>35.641238195227011</v>
      </c>
      <c r="I34" s="31">
        <v>154.54123819522701</v>
      </c>
      <c r="J34" s="31">
        <v>118.9</v>
      </c>
      <c r="K34" s="1"/>
      <c r="L34" s="1"/>
      <c r="M34" s="18"/>
      <c r="O34" s="18"/>
      <c r="P34" s="18"/>
      <c r="Q34" s="18"/>
      <c r="R34" s="18"/>
      <c r="S34" s="18"/>
    </row>
    <row r="35" spans="1:19" ht="15" x14ac:dyDescent="0.25">
      <c r="A35" s="39" t="s">
        <v>60</v>
      </c>
      <c r="B35" s="31">
        <v>42.09</v>
      </c>
      <c r="C35" s="31">
        <v>96.14</v>
      </c>
      <c r="D35" s="31">
        <v>54.05</v>
      </c>
      <c r="E35" s="31">
        <v>0.44</v>
      </c>
      <c r="F35" s="31">
        <v>74.099999999999994</v>
      </c>
      <c r="G35" s="31">
        <v>73.66</v>
      </c>
      <c r="H35" s="31">
        <v>42.448166125669623</v>
      </c>
      <c r="I35" s="31">
        <v>170.15816612566962</v>
      </c>
      <c r="J35" s="31">
        <v>127.71</v>
      </c>
      <c r="K35" s="1"/>
      <c r="L35" s="1"/>
      <c r="M35" s="18"/>
      <c r="O35" s="18"/>
      <c r="P35" s="18"/>
      <c r="Q35" s="18"/>
      <c r="R35" s="18"/>
      <c r="S35" s="18"/>
    </row>
    <row r="36" spans="1:19" ht="15" x14ac:dyDescent="0.25">
      <c r="A36" s="39" t="s">
        <v>61</v>
      </c>
      <c r="B36" s="31">
        <v>51.97</v>
      </c>
      <c r="C36" s="31">
        <v>137.07</v>
      </c>
      <c r="D36" s="31">
        <v>85.1</v>
      </c>
      <c r="E36" s="31">
        <v>107.5</v>
      </c>
      <c r="F36" s="31">
        <v>214.52</v>
      </c>
      <c r="G36" s="31">
        <v>107.02</v>
      </c>
      <c r="H36" s="31">
        <v>159.4429561054589</v>
      </c>
      <c r="I36" s="31">
        <v>351.56295610545891</v>
      </c>
      <c r="J36" s="31">
        <v>192.12</v>
      </c>
      <c r="K36" s="1"/>
      <c r="L36" s="1"/>
      <c r="M36" s="18"/>
      <c r="O36" s="18"/>
      <c r="P36" s="18"/>
      <c r="Q36" s="18"/>
      <c r="R36" s="18"/>
      <c r="S36" s="18"/>
    </row>
    <row r="37" spans="1:19" ht="15" x14ac:dyDescent="0.25">
      <c r="A37" s="39" t="s">
        <v>62</v>
      </c>
      <c r="B37" s="31">
        <v>94.22</v>
      </c>
      <c r="C37" s="31">
        <v>158.5</v>
      </c>
      <c r="D37" s="31">
        <v>64.290000000000006</v>
      </c>
      <c r="E37" s="31">
        <v>19.239999999999998</v>
      </c>
      <c r="F37" s="31">
        <v>59.74</v>
      </c>
      <c r="G37" s="31">
        <v>40.5</v>
      </c>
      <c r="H37" s="31">
        <v>113.3693110763423</v>
      </c>
      <c r="I37" s="31">
        <v>218.15931107634231</v>
      </c>
      <c r="J37" s="31">
        <v>104.79</v>
      </c>
      <c r="K37" s="1"/>
      <c r="L37" s="1"/>
      <c r="M37" s="18"/>
      <c r="O37" s="18"/>
      <c r="P37" s="18"/>
      <c r="Q37" s="18"/>
      <c r="R37" s="18"/>
      <c r="S37" s="18"/>
    </row>
    <row r="38" spans="1:19" ht="15" x14ac:dyDescent="0.25">
      <c r="A38" s="39" t="s">
        <v>63</v>
      </c>
      <c r="B38" s="31">
        <v>571.32000000000005</v>
      </c>
      <c r="C38" s="31">
        <v>2482.56</v>
      </c>
      <c r="D38" s="31">
        <v>1911.24</v>
      </c>
      <c r="E38" s="31">
        <v>74.73</v>
      </c>
      <c r="F38" s="31">
        <v>98.1</v>
      </c>
      <c r="G38" s="31">
        <v>23.36</v>
      </c>
      <c r="H38" s="31">
        <v>654.5702241872184</v>
      </c>
      <c r="I38" s="31">
        <v>2589.1802241872183</v>
      </c>
      <c r="J38" s="31">
        <v>1934.61</v>
      </c>
      <c r="K38" s="1"/>
      <c r="L38" s="1"/>
      <c r="M38" s="18"/>
      <c r="O38" s="18"/>
      <c r="P38" s="18"/>
      <c r="Q38" s="18"/>
      <c r="R38" s="18"/>
      <c r="S38" s="18"/>
    </row>
    <row r="39" spans="1:19" ht="15" x14ac:dyDescent="0.25">
      <c r="A39" s="39" t="s">
        <v>174</v>
      </c>
      <c r="B39" s="31">
        <v>9.1300000000000008</v>
      </c>
      <c r="C39" s="31">
        <v>13.19</v>
      </c>
      <c r="D39" s="31">
        <v>4.05</v>
      </c>
      <c r="E39" s="31">
        <v>0.36</v>
      </c>
      <c r="F39" s="31">
        <v>9.52</v>
      </c>
      <c r="G39" s="31">
        <v>9.17</v>
      </c>
      <c r="H39" s="31">
        <v>9.5097284587085813</v>
      </c>
      <c r="I39" s="31">
        <v>22.729728458708582</v>
      </c>
      <c r="J39" s="31">
        <v>13.22</v>
      </c>
      <c r="K39" s="1"/>
      <c r="L39" s="1"/>
      <c r="M39" s="18"/>
      <c r="O39" s="18"/>
      <c r="P39" s="18"/>
      <c r="Q39" s="18"/>
      <c r="R39" s="18"/>
      <c r="S39" s="18"/>
    </row>
    <row r="40" spans="1:19" ht="15" x14ac:dyDescent="0.25">
      <c r="A40" s="39" t="s">
        <v>172</v>
      </c>
      <c r="B40" s="31">
        <v>20.2</v>
      </c>
      <c r="C40" s="31">
        <v>25.24</v>
      </c>
      <c r="D40" s="31">
        <v>5.04</v>
      </c>
      <c r="E40" s="31">
        <v>3.73</v>
      </c>
      <c r="F40" s="31">
        <v>38.06</v>
      </c>
      <c r="G40" s="31">
        <v>34.340000000000003</v>
      </c>
      <c r="H40" s="31">
        <v>23.00988675008562</v>
      </c>
      <c r="I40" s="31">
        <v>62.389886750085623</v>
      </c>
      <c r="J40" s="31">
        <v>39.380000000000003</v>
      </c>
      <c r="K40" s="1"/>
      <c r="L40" s="1"/>
      <c r="M40" s="18"/>
      <c r="O40" s="18"/>
      <c r="P40" s="18"/>
      <c r="Q40" s="18"/>
      <c r="R40" s="18"/>
      <c r="S40" s="18"/>
    </row>
    <row r="41" spans="1:19" ht="15" x14ac:dyDescent="0.25">
      <c r="A41" s="39" t="s">
        <v>65</v>
      </c>
      <c r="B41" s="31">
        <v>146.41999999999999</v>
      </c>
      <c r="C41" s="31">
        <v>262.58999999999997</v>
      </c>
      <c r="D41" s="31">
        <v>116.18</v>
      </c>
      <c r="E41" s="31">
        <v>5.37</v>
      </c>
      <c r="F41" s="31">
        <v>21.99</v>
      </c>
      <c r="G41" s="31">
        <v>16.62</v>
      </c>
      <c r="H41" s="31">
        <v>152.57581051141509</v>
      </c>
      <c r="I41" s="31">
        <v>285.37581051141512</v>
      </c>
      <c r="J41" s="31">
        <v>132.80000000000001</v>
      </c>
      <c r="K41" s="1"/>
      <c r="L41" s="1"/>
      <c r="M41" s="18"/>
      <c r="O41" s="18"/>
      <c r="P41" s="18"/>
      <c r="Q41" s="18"/>
      <c r="R41" s="18"/>
      <c r="S41" s="18"/>
    </row>
    <row r="42" spans="1:19" ht="15" x14ac:dyDescent="0.25">
      <c r="A42" s="39" t="s">
        <v>210</v>
      </c>
      <c r="B42" s="31">
        <v>11.69</v>
      </c>
      <c r="C42" s="31">
        <v>94.06</v>
      </c>
      <c r="D42" s="31">
        <v>82.36</v>
      </c>
      <c r="E42" s="31">
        <v>1.96</v>
      </c>
      <c r="F42" s="31">
        <v>36.07</v>
      </c>
      <c r="G42" s="31">
        <v>34.11</v>
      </c>
      <c r="H42" s="31">
        <v>13.648089309541675</v>
      </c>
      <c r="I42" s="31">
        <v>130.11808930954169</v>
      </c>
      <c r="J42" s="31">
        <v>116.47</v>
      </c>
      <c r="K42" s="1"/>
      <c r="L42" s="1"/>
      <c r="M42" s="18"/>
      <c r="O42" s="18"/>
      <c r="P42" s="18"/>
      <c r="Q42" s="18"/>
      <c r="R42" s="18"/>
      <c r="S42" s="18"/>
    </row>
    <row r="43" spans="1:19" ht="15" x14ac:dyDescent="0.25">
      <c r="A43" s="39" t="s">
        <v>211</v>
      </c>
      <c r="B43" s="31">
        <v>0</v>
      </c>
      <c r="C43" s="31">
        <v>17.690000000000001</v>
      </c>
      <c r="D43" s="31">
        <v>17.690000000000001</v>
      </c>
      <c r="E43" s="31">
        <v>0.4</v>
      </c>
      <c r="F43" s="31">
        <v>8.83</v>
      </c>
      <c r="G43" s="31">
        <v>8.43</v>
      </c>
      <c r="H43" s="31">
        <v>0.30197115001316327</v>
      </c>
      <c r="I43" s="31">
        <v>26.421971150013164</v>
      </c>
      <c r="J43" s="31">
        <v>26.12</v>
      </c>
      <c r="K43" s="1"/>
      <c r="L43" s="1"/>
      <c r="M43" s="18"/>
      <c r="O43" s="18"/>
      <c r="P43" s="18"/>
      <c r="Q43" s="18"/>
      <c r="R43" s="18"/>
      <c r="S43" s="18"/>
    </row>
    <row r="44" spans="1:19" ht="15" x14ac:dyDescent="0.25">
      <c r="A44" s="39" t="s">
        <v>69</v>
      </c>
      <c r="B44" s="31">
        <v>68.98</v>
      </c>
      <c r="C44" s="31">
        <v>113.52</v>
      </c>
      <c r="D44" s="31">
        <v>44.54</v>
      </c>
      <c r="E44" s="31">
        <v>6.52</v>
      </c>
      <c r="F44" s="31">
        <v>31.42</v>
      </c>
      <c r="G44" s="31">
        <v>24.9</v>
      </c>
      <c r="H44" s="31">
        <v>76.937741329010109</v>
      </c>
      <c r="I44" s="31">
        <v>146.37774132901012</v>
      </c>
      <c r="J44" s="31">
        <v>69.44</v>
      </c>
      <c r="K44" s="1"/>
      <c r="L44" s="1"/>
      <c r="M44" s="18"/>
      <c r="O44" s="18"/>
      <c r="P44" s="18"/>
      <c r="Q44" s="18"/>
      <c r="R44" s="18"/>
      <c r="S44" s="18"/>
    </row>
  </sheetData>
  <mergeCells count="4">
    <mergeCell ref="B2:D2"/>
    <mergeCell ref="E2:G2"/>
    <mergeCell ref="H2:J2"/>
    <mergeCell ref="A2:A3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4C845-6CAC-429C-B3B9-772C5C83A4B0}">
  <dimension ref="A1:T43"/>
  <sheetViews>
    <sheetView workbookViewId="0"/>
  </sheetViews>
  <sheetFormatPr defaultColWidth="9" defaultRowHeight="15" x14ac:dyDescent="0.25"/>
  <cols>
    <col min="1" max="1" width="17" style="6" customWidth="1"/>
    <col min="2" max="18" width="9" style="6"/>
    <col min="19" max="19" width="42.125" style="6" customWidth="1"/>
    <col min="20" max="20" width="11.75" style="6" customWidth="1"/>
    <col min="21" max="16384" width="9" style="6"/>
  </cols>
  <sheetData>
    <row r="1" spans="1:20" ht="17.25" x14ac:dyDescent="0.25">
      <c r="A1" s="14" t="s">
        <v>279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20" x14ac:dyDescent="0.25">
      <c r="A2" s="7" t="s">
        <v>72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6" t="s">
        <v>8</v>
      </c>
      <c r="I2" s="26" t="s">
        <v>9</v>
      </c>
      <c r="J2" s="26" t="s">
        <v>10</v>
      </c>
      <c r="K2" s="26" t="s">
        <v>11</v>
      </c>
      <c r="L2" s="26" t="s">
        <v>17</v>
      </c>
      <c r="M2" s="26" t="s">
        <v>18</v>
      </c>
      <c r="N2" s="26" t="s">
        <v>19</v>
      </c>
      <c r="O2" s="26" t="s">
        <v>20</v>
      </c>
      <c r="P2" s="26" t="s">
        <v>21</v>
      </c>
      <c r="Q2" s="26" t="s">
        <v>22</v>
      </c>
      <c r="R2" s="26" t="s">
        <v>23</v>
      </c>
      <c r="S2" s="61" t="s">
        <v>206</v>
      </c>
      <c r="T2" s="61" t="s">
        <v>149</v>
      </c>
    </row>
    <row r="3" spans="1:20" x14ac:dyDescent="0.25">
      <c r="A3" s="11" t="s">
        <v>165</v>
      </c>
      <c r="B3" s="31">
        <v>8.5311932085994524</v>
      </c>
      <c r="C3" s="31">
        <v>24.726974666875901</v>
      </c>
      <c r="D3" s="31">
        <v>22.152808054572905</v>
      </c>
      <c r="E3" s="31">
        <v>5.9339989370255068</v>
      </c>
      <c r="F3" s="31">
        <v>15.143170160880528</v>
      </c>
      <c r="G3" s="31">
        <v>0.34119130201742576</v>
      </c>
      <c r="H3" s="31" t="s">
        <v>260</v>
      </c>
      <c r="I3" s="31" t="s">
        <v>41</v>
      </c>
      <c r="J3" s="31" t="s">
        <v>260</v>
      </c>
      <c r="K3" s="31" t="s">
        <v>260</v>
      </c>
      <c r="L3" s="31">
        <v>2.2291112018397872</v>
      </c>
      <c r="M3" s="31">
        <v>0.58199660318509794</v>
      </c>
      <c r="N3" s="31">
        <v>4.1369551450923616</v>
      </c>
      <c r="O3" s="31">
        <v>0.18804143588538352</v>
      </c>
      <c r="P3" s="31">
        <v>7.1949250911059037</v>
      </c>
      <c r="Q3" s="12" t="s">
        <v>201</v>
      </c>
      <c r="R3" s="12" t="s">
        <v>201</v>
      </c>
      <c r="S3" s="12">
        <f>SUM(F3,G3,N3,P3)</f>
        <v>26.816241699096221</v>
      </c>
      <c r="T3" s="12">
        <f>SUM(B3:R3)</f>
        <v>91.16036580708024</v>
      </c>
    </row>
    <row r="4" spans="1:20" x14ac:dyDescent="0.25">
      <c r="A4" s="11" t="s">
        <v>167</v>
      </c>
      <c r="B4" s="31">
        <v>6.5694059654721952</v>
      </c>
      <c r="C4" s="31">
        <v>5.3479662511805852</v>
      </c>
      <c r="D4" s="31">
        <v>11.429593172532078</v>
      </c>
      <c r="E4" s="31">
        <v>1.7414317217719746</v>
      </c>
      <c r="F4" s="31">
        <v>4.45961041623121</v>
      </c>
      <c r="G4" s="31" t="s">
        <v>260</v>
      </c>
      <c r="H4" s="31" t="s">
        <v>260</v>
      </c>
      <c r="I4" s="31" t="s">
        <v>41</v>
      </c>
      <c r="J4" s="31" t="s">
        <v>260</v>
      </c>
      <c r="K4" s="31" t="s">
        <v>260</v>
      </c>
      <c r="L4" s="31">
        <v>13.866697514707775</v>
      </c>
      <c r="M4" s="31">
        <v>1.4920986739376334</v>
      </c>
      <c r="N4" s="31">
        <v>8.6559726819360545</v>
      </c>
      <c r="O4" s="31">
        <v>0.13330311108892332</v>
      </c>
      <c r="P4" s="31">
        <v>5.0667111564232892</v>
      </c>
      <c r="Q4" s="12" t="s">
        <v>201</v>
      </c>
      <c r="R4" s="12" t="s">
        <v>201</v>
      </c>
      <c r="S4" s="12">
        <f t="shared" ref="S4:S43" si="0">SUM(F4,G4,N4,P4)</f>
        <v>18.182294254590552</v>
      </c>
      <c r="T4" s="12">
        <f t="shared" ref="T4:T43" si="1">SUM(B4:R4)</f>
        <v>58.76279066528172</v>
      </c>
    </row>
    <row r="5" spans="1:20" x14ac:dyDescent="0.25">
      <c r="A5" s="11" t="s">
        <v>68</v>
      </c>
      <c r="B5" s="31">
        <v>4.844237797722128</v>
      </c>
      <c r="C5" s="31">
        <v>5.7164284928957843</v>
      </c>
      <c r="D5" s="31">
        <v>5.7368709078438913</v>
      </c>
      <c r="E5" s="31">
        <v>2.5918256684900665</v>
      </c>
      <c r="F5" s="31">
        <v>2.8681589853892571</v>
      </c>
      <c r="G5" s="31" t="s">
        <v>260</v>
      </c>
      <c r="H5" s="31" t="s">
        <v>260</v>
      </c>
      <c r="I5" s="31" t="s">
        <v>260</v>
      </c>
      <c r="J5" s="31" t="s">
        <v>260</v>
      </c>
      <c r="K5" s="31" t="s">
        <v>260</v>
      </c>
      <c r="L5" s="31">
        <v>8.4179967171205021</v>
      </c>
      <c r="M5" s="31">
        <v>1.5526419447387676</v>
      </c>
      <c r="N5" s="31">
        <v>8.8223546912471189</v>
      </c>
      <c r="O5" s="31">
        <v>0.18747704267015666</v>
      </c>
      <c r="P5" s="31">
        <v>7.7440628609494704</v>
      </c>
      <c r="Q5" s="12" t="s">
        <v>201</v>
      </c>
      <c r="R5" s="12" t="s">
        <v>201</v>
      </c>
      <c r="S5" s="12">
        <f t="shared" si="0"/>
        <v>19.434576537585848</v>
      </c>
      <c r="T5" s="12">
        <f t="shared" si="1"/>
        <v>48.482055109067147</v>
      </c>
    </row>
    <row r="6" spans="1:20" x14ac:dyDescent="0.25">
      <c r="A6" s="11" t="s">
        <v>61</v>
      </c>
      <c r="B6" s="31">
        <v>6.5521973054447633</v>
      </c>
      <c r="C6" s="31">
        <v>7.7019136011096769</v>
      </c>
      <c r="D6" s="31">
        <v>5.9796884452002592</v>
      </c>
      <c r="E6" s="31">
        <v>2.1353642117957965</v>
      </c>
      <c r="F6" s="31">
        <v>3.0321804420498486</v>
      </c>
      <c r="G6" s="31">
        <v>0.39720778443819704</v>
      </c>
      <c r="H6" s="31">
        <v>0.19105847664775369</v>
      </c>
      <c r="I6" s="31" t="s">
        <v>260</v>
      </c>
      <c r="J6" s="31" t="s">
        <v>260</v>
      </c>
      <c r="K6" s="31" t="s">
        <v>260</v>
      </c>
      <c r="L6" s="31">
        <v>5.0572158168418966</v>
      </c>
      <c r="M6" s="31">
        <v>0.47653413146699286</v>
      </c>
      <c r="N6" s="31">
        <v>3.072931925053711</v>
      </c>
      <c r="O6" s="31">
        <v>7.9249562548056901E-2</v>
      </c>
      <c r="P6" s="31">
        <v>4.4370331803360017</v>
      </c>
      <c r="Q6" s="12" t="s">
        <v>201</v>
      </c>
      <c r="R6" s="12" t="s">
        <v>201</v>
      </c>
      <c r="S6" s="12">
        <f t="shared" si="0"/>
        <v>10.939353331877758</v>
      </c>
      <c r="T6" s="12">
        <f t="shared" si="1"/>
        <v>39.112574882932954</v>
      </c>
    </row>
    <row r="7" spans="1:20" x14ac:dyDescent="0.25">
      <c r="A7" s="11" t="s">
        <v>48</v>
      </c>
      <c r="B7" s="31">
        <v>5.6702534790388714</v>
      </c>
      <c r="C7" s="31">
        <v>6.0680467464182861</v>
      </c>
      <c r="D7" s="31">
        <v>4.8269183183568938</v>
      </c>
      <c r="E7" s="31">
        <v>2.7418951884991407</v>
      </c>
      <c r="F7" s="31">
        <v>3.2360990097900433</v>
      </c>
      <c r="G7" s="31">
        <v>0.65692056657086439</v>
      </c>
      <c r="H7" s="31">
        <v>0.4807277799524125</v>
      </c>
      <c r="I7" s="31" t="s">
        <v>260</v>
      </c>
      <c r="J7" s="31" t="s">
        <v>260</v>
      </c>
      <c r="K7" s="31" t="s">
        <v>260</v>
      </c>
      <c r="L7" s="31">
        <v>1.7456379469301979</v>
      </c>
      <c r="M7" s="31">
        <v>0.19139485608100534</v>
      </c>
      <c r="N7" s="31">
        <v>0.52174111561740821</v>
      </c>
      <c r="O7" s="31">
        <v>0.13265585681993738</v>
      </c>
      <c r="P7" s="31">
        <v>6.8141895706810338</v>
      </c>
      <c r="Q7" s="12" t="s">
        <v>201</v>
      </c>
      <c r="R7" s="12" t="s">
        <v>201</v>
      </c>
      <c r="S7" s="12">
        <f t="shared" si="0"/>
        <v>11.22895026265935</v>
      </c>
      <c r="T7" s="12">
        <f t="shared" si="1"/>
        <v>33.086480434756098</v>
      </c>
    </row>
    <row r="8" spans="1:20" x14ac:dyDescent="0.25">
      <c r="A8" s="11" t="s">
        <v>166</v>
      </c>
      <c r="B8" s="31">
        <v>2.9297743696703114</v>
      </c>
      <c r="C8" s="31">
        <v>4.3583819448597687</v>
      </c>
      <c r="D8" s="31">
        <v>3.9390400504477503</v>
      </c>
      <c r="E8" s="31">
        <v>1.7820755501077656</v>
      </c>
      <c r="F8" s="31">
        <v>3.6838332563500349</v>
      </c>
      <c r="G8" s="31">
        <v>0.40739259942379191</v>
      </c>
      <c r="H8" s="31" t="s">
        <v>260</v>
      </c>
      <c r="I8" s="31" t="s">
        <v>41</v>
      </c>
      <c r="J8" s="31" t="s">
        <v>260</v>
      </c>
      <c r="K8" s="31" t="s">
        <v>260</v>
      </c>
      <c r="L8" s="31">
        <v>1.4803694353868835</v>
      </c>
      <c r="M8" s="31">
        <v>0.50778227123532027</v>
      </c>
      <c r="N8" s="31">
        <v>4.0506829921162559</v>
      </c>
      <c r="O8" s="31" t="s">
        <v>260</v>
      </c>
      <c r="P8" s="31">
        <v>9.0986026932302639</v>
      </c>
      <c r="Q8" s="12" t="s">
        <v>201</v>
      </c>
      <c r="R8" s="12" t="s">
        <v>201</v>
      </c>
      <c r="S8" s="12">
        <f t="shared" si="0"/>
        <v>17.240511541120348</v>
      </c>
      <c r="T8" s="12">
        <f t="shared" si="1"/>
        <v>32.237935162828144</v>
      </c>
    </row>
    <row r="9" spans="1:20" x14ac:dyDescent="0.25">
      <c r="A9" s="11" t="s">
        <v>164</v>
      </c>
      <c r="B9" s="31">
        <v>3.5062644805892851</v>
      </c>
      <c r="C9" s="31">
        <v>3.0487618628777509</v>
      </c>
      <c r="D9" s="31">
        <v>5.1604858444222081</v>
      </c>
      <c r="E9" s="31">
        <v>1.1661652284038535</v>
      </c>
      <c r="F9" s="31">
        <v>2.0569177267706573</v>
      </c>
      <c r="G9" s="31" t="s">
        <v>260</v>
      </c>
      <c r="H9" s="31" t="s">
        <v>260</v>
      </c>
      <c r="I9" s="31" t="s">
        <v>260</v>
      </c>
      <c r="J9" s="31" t="s">
        <v>260</v>
      </c>
      <c r="K9" s="31" t="s">
        <v>260</v>
      </c>
      <c r="L9" s="31">
        <v>5.5620816936501409</v>
      </c>
      <c r="M9" s="31">
        <v>0.64449288272175276</v>
      </c>
      <c r="N9" s="31">
        <v>2.8962794213407301</v>
      </c>
      <c r="O9" s="31">
        <v>7.8320893379511869E-2</v>
      </c>
      <c r="P9" s="31">
        <v>2.6212176213866152</v>
      </c>
      <c r="Q9" s="12" t="s">
        <v>201</v>
      </c>
      <c r="R9" s="12" t="s">
        <v>201</v>
      </c>
      <c r="S9" s="12">
        <f t="shared" si="0"/>
        <v>7.5744147694980022</v>
      </c>
      <c r="T9" s="12">
        <f t="shared" si="1"/>
        <v>26.740987655542504</v>
      </c>
    </row>
    <row r="10" spans="1:20" x14ac:dyDescent="0.25">
      <c r="A10" s="11" t="s">
        <v>168</v>
      </c>
      <c r="B10" s="31">
        <v>4.0440351064465379</v>
      </c>
      <c r="C10" s="31">
        <v>2.8087350311318509</v>
      </c>
      <c r="D10" s="31">
        <v>5.5283912040530678</v>
      </c>
      <c r="E10" s="31">
        <v>0.844141050051047</v>
      </c>
      <c r="F10" s="31">
        <v>1.6091834802106653</v>
      </c>
      <c r="G10" s="31">
        <v>0.17314185475511154</v>
      </c>
      <c r="H10" s="31" t="s">
        <v>260</v>
      </c>
      <c r="I10" s="31" t="s">
        <v>260</v>
      </c>
      <c r="J10" s="31" t="s">
        <v>260</v>
      </c>
      <c r="K10" s="31" t="s">
        <v>260</v>
      </c>
      <c r="L10" s="31">
        <v>4.7320479639823496</v>
      </c>
      <c r="M10" s="31">
        <v>0.67964703996112086</v>
      </c>
      <c r="N10" s="31">
        <v>3.4139123391973709</v>
      </c>
      <c r="O10" s="31">
        <v>6.2952513031368271E-2</v>
      </c>
      <c r="P10" s="31">
        <v>2.6505049691116058</v>
      </c>
      <c r="Q10" s="12" t="s">
        <v>201</v>
      </c>
      <c r="R10" s="12" t="s">
        <v>201</v>
      </c>
      <c r="S10" s="12">
        <f t="shared" si="0"/>
        <v>7.8467426432747533</v>
      </c>
      <c r="T10" s="12">
        <f t="shared" si="1"/>
        <v>26.5466925519321</v>
      </c>
    </row>
    <row r="11" spans="1:20" x14ac:dyDescent="0.25">
      <c r="A11" s="11" t="s">
        <v>58</v>
      </c>
      <c r="B11" s="31">
        <v>5.3647997635519502</v>
      </c>
      <c r="C11" s="31">
        <v>12.447707274401424</v>
      </c>
      <c r="D11" s="31">
        <v>3.060972592128762</v>
      </c>
      <c r="E11" s="31">
        <v>1.6914085484356163</v>
      </c>
      <c r="F11" s="31">
        <v>1.0195928387009727</v>
      </c>
      <c r="G11" s="31">
        <v>0.47868630432295545</v>
      </c>
      <c r="H11" s="31">
        <v>0.16024259331747084</v>
      </c>
      <c r="I11" s="31" t="s">
        <v>260</v>
      </c>
      <c r="J11" s="31" t="s">
        <v>260</v>
      </c>
      <c r="K11" s="31" t="s">
        <v>260</v>
      </c>
      <c r="L11" s="31" t="s">
        <v>41</v>
      </c>
      <c r="M11" s="31" t="s">
        <v>260</v>
      </c>
      <c r="N11" s="31" t="s">
        <v>260</v>
      </c>
      <c r="O11" s="31" t="s">
        <v>260</v>
      </c>
      <c r="P11" s="31">
        <v>1.3862677923161983</v>
      </c>
      <c r="Q11" s="12" t="s">
        <v>201</v>
      </c>
      <c r="R11" s="12" t="s">
        <v>201</v>
      </c>
      <c r="S11" s="12">
        <f t="shared" si="0"/>
        <v>2.8845469353401265</v>
      </c>
      <c r="T11" s="12">
        <f t="shared" si="1"/>
        <v>25.609677707175351</v>
      </c>
    </row>
    <row r="12" spans="1:20" x14ac:dyDescent="0.25">
      <c r="A12" s="11" t="s">
        <v>257</v>
      </c>
      <c r="B12" s="31">
        <v>5.3691019285588091</v>
      </c>
      <c r="C12" s="31">
        <v>4.7331606821472274</v>
      </c>
      <c r="D12" s="31">
        <v>4.1254454326607197</v>
      </c>
      <c r="E12" s="31">
        <v>1.860236758445825</v>
      </c>
      <c r="F12" s="31">
        <v>3.3868214294241001</v>
      </c>
      <c r="G12" s="31">
        <v>0.35137611700302052</v>
      </c>
      <c r="H12" s="31">
        <v>0.19722165331381025</v>
      </c>
      <c r="I12" s="31" t="s">
        <v>260</v>
      </c>
      <c r="J12" s="31" t="s">
        <v>260</v>
      </c>
      <c r="K12" s="31" t="s">
        <v>260</v>
      </c>
      <c r="L12" s="31">
        <v>3.4656047475820113</v>
      </c>
      <c r="M12" s="31">
        <v>0.15233468137059608</v>
      </c>
      <c r="N12" s="31">
        <v>0.78055757454572861</v>
      </c>
      <c r="O12" s="31">
        <v>5.6758258408851008E-2</v>
      </c>
      <c r="P12" s="31">
        <v>1.1129192135496244</v>
      </c>
      <c r="Q12" s="12" t="s">
        <v>201</v>
      </c>
      <c r="R12" s="12" t="s">
        <v>201</v>
      </c>
      <c r="S12" s="12">
        <f t="shared" si="0"/>
        <v>5.631674334522474</v>
      </c>
      <c r="T12" s="12">
        <f t="shared" si="1"/>
        <v>25.591538477010324</v>
      </c>
    </row>
    <row r="13" spans="1:20" x14ac:dyDescent="0.25">
      <c r="A13" s="11" t="s">
        <v>63</v>
      </c>
      <c r="B13" s="31">
        <v>6.9307878260482694</v>
      </c>
      <c r="C13" s="31">
        <v>7.3439788520149145</v>
      </c>
      <c r="D13" s="31">
        <v>0</v>
      </c>
      <c r="E13" s="31">
        <v>2.7012513601633499</v>
      </c>
      <c r="F13" s="31">
        <v>2.353929553696593</v>
      </c>
      <c r="G13" s="31">
        <v>0.37174574697421009</v>
      </c>
      <c r="H13" s="31" t="s">
        <v>260</v>
      </c>
      <c r="I13" s="31" t="s">
        <v>260</v>
      </c>
      <c r="J13" s="31" t="s">
        <v>260</v>
      </c>
      <c r="K13" s="31" t="s">
        <v>260</v>
      </c>
      <c r="L13" s="31">
        <v>2.2248326774600562</v>
      </c>
      <c r="M13" s="31">
        <v>0.14061662895747329</v>
      </c>
      <c r="N13" s="31">
        <v>0.64909524620118497</v>
      </c>
      <c r="O13" s="31" t="s">
        <v>41</v>
      </c>
      <c r="P13" s="31">
        <v>0.98600737340800049</v>
      </c>
      <c r="Q13" s="12" t="s">
        <v>201</v>
      </c>
      <c r="R13" s="12" t="s">
        <v>201</v>
      </c>
      <c r="S13" s="12">
        <f t="shared" si="0"/>
        <v>4.3607779202799888</v>
      </c>
      <c r="T13" s="12">
        <f t="shared" si="1"/>
        <v>23.702245264924052</v>
      </c>
    </row>
    <row r="14" spans="1:20" x14ac:dyDescent="0.25">
      <c r="A14" s="11" t="s">
        <v>44</v>
      </c>
      <c r="B14" s="31">
        <v>4.999115737969019</v>
      </c>
      <c r="C14" s="31">
        <v>3.8193743226935362</v>
      </c>
      <c r="D14" s="31">
        <v>3.4877428093005607</v>
      </c>
      <c r="E14" s="31">
        <v>1.688282100102094</v>
      </c>
      <c r="F14" s="31">
        <v>3.8434217006684483</v>
      </c>
      <c r="G14" s="31">
        <v>0.31063685706064131</v>
      </c>
      <c r="H14" s="31" t="s">
        <v>260</v>
      </c>
      <c r="I14" s="31" t="s">
        <v>41</v>
      </c>
      <c r="J14" s="31" t="s">
        <v>260</v>
      </c>
      <c r="K14" s="31" t="s">
        <v>260</v>
      </c>
      <c r="L14" s="31">
        <v>2.4045307014087522</v>
      </c>
      <c r="M14" s="31">
        <v>0.27342122297286481</v>
      </c>
      <c r="N14" s="31">
        <v>0.93666908945487459</v>
      </c>
      <c r="O14" s="31">
        <v>9.2804380210152998E-2</v>
      </c>
      <c r="P14" s="31">
        <v>1.630329023357783</v>
      </c>
      <c r="Q14" s="12" t="s">
        <v>201</v>
      </c>
      <c r="R14" s="12" t="s">
        <v>201</v>
      </c>
      <c r="S14" s="12">
        <f t="shared" si="0"/>
        <v>6.7210566705417474</v>
      </c>
      <c r="T14" s="12">
        <f t="shared" si="1"/>
        <v>23.486327945198724</v>
      </c>
    </row>
    <row r="15" spans="1:20" x14ac:dyDescent="0.25">
      <c r="A15" s="11" t="s">
        <v>47</v>
      </c>
      <c r="B15" s="31">
        <v>16.890299816924582</v>
      </c>
      <c r="C15" s="31">
        <v>0.97274031812812223</v>
      </c>
      <c r="D15" s="31">
        <v>0.95655393504023845</v>
      </c>
      <c r="E15" s="31">
        <v>0.56901359670107599</v>
      </c>
      <c r="F15" s="31">
        <v>0.71814799943285912</v>
      </c>
      <c r="G15" s="31">
        <v>0.33609889452462832</v>
      </c>
      <c r="H15" s="31" t="s">
        <v>260</v>
      </c>
      <c r="I15" s="31" t="s">
        <v>260</v>
      </c>
      <c r="J15" s="31" t="s">
        <v>260</v>
      </c>
      <c r="K15" s="31" t="s">
        <v>260</v>
      </c>
      <c r="L15" s="31" t="s">
        <v>260</v>
      </c>
      <c r="M15" s="31" t="s">
        <v>260</v>
      </c>
      <c r="N15" s="31">
        <v>0.15611151490914574</v>
      </c>
      <c r="O15" s="31" t="s">
        <v>260</v>
      </c>
      <c r="P15" s="31">
        <v>0.38561674504570331</v>
      </c>
      <c r="Q15" s="12" t="s">
        <v>201</v>
      </c>
      <c r="R15" s="12" t="s">
        <v>201</v>
      </c>
      <c r="S15" s="12">
        <f t="shared" si="0"/>
        <v>1.5959751539123364</v>
      </c>
      <c r="T15" s="12">
        <f t="shared" si="1"/>
        <v>20.984582820706351</v>
      </c>
    </row>
    <row r="16" spans="1:20" x14ac:dyDescent="0.25">
      <c r="A16" s="11" t="s">
        <v>67</v>
      </c>
      <c r="B16" s="31">
        <v>2.5884692791262416</v>
      </c>
      <c r="C16" s="31">
        <v>2.1939294620984922</v>
      </c>
      <c r="D16" s="31">
        <v>2.6276618352301924</v>
      </c>
      <c r="E16" s="31">
        <v>0.72533601337719589</v>
      </c>
      <c r="F16" s="31">
        <v>3.2065455941755223</v>
      </c>
      <c r="G16" s="31" t="s">
        <v>260</v>
      </c>
      <c r="H16" s="31">
        <v>0.35438265829825283</v>
      </c>
      <c r="I16" s="31">
        <v>0.14901091302787545</v>
      </c>
      <c r="J16" s="31" t="s">
        <v>260</v>
      </c>
      <c r="K16" s="31" t="s">
        <v>260</v>
      </c>
      <c r="L16" s="31">
        <v>2.2248326774600562</v>
      </c>
      <c r="M16" s="31">
        <v>0.21483096090725087</v>
      </c>
      <c r="N16" s="31">
        <v>1.1995937461439616</v>
      </c>
      <c r="O16" s="31">
        <v>0.10825718502816434</v>
      </c>
      <c r="P16" s="31">
        <v>3.6950870379695862</v>
      </c>
      <c r="Q16" s="12" t="s">
        <v>201</v>
      </c>
      <c r="R16" s="12" t="s">
        <v>201</v>
      </c>
      <c r="S16" s="12">
        <f t="shared" si="0"/>
        <v>8.1012263782890699</v>
      </c>
      <c r="T16" s="12">
        <f t="shared" si="1"/>
        <v>19.287937362842793</v>
      </c>
    </row>
    <row r="17" spans="1:20" x14ac:dyDescent="0.25">
      <c r="A17" s="11" t="s">
        <v>43</v>
      </c>
      <c r="B17" s="31">
        <v>4.6592447024272348</v>
      </c>
      <c r="C17" s="31">
        <v>1.9623246244489392</v>
      </c>
      <c r="D17" s="31">
        <v>1.4765268433185215</v>
      </c>
      <c r="E17" s="31">
        <v>0.73158891004424076</v>
      </c>
      <c r="F17" s="31">
        <v>3.3823884170819221</v>
      </c>
      <c r="G17" s="31" t="s">
        <v>260</v>
      </c>
      <c r="H17" s="31" t="s">
        <v>260</v>
      </c>
      <c r="I17" s="31" t="s">
        <v>260</v>
      </c>
      <c r="J17" s="31" t="s">
        <v>260</v>
      </c>
      <c r="K17" s="31" t="s">
        <v>260</v>
      </c>
      <c r="L17" s="31">
        <v>2.597064298496643</v>
      </c>
      <c r="M17" s="31">
        <v>9.7650436776023114E-2</v>
      </c>
      <c r="N17" s="31">
        <v>0.37384599622979631</v>
      </c>
      <c r="O17" s="31" t="s">
        <v>41</v>
      </c>
      <c r="P17" s="31">
        <v>0.15619918786661391</v>
      </c>
      <c r="Q17" s="12" t="s">
        <v>201</v>
      </c>
      <c r="R17" s="12" t="s">
        <v>201</v>
      </c>
      <c r="S17" s="12">
        <f t="shared" si="0"/>
        <v>3.9124336011783321</v>
      </c>
      <c r="T17" s="12">
        <f t="shared" si="1"/>
        <v>15.436833416689936</v>
      </c>
    </row>
    <row r="18" spans="1:20" x14ac:dyDescent="0.25">
      <c r="A18" s="11" t="s">
        <v>62</v>
      </c>
      <c r="B18" s="31">
        <v>3.0115155048006135</v>
      </c>
      <c r="C18" s="31">
        <v>3.7856863463081467</v>
      </c>
      <c r="D18" s="31">
        <v>3.0168239489730593</v>
      </c>
      <c r="E18" s="31">
        <v>1.0504866400635253</v>
      </c>
      <c r="F18" s="31">
        <v>0.61618871556276167</v>
      </c>
      <c r="G18" s="31" t="s">
        <v>260</v>
      </c>
      <c r="H18" s="31" t="s">
        <v>260</v>
      </c>
      <c r="I18" s="31" t="s">
        <v>41</v>
      </c>
      <c r="J18" s="31" t="s">
        <v>260</v>
      </c>
      <c r="K18" s="31" t="s">
        <v>260</v>
      </c>
      <c r="L18" s="31">
        <v>0.82147668090832837</v>
      </c>
      <c r="M18" s="31">
        <v>0.19139485608100534</v>
      </c>
      <c r="N18" s="31">
        <v>0.91612810065103956</v>
      </c>
      <c r="O18" s="31" t="s">
        <v>260</v>
      </c>
      <c r="P18" s="31">
        <v>1.7523596388785752</v>
      </c>
      <c r="Q18" s="12" t="s">
        <v>201</v>
      </c>
      <c r="R18" s="12" t="s">
        <v>201</v>
      </c>
      <c r="S18" s="12">
        <f t="shared" si="0"/>
        <v>3.2846764550923764</v>
      </c>
      <c r="T18" s="12">
        <f t="shared" si="1"/>
        <v>15.162060432227054</v>
      </c>
    </row>
    <row r="19" spans="1:20" x14ac:dyDescent="0.25">
      <c r="A19" s="11" t="s">
        <v>89</v>
      </c>
      <c r="B19" s="31">
        <v>2.7404791093685588</v>
      </c>
      <c r="C19" s="31">
        <v>3.8867502754643155</v>
      </c>
      <c r="D19" s="31">
        <v>1.765945726228132</v>
      </c>
      <c r="E19" s="31">
        <v>1.144280090069197</v>
      </c>
      <c r="F19" s="31">
        <v>1.2412434558098797</v>
      </c>
      <c r="G19" s="31" t="s">
        <v>260</v>
      </c>
      <c r="H19" s="31" t="s">
        <v>260</v>
      </c>
      <c r="I19" s="31" t="s">
        <v>41</v>
      </c>
      <c r="J19" s="31" t="s">
        <v>260</v>
      </c>
      <c r="K19" s="31" t="s">
        <v>260</v>
      </c>
      <c r="L19" s="31">
        <v>1.3905204234125352</v>
      </c>
      <c r="M19" s="31" t="s">
        <v>260</v>
      </c>
      <c r="N19" s="31">
        <v>0.65320344396195196</v>
      </c>
      <c r="O19" s="31" t="s">
        <v>260</v>
      </c>
      <c r="P19" s="31" t="s">
        <v>260</v>
      </c>
      <c r="Q19" s="12" t="s">
        <v>201</v>
      </c>
      <c r="R19" s="12" t="s">
        <v>201</v>
      </c>
      <c r="S19" s="12">
        <f t="shared" si="0"/>
        <v>1.8944468997718316</v>
      </c>
      <c r="T19" s="12">
        <f t="shared" si="1"/>
        <v>12.82242252431457</v>
      </c>
    </row>
    <row r="20" spans="1:20" x14ac:dyDescent="0.25">
      <c r="A20" s="11" t="s">
        <v>70</v>
      </c>
      <c r="B20" s="31">
        <v>3.0115155048006135</v>
      </c>
      <c r="C20" s="31" t="s">
        <v>201</v>
      </c>
      <c r="D20" s="31">
        <v>2.0308375851623519</v>
      </c>
      <c r="E20" s="31">
        <v>0.69407153004197186</v>
      </c>
      <c r="F20" s="31">
        <v>0.99299476464790382</v>
      </c>
      <c r="G20" s="31">
        <v>0.41757741440938667</v>
      </c>
      <c r="H20" s="31" t="s">
        <v>260</v>
      </c>
      <c r="I20" s="31" t="s">
        <v>260</v>
      </c>
      <c r="J20" s="31" t="s">
        <v>260</v>
      </c>
      <c r="K20" s="31" t="s">
        <v>260</v>
      </c>
      <c r="L20" s="31">
        <v>1.3691278015138804</v>
      </c>
      <c r="M20" s="31">
        <v>0.31248139768327399</v>
      </c>
      <c r="N20" s="31">
        <v>1.1297543842109232</v>
      </c>
      <c r="O20" s="31">
        <v>8.7923395118911479E-2</v>
      </c>
      <c r="P20" s="31">
        <v>2.0305894422659811</v>
      </c>
      <c r="Q20" s="12" t="s">
        <v>201</v>
      </c>
      <c r="R20" s="12" t="s">
        <v>201</v>
      </c>
      <c r="S20" s="12">
        <f t="shared" si="0"/>
        <v>4.5709160055341949</v>
      </c>
      <c r="T20" s="12">
        <f t="shared" si="1"/>
        <v>12.076873219855198</v>
      </c>
    </row>
    <row r="21" spans="1:20" x14ac:dyDescent="0.25">
      <c r="A21" s="11" t="s">
        <v>84</v>
      </c>
      <c r="B21" s="31">
        <v>3.0631414848829102</v>
      </c>
      <c r="C21" s="31">
        <v>1.1959231616813275</v>
      </c>
      <c r="D21" s="31">
        <v>1.4519998193431312</v>
      </c>
      <c r="E21" s="31">
        <v>0.52524332003176266</v>
      </c>
      <c r="F21" s="31">
        <v>0.87773644375127191</v>
      </c>
      <c r="G21" s="31">
        <v>0.29026722708945174</v>
      </c>
      <c r="H21" s="31">
        <v>0.12326353332113142</v>
      </c>
      <c r="I21" s="31" t="s">
        <v>41</v>
      </c>
      <c r="J21" s="31" t="s">
        <v>260</v>
      </c>
      <c r="K21" s="31" t="s">
        <v>260</v>
      </c>
      <c r="L21" s="31">
        <v>0.79152701025021222</v>
      </c>
      <c r="M21" s="31">
        <v>8.2026366891859423E-2</v>
      </c>
      <c r="N21" s="31">
        <v>0.56693129098584505</v>
      </c>
      <c r="O21" s="31">
        <v>7.0891540031151931E-2</v>
      </c>
      <c r="P21" s="31">
        <v>3.0068343664323178</v>
      </c>
      <c r="Q21" s="12" t="s">
        <v>201</v>
      </c>
      <c r="R21" s="12" t="s">
        <v>201</v>
      </c>
      <c r="S21" s="12">
        <f t="shared" si="0"/>
        <v>4.7417693282588864</v>
      </c>
      <c r="T21" s="12">
        <f t="shared" si="1"/>
        <v>12.045785564692373</v>
      </c>
    </row>
    <row r="22" spans="1:20" x14ac:dyDescent="0.25">
      <c r="A22" s="11" t="s">
        <v>56</v>
      </c>
      <c r="B22" s="31">
        <v>0.96798712654305419</v>
      </c>
      <c r="C22" s="31">
        <v>0.91799735650186431</v>
      </c>
      <c r="D22" s="31">
        <v>1.1037160788925824</v>
      </c>
      <c r="E22" s="31">
        <v>0.26262166001588133</v>
      </c>
      <c r="F22" s="31">
        <v>0.54526051808791132</v>
      </c>
      <c r="G22" s="31" t="s">
        <v>260</v>
      </c>
      <c r="H22" s="31" t="s">
        <v>260</v>
      </c>
      <c r="I22" s="31" t="s">
        <v>260</v>
      </c>
      <c r="J22" s="31" t="s">
        <v>260</v>
      </c>
      <c r="K22" s="31" t="s">
        <v>260</v>
      </c>
      <c r="L22" s="31">
        <v>2.3489098844722518</v>
      </c>
      <c r="M22" s="31">
        <v>0.25779715308870099</v>
      </c>
      <c r="N22" s="31">
        <v>1.2365675259908648</v>
      </c>
      <c r="O22" s="31" t="s">
        <v>41</v>
      </c>
      <c r="P22" s="31">
        <v>1.4741298354911689</v>
      </c>
      <c r="Q22" s="12" t="s">
        <v>201</v>
      </c>
      <c r="R22" s="12" t="s">
        <v>201</v>
      </c>
      <c r="S22" s="12">
        <f t="shared" si="0"/>
        <v>3.2559578795699453</v>
      </c>
      <c r="T22" s="12">
        <f t="shared" si="1"/>
        <v>9.1149871390842794</v>
      </c>
    </row>
    <row r="23" spans="1:20" x14ac:dyDescent="0.25">
      <c r="A23" s="11" t="s">
        <v>46</v>
      </c>
      <c r="B23" s="31">
        <v>4.80121614765355</v>
      </c>
      <c r="C23" s="31">
        <v>0.57269559855162178</v>
      </c>
      <c r="D23" s="31">
        <v>0.7210945048764873</v>
      </c>
      <c r="E23" s="31" t="s">
        <v>260</v>
      </c>
      <c r="F23" s="31">
        <v>0.23938266647761966</v>
      </c>
      <c r="G23" s="31" t="s">
        <v>260</v>
      </c>
      <c r="H23" s="31" t="s">
        <v>260</v>
      </c>
      <c r="I23" s="31" t="s">
        <v>260</v>
      </c>
      <c r="J23" s="31" t="s">
        <v>41</v>
      </c>
      <c r="K23" s="31" t="s">
        <v>260</v>
      </c>
      <c r="L23" s="31">
        <v>0.57760079126366848</v>
      </c>
      <c r="M23" s="31" t="s">
        <v>260</v>
      </c>
      <c r="N23" s="31">
        <v>0.3491968096651944</v>
      </c>
      <c r="O23" s="31" t="s">
        <v>260</v>
      </c>
      <c r="P23" s="31">
        <v>1.3374555461078819</v>
      </c>
      <c r="Q23" s="12" t="s">
        <v>201</v>
      </c>
      <c r="R23" s="12" t="s">
        <v>201</v>
      </c>
      <c r="S23" s="12">
        <f t="shared" si="0"/>
        <v>1.9260350222506959</v>
      </c>
      <c r="T23" s="12">
        <f t="shared" si="1"/>
        <v>8.5986420645960244</v>
      </c>
    </row>
    <row r="24" spans="1:20" x14ac:dyDescent="0.25">
      <c r="A24" s="11" t="s">
        <v>169</v>
      </c>
      <c r="B24" s="31">
        <v>5.2357348133462098</v>
      </c>
      <c r="C24" s="31" t="s">
        <v>201</v>
      </c>
      <c r="D24" s="31">
        <v>0.50525669389304895</v>
      </c>
      <c r="E24" s="31">
        <v>0.23448362501417969</v>
      </c>
      <c r="F24" s="31">
        <v>0.35907399971642956</v>
      </c>
      <c r="G24" s="31">
        <v>0.30554444956784388</v>
      </c>
      <c r="H24" s="31" t="s">
        <v>260</v>
      </c>
      <c r="I24" s="31" t="s">
        <v>41</v>
      </c>
      <c r="J24" s="31" t="s">
        <v>260</v>
      </c>
      <c r="K24" s="31" t="s">
        <v>260</v>
      </c>
      <c r="L24" s="31" t="s">
        <v>41</v>
      </c>
      <c r="M24" s="31" t="s">
        <v>260</v>
      </c>
      <c r="N24" s="31">
        <v>0.14789511938761174</v>
      </c>
      <c r="O24" s="31" t="s">
        <v>41</v>
      </c>
      <c r="P24" s="31">
        <v>0.27822980338740599</v>
      </c>
      <c r="Q24" s="12" t="s">
        <v>201</v>
      </c>
      <c r="R24" s="12" t="s">
        <v>201</v>
      </c>
      <c r="S24" s="12">
        <f t="shared" si="0"/>
        <v>1.0907433720592912</v>
      </c>
      <c r="T24" s="12">
        <f t="shared" si="1"/>
        <v>7.0662185043127295</v>
      </c>
    </row>
    <row r="25" spans="1:20" x14ac:dyDescent="0.25">
      <c r="A25" s="11" t="s">
        <v>51</v>
      </c>
      <c r="B25" s="31">
        <v>3.4331276754726998</v>
      </c>
      <c r="C25" s="31" t="s">
        <v>201</v>
      </c>
      <c r="D25" s="31">
        <v>0.93693231585992576</v>
      </c>
      <c r="E25" s="31">
        <v>0.63154256337152403</v>
      </c>
      <c r="F25" s="31">
        <v>0.77577715988117479</v>
      </c>
      <c r="G25" s="31" t="s">
        <v>260</v>
      </c>
      <c r="H25" s="31" t="s">
        <v>260</v>
      </c>
      <c r="I25" s="31" t="s">
        <v>260</v>
      </c>
      <c r="J25" s="31" t="s">
        <v>260</v>
      </c>
      <c r="K25" s="31" t="s">
        <v>260</v>
      </c>
      <c r="L25" s="31">
        <v>0.45352358425147304</v>
      </c>
      <c r="M25" s="31" t="s">
        <v>260</v>
      </c>
      <c r="N25" s="31">
        <v>0.20130169027758268</v>
      </c>
      <c r="O25" s="31" t="s">
        <v>260</v>
      </c>
      <c r="P25" s="31">
        <v>0.45395388973734696</v>
      </c>
      <c r="Q25" s="12" t="s">
        <v>201</v>
      </c>
      <c r="R25" s="12" t="s">
        <v>201</v>
      </c>
      <c r="S25" s="12">
        <f t="shared" si="0"/>
        <v>1.4310327398961045</v>
      </c>
      <c r="T25" s="12">
        <f t="shared" si="1"/>
        <v>6.8861588788517265</v>
      </c>
    </row>
    <row r="26" spans="1:20" x14ac:dyDescent="0.25">
      <c r="A26" s="11" t="s">
        <v>170</v>
      </c>
      <c r="B26" s="31">
        <v>4.0268264464191068</v>
      </c>
      <c r="C26" s="31" t="s">
        <v>201</v>
      </c>
      <c r="D26" s="31">
        <v>1.147864722048286</v>
      </c>
      <c r="E26" s="31">
        <v>0.5158639750311953</v>
      </c>
      <c r="F26" s="31">
        <v>0.4122701478225671</v>
      </c>
      <c r="G26" s="31">
        <v>0.24952796714707254</v>
      </c>
      <c r="H26" s="31" t="s">
        <v>260</v>
      </c>
      <c r="I26" s="31" t="s">
        <v>260</v>
      </c>
      <c r="J26" s="31" t="s">
        <v>260</v>
      </c>
      <c r="K26" s="31" t="s">
        <v>260</v>
      </c>
      <c r="L26" s="31" t="s">
        <v>41</v>
      </c>
      <c r="M26" s="31">
        <v>0.1249925590733096</v>
      </c>
      <c r="N26" s="31">
        <v>0.27114105221062157</v>
      </c>
      <c r="O26" s="31">
        <v>8.9496191724225072E-2</v>
      </c>
      <c r="P26" s="31" t="s">
        <v>260</v>
      </c>
      <c r="Q26" s="12" t="s">
        <v>201</v>
      </c>
      <c r="R26" s="12" t="s">
        <v>201</v>
      </c>
      <c r="S26" s="12">
        <f t="shared" si="0"/>
        <v>0.93293916718026126</v>
      </c>
      <c r="T26" s="12">
        <f t="shared" si="1"/>
        <v>6.8379830614763843</v>
      </c>
    </row>
    <row r="27" spans="1:20" x14ac:dyDescent="0.25">
      <c r="A27" s="11" t="s">
        <v>52</v>
      </c>
      <c r="B27" s="31">
        <v>3.3126670552806754</v>
      </c>
      <c r="C27" s="31">
        <v>1.02748327975438</v>
      </c>
      <c r="D27" s="31">
        <v>0.60336478979461172</v>
      </c>
      <c r="E27" s="31">
        <v>0.35328866168803075</v>
      </c>
      <c r="F27" s="31">
        <v>0.34134195034771686</v>
      </c>
      <c r="G27" s="31" t="s">
        <v>260</v>
      </c>
      <c r="H27" s="31" t="s">
        <v>260</v>
      </c>
      <c r="I27" s="31" t="s">
        <v>260</v>
      </c>
      <c r="J27" s="31" t="s">
        <v>260</v>
      </c>
      <c r="K27" s="31" t="s">
        <v>260</v>
      </c>
      <c r="L27" s="31" t="s">
        <v>41</v>
      </c>
      <c r="M27" s="31" t="s">
        <v>260</v>
      </c>
      <c r="N27" s="31" t="s">
        <v>260</v>
      </c>
      <c r="O27" s="31" t="s">
        <v>260</v>
      </c>
      <c r="P27" s="31" t="s">
        <v>260</v>
      </c>
      <c r="Q27" s="12" t="s">
        <v>201</v>
      </c>
      <c r="R27" s="12" t="s">
        <v>201</v>
      </c>
      <c r="S27" s="12">
        <f t="shared" si="0"/>
        <v>0.34134195034771686</v>
      </c>
      <c r="T27" s="12">
        <f t="shared" si="1"/>
        <v>5.6381457368654146</v>
      </c>
    </row>
    <row r="28" spans="1:20" x14ac:dyDescent="0.25">
      <c r="A28" s="11" t="s">
        <v>172</v>
      </c>
      <c r="B28" s="31">
        <v>0.54637495587096852</v>
      </c>
      <c r="C28" s="31">
        <v>0.41688870776919529</v>
      </c>
      <c r="D28" s="31">
        <v>0.4709188603275018</v>
      </c>
      <c r="E28" s="31" t="s">
        <v>260</v>
      </c>
      <c r="F28" s="31">
        <v>0.29257881458375734</v>
      </c>
      <c r="G28" s="31" t="s">
        <v>260</v>
      </c>
      <c r="H28" s="31" t="s">
        <v>260</v>
      </c>
      <c r="I28" s="31" t="s">
        <v>260</v>
      </c>
      <c r="J28" s="31">
        <v>0.28571167887779919</v>
      </c>
      <c r="K28" s="31" t="s">
        <v>260</v>
      </c>
      <c r="L28" s="31">
        <v>0.65889275447855533</v>
      </c>
      <c r="M28" s="31">
        <v>7.0308314478736644E-2</v>
      </c>
      <c r="N28" s="31">
        <v>0.23005907460295166</v>
      </c>
      <c r="O28" s="31" t="s">
        <v>260</v>
      </c>
      <c r="P28" s="31">
        <v>1.2056624813454264</v>
      </c>
      <c r="Q28" s="12" t="s">
        <v>201</v>
      </c>
      <c r="R28" s="12" t="s">
        <v>201</v>
      </c>
      <c r="S28" s="12">
        <f t="shared" si="0"/>
        <v>1.7283003705321354</v>
      </c>
      <c r="T28" s="12">
        <f t="shared" si="1"/>
        <v>4.1773956423348917</v>
      </c>
    </row>
    <row r="29" spans="1:20" x14ac:dyDescent="0.25">
      <c r="A29" s="11" t="s">
        <v>59</v>
      </c>
      <c r="B29" s="31">
        <v>1.2046062019202455</v>
      </c>
      <c r="C29" s="31" t="s">
        <v>201</v>
      </c>
      <c r="D29" s="31">
        <v>0.65241883774539333</v>
      </c>
      <c r="E29" s="31">
        <v>0.18446045167782135</v>
      </c>
      <c r="F29" s="31">
        <v>0.53639449340355505</v>
      </c>
      <c r="G29" s="31" t="s">
        <v>260</v>
      </c>
      <c r="H29" s="31" t="s">
        <v>260</v>
      </c>
      <c r="I29" s="31" t="s">
        <v>260</v>
      </c>
      <c r="J29" s="31" t="s">
        <v>260</v>
      </c>
      <c r="K29" s="31" t="s">
        <v>260</v>
      </c>
      <c r="L29" s="31">
        <v>0.95411093667998581</v>
      </c>
      <c r="M29" s="31">
        <v>0.10546247171810498</v>
      </c>
      <c r="N29" s="31">
        <v>0.50530832457434016</v>
      </c>
      <c r="O29" s="31" t="s">
        <v>41</v>
      </c>
      <c r="P29" s="31" t="s">
        <v>260</v>
      </c>
      <c r="Q29" s="12" t="s">
        <v>201</v>
      </c>
      <c r="R29" s="12" t="s">
        <v>201</v>
      </c>
      <c r="S29" s="12">
        <f t="shared" si="0"/>
        <v>1.0417028179778951</v>
      </c>
      <c r="T29" s="12">
        <f t="shared" si="1"/>
        <v>4.1427617177194467</v>
      </c>
    </row>
    <row r="30" spans="1:20" x14ac:dyDescent="0.25">
      <c r="A30" s="11" t="s">
        <v>45</v>
      </c>
      <c r="B30" s="31">
        <v>1.1486780568310913</v>
      </c>
      <c r="C30" s="31" t="s">
        <v>201</v>
      </c>
      <c r="D30" s="31">
        <v>0.74071612405679976</v>
      </c>
      <c r="E30" s="31">
        <v>0.25636876334883651</v>
      </c>
      <c r="F30" s="31">
        <v>0.36794002440078571</v>
      </c>
      <c r="G30" s="31">
        <v>0.28517481959665436</v>
      </c>
      <c r="H30" s="31" t="s">
        <v>260</v>
      </c>
      <c r="I30" s="31">
        <v>0.18023376743414476</v>
      </c>
      <c r="J30" s="31" t="s">
        <v>260</v>
      </c>
      <c r="K30" s="31" t="s">
        <v>260</v>
      </c>
      <c r="L30" s="31">
        <v>0.38934571855550992</v>
      </c>
      <c r="M30" s="31" t="s">
        <v>260</v>
      </c>
      <c r="N30" s="31">
        <v>0.25881645892832056</v>
      </c>
      <c r="O30" s="31" t="s">
        <v>260</v>
      </c>
      <c r="P30" s="31" t="s">
        <v>260</v>
      </c>
      <c r="Q30" s="12" t="s">
        <v>201</v>
      </c>
      <c r="R30" s="12" t="s">
        <v>201</v>
      </c>
      <c r="S30" s="12">
        <f t="shared" si="0"/>
        <v>0.91193130292576075</v>
      </c>
      <c r="T30" s="12">
        <f t="shared" si="1"/>
        <v>3.6272737331521432</v>
      </c>
    </row>
    <row r="31" spans="1:20" x14ac:dyDescent="0.25">
      <c r="A31" s="11" t="s">
        <v>69</v>
      </c>
      <c r="B31" s="31" t="s">
        <v>201</v>
      </c>
      <c r="C31" s="31" t="s">
        <v>201</v>
      </c>
      <c r="D31" s="31">
        <v>1.1756620158870621</v>
      </c>
      <c r="E31" s="31">
        <v>0.26470595890489618</v>
      </c>
      <c r="F31" s="31">
        <v>0.30144483926811361</v>
      </c>
      <c r="G31" s="31" t="s">
        <v>260</v>
      </c>
      <c r="H31" s="31" t="s">
        <v>260</v>
      </c>
      <c r="I31" s="31" t="s">
        <v>260</v>
      </c>
      <c r="J31" s="31" t="s">
        <v>260</v>
      </c>
      <c r="K31" s="31" t="s">
        <v>260</v>
      </c>
      <c r="L31" s="31">
        <v>0.17969802394869686</v>
      </c>
      <c r="M31" s="31">
        <v>7.0308314478736658E-2</v>
      </c>
      <c r="N31" s="31">
        <v>0.35193560817237241</v>
      </c>
      <c r="O31" s="31" t="s">
        <v>260</v>
      </c>
      <c r="P31" s="31">
        <v>0.71916709413586855</v>
      </c>
      <c r="Q31" s="12" t="s">
        <v>201</v>
      </c>
      <c r="R31" s="12" t="s">
        <v>201</v>
      </c>
      <c r="S31" s="12">
        <f t="shared" si="0"/>
        <v>1.3725475415763546</v>
      </c>
      <c r="T31" s="12">
        <f t="shared" si="1"/>
        <v>3.0629218547957464</v>
      </c>
    </row>
    <row r="32" spans="1:20" x14ac:dyDescent="0.25">
      <c r="A32" s="11" t="s">
        <v>258</v>
      </c>
      <c r="B32" s="31">
        <v>0.80450485628244961</v>
      </c>
      <c r="C32" s="31" t="s">
        <v>201</v>
      </c>
      <c r="D32" s="31">
        <v>0.53468912266351776</v>
      </c>
      <c r="E32" s="31">
        <v>0.23135717668065733</v>
      </c>
      <c r="F32" s="31">
        <v>0.42113617250692337</v>
      </c>
      <c r="G32" s="31" t="s">
        <v>260</v>
      </c>
      <c r="H32" s="31" t="s">
        <v>260</v>
      </c>
      <c r="I32" s="31" t="s">
        <v>260</v>
      </c>
      <c r="J32" s="31" t="s">
        <v>260</v>
      </c>
      <c r="K32" s="31" t="s">
        <v>260</v>
      </c>
      <c r="L32" s="31">
        <v>0.18825507270815858</v>
      </c>
      <c r="M32" s="31">
        <v>6.2496279536654799E-2</v>
      </c>
      <c r="N32" s="31">
        <v>0.43136076488053432</v>
      </c>
      <c r="O32" s="31" t="s">
        <v>260</v>
      </c>
      <c r="P32" s="31">
        <v>0.1952489848332675</v>
      </c>
      <c r="Q32" s="12" t="s">
        <v>201</v>
      </c>
      <c r="R32" s="12" t="s">
        <v>201</v>
      </c>
      <c r="S32" s="12">
        <f t="shared" si="0"/>
        <v>1.0477459222207253</v>
      </c>
      <c r="T32" s="12">
        <f t="shared" si="1"/>
        <v>2.869048430092163</v>
      </c>
    </row>
    <row r="33" spans="1:20" x14ac:dyDescent="0.25">
      <c r="A33" s="11" t="s">
        <v>54</v>
      </c>
      <c r="B33" s="31" t="s">
        <v>201</v>
      </c>
      <c r="C33" s="31" t="s">
        <v>201</v>
      </c>
      <c r="D33" s="31">
        <v>0</v>
      </c>
      <c r="E33" s="31">
        <v>0.47209369836188181</v>
      </c>
      <c r="F33" s="31">
        <v>0.64278678961583047</v>
      </c>
      <c r="G33" s="31" t="s">
        <v>260</v>
      </c>
      <c r="H33" s="31" t="s">
        <v>260</v>
      </c>
      <c r="I33" s="31" t="s">
        <v>260</v>
      </c>
      <c r="J33" s="31" t="s">
        <v>260</v>
      </c>
      <c r="K33" s="31" t="s">
        <v>260</v>
      </c>
      <c r="L33" s="31" t="s">
        <v>260</v>
      </c>
      <c r="M33" s="31" t="s">
        <v>260</v>
      </c>
      <c r="N33" s="31">
        <v>0.13146232834454377</v>
      </c>
      <c r="O33" s="31" t="s">
        <v>260</v>
      </c>
      <c r="P33" s="31">
        <v>1.0885130904454661</v>
      </c>
      <c r="Q33" s="12" t="s">
        <v>201</v>
      </c>
      <c r="R33" s="12" t="s">
        <v>201</v>
      </c>
      <c r="S33" s="12">
        <f t="shared" si="0"/>
        <v>1.8627622084058402</v>
      </c>
      <c r="T33" s="12">
        <f t="shared" si="1"/>
        <v>2.3348559067677224</v>
      </c>
    </row>
    <row r="34" spans="1:20" x14ac:dyDescent="0.25">
      <c r="A34" s="11" t="s">
        <v>53</v>
      </c>
      <c r="B34" s="31">
        <v>1.2304191919613936</v>
      </c>
      <c r="C34" s="31" t="s">
        <v>201</v>
      </c>
      <c r="D34" s="31">
        <v>0</v>
      </c>
      <c r="E34" s="31">
        <v>0.16570176167668699</v>
      </c>
      <c r="F34" s="31">
        <v>0.31031086395246993</v>
      </c>
      <c r="G34" s="31">
        <v>0.34628370951022308</v>
      </c>
      <c r="H34" s="31" t="s">
        <v>260</v>
      </c>
      <c r="I34" s="31" t="s">
        <v>260</v>
      </c>
      <c r="J34" s="31" t="s">
        <v>260</v>
      </c>
      <c r="K34" s="31" t="s">
        <v>260</v>
      </c>
      <c r="L34" s="31" t="s">
        <v>260</v>
      </c>
      <c r="M34" s="31" t="s">
        <v>260</v>
      </c>
      <c r="N34" s="31">
        <v>0.16021971266991272</v>
      </c>
      <c r="O34" s="31" t="s">
        <v>260</v>
      </c>
      <c r="P34" s="31" t="s">
        <v>41</v>
      </c>
      <c r="Q34" s="12" t="s">
        <v>201</v>
      </c>
      <c r="R34" s="12" t="s">
        <v>201</v>
      </c>
      <c r="S34" s="12">
        <f t="shared" si="0"/>
        <v>0.81681428613260576</v>
      </c>
      <c r="T34" s="12">
        <f t="shared" si="1"/>
        <v>2.2129352397706858</v>
      </c>
    </row>
    <row r="35" spans="1:20" x14ac:dyDescent="0.25">
      <c r="A35" s="11" t="s">
        <v>57</v>
      </c>
      <c r="B35" s="31" t="s">
        <v>201</v>
      </c>
      <c r="C35" s="31" t="s">
        <v>201</v>
      </c>
      <c r="D35" s="31">
        <v>0.62298640897492441</v>
      </c>
      <c r="E35" s="31" t="s">
        <v>260</v>
      </c>
      <c r="F35" s="31">
        <v>0.58515762916751468</v>
      </c>
      <c r="G35" s="31" t="s">
        <v>260</v>
      </c>
      <c r="H35" s="31" t="s">
        <v>260</v>
      </c>
      <c r="I35" s="31" t="s">
        <v>260</v>
      </c>
      <c r="J35" s="31" t="s">
        <v>260</v>
      </c>
      <c r="K35" s="31" t="s">
        <v>260</v>
      </c>
      <c r="L35" s="31" t="s">
        <v>260</v>
      </c>
      <c r="M35" s="31" t="s">
        <v>260</v>
      </c>
      <c r="N35" s="31">
        <v>0.13967872386607777</v>
      </c>
      <c r="O35" s="31" t="s">
        <v>260</v>
      </c>
      <c r="P35" s="31">
        <v>0.73706491774558447</v>
      </c>
      <c r="Q35" s="12" t="s">
        <v>201</v>
      </c>
      <c r="R35" s="12" t="s">
        <v>201</v>
      </c>
      <c r="S35" s="12">
        <f t="shared" si="0"/>
        <v>1.461901270779177</v>
      </c>
      <c r="T35" s="12">
        <f t="shared" si="1"/>
        <v>2.0848876797541012</v>
      </c>
    </row>
    <row r="36" spans="1:20" x14ac:dyDescent="0.25">
      <c r="A36" s="11" t="s">
        <v>171</v>
      </c>
      <c r="B36" s="31" t="s">
        <v>201</v>
      </c>
      <c r="C36" s="31" t="s">
        <v>201</v>
      </c>
      <c r="D36" s="31">
        <v>0.74562152885187793</v>
      </c>
      <c r="E36" s="31">
        <v>0.60653097670334477</v>
      </c>
      <c r="F36" s="31" t="s">
        <v>260</v>
      </c>
      <c r="G36" s="31">
        <v>0.38193056195980485</v>
      </c>
      <c r="H36" s="31" t="s">
        <v>260</v>
      </c>
      <c r="I36" s="31" t="s">
        <v>260</v>
      </c>
      <c r="J36" s="31" t="s">
        <v>260</v>
      </c>
      <c r="K36" s="31" t="s">
        <v>260</v>
      </c>
      <c r="L36" s="31">
        <v>0.17969802394869688</v>
      </c>
      <c r="M36" s="31" t="s">
        <v>260</v>
      </c>
      <c r="N36" s="31" t="s">
        <v>260</v>
      </c>
      <c r="O36" s="31" t="s">
        <v>260</v>
      </c>
      <c r="P36" s="31" t="s">
        <v>260</v>
      </c>
      <c r="Q36" s="12" t="s">
        <v>201</v>
      </c>
      <c r="R36" s="12" t="s">
        <v>201</v>
      </c>
      <c r="S36" s="12">
        <f t="shared" si="0"/>
        <v>0.38193056195980485</v>
      </c>
      <c r="T36" s="12">
        <f t="shared" si="1"/>
        <v>1.9137810914637245</v>
      </c>
    </row>
    <row r="37" spans="1:20" x14ac:dyDescent="0.25">
      <c r="A37" s="11" t="s">
        <v>49</v>
      </c>
      <c r="B37" s="31">
        <v>0.20220175532232693</v>
      </c>
      <c r="C37" s="31" t="s">
        <v>201</v>
      </c>
      <c r="D37" s="31">
        <v>0.48563507471273631</v>
      </c>
      <c r="E37" s="31" t="s">
        <v>260</v>
      </c>
      <c r="F37" s="31" t="s">
        <v>260</v>
      </c>
      <c r="G37" s="31" t="s">
        <v>260</v>
      </c>
      <c r="H37" s="31" t="s">
        <v>260</v>
      </c>
      <c r="I37" s="31" t="s">
        <v>41</v>
      </c>
      <c r="J37" s="31" t="s">
        <v>260</v>
      </c>
      <c r="K37" s="31" t="s">
        <v>260</v>
      </c>
      <c r="L37" s="31">
        <v>0.65461423009882425</v>
      </c>
      <c r="M37" s="31">
        <v>7.4214331949777571E-2</v>
      </c>
      <c r="N37" s="31">
        <v>0.24238366788525259</v>
      </c>
      <c r="O37" s="31" t="s">
        <v>41</v>
      </c>
      <c r="P37" s="31">
        <v>0.10250571703746536</v>
      </c>
      <c r="Q37" s="12" t="s">
        <v>201</v>
      </c>
      <c r="R37" s="12" t="s">
        <v>201</v>
      </c>
      <c r="S37" s="12">
        <f t="shared" si="0"/>
        <v>0.34488938492271792</v>
      </c>
      <c r="T37" s="12">
        <f t="shared" si="1"/>
        <v>1.7615547770063831</v>
      </c>
    </row>
    <row r="38" spans="1:20" x14ac:dyDescent="0.25">
      <c r="A38" s="11" t="s">
        <v>255</v>
      </c>
      <c r="B38" s="31" t="s">
        <v>201</v>
      </c>
      <c r="C38" s="31" t="s">
        <v>201</v>
      </c>
      <c r="D38" s="31">
        <v>0</v>
      </c>
      <c r="E38" s="31">
        <v>0.16882821001020937</v>
      </c>
      <c r="F38" s="31">
        <v>0.20835158008237264</v>
      </c>
      <c r="G38" s="31" t="s">
        <v>260</v>
      </c>
      <c r="H38" s="31" t="s">
        <v>260</v>
      </c>
      <c r="I38" s="31" t="s">
        <v>260</v>
      </c>
      <c r="J38" s="31" t="s">
        <v>260</v>
      </c>
      <c r="K38" s="31" t="s">
        <v>260</v>
      </c>
      <c r="L38" s="31" t="s">
        <v>260</v>
      </c>
      <c r="M38" s="31" t="s">
        <v>260</v>
      </c>
      <c r="N38" s="31">
        <v>8.2163955215339868E-2</v>
      </c>
      <c r="O38" s="31" t="s">
        <v>260</v>
      </c>
      <c r="P38" s="31">
        <v>0.97136369954550539</v>
      </c>
      <c r="Q38" s="12" t="s">
        <v>201</v>
      </c>
      <c r="R38" s="12" t="s">
        <v>201</v>
      </c>
      <c r="S38" s="12">
        <f t="shared" si="0"/>
        <v>1.261879234843218</v>
      </c>
      <c r="T38" s="12">
        <f t="shared" si="1"/>
        <v>1.4307074448534274</v>
      </c>
    </row>
    <row r="39" spans="1:20" x14ac:dyDescent="0.25">
      <c r="A39" s="11" t="s">
        <v>65</v>
      </c>
      <c r="B39" s="31" t="s">
        <v>201</v>
      </c>
      <c r="C39" s="31" t="s">
        <v>201</v>
      </c>
      <c r="D39" s="31">
        <v>0</v>
      </c>
      <c r="E39" s="31">
        <v>0.33765642002041873</v>
      </c>
      <c r="F39" s="31" t="s">
        <v>260</v>
      </c>
      <c r="G39" s="31">
        <v>0.34628370951022308</v>
      </c>
      <c r="H39" s="31" t="s">
        <v>260</v>
      </c>
      <c r="I39" s="31" t="s">
        <v>260</v>
      </c>
      <c r="J39" s="31" t="s">
        <v>260</v>
      </c>
      <c r="K39" s="31" t="s">
        <v>260</v>
      </c>
      <c r="L39" s="31">
        <v>0.22676179212573652</v>
      </c>
      <c r="M39" s="31" t="s">
        <v>260</v>
      </c>
      <c r="N39" s="31">
        <v>9.8596746258407822E-2</v>
      </c>
      <c r="O39" s="31" t="s">
        <v>260</v>
      </c>
      <c r="P39" s="31" t="s">
        <v>260</v>
      </c>
      <c r="Q39" s="12" t="s">
        <v>201</v>
      </c>
      <c r="R39" s="12" t="s">
        <v>201</v>
      </c>
      <c r="S39" s="12">
        <f t="shared" si="0"/>
        <v>0.44488045576863089</v>
      </c>
      <c r="T39" s="12">
        <f t="shared" si="1"/>
        <v>1.0092986679147862</v>
      </c>
    </row>
    <row r="40" spans="1:20" x14ac:dyDescent="0.25">
      <c r="A40" s="11" t="s">
        <v>174</v>
      </c>
      <c r="B40" s="31">
        <v>0.1548779402468887</v>
      </c>
      <c r="C40" s="31" t="s">
        <v>201</v>
      </c>
      <c r="D40" s="31">
        <v>0</v>
      </c>
      <c r="E40" s="31" t="s">
        <v>260</v>
      </c>
      <c r="F40" s="31" t="s">
        <v>260</v>
      </c>
      <c r="G40" s="31" t="s">
        <v>260</v>
      </c>
      <c r="H40" s="31" t="s">
        <v>260</v>
      </c>
      <c r="I40" s="31" t="s">
        <v>260</v>
      </c>
      <c r="J40" s="31">
        <v>0.40280662923755289</v>
      </c>
      <c r="K40" s="31" t="s">
        <v>260</v>
      </c>
      <c r="L40" s="31" t="s">
        <v>260</v>
      </c>
      <c r="M40" s="31" t="s">
        <v>260</v>
      </c>
      <c r="N40" s="31">
        <v>0.14789511938761174</v>
      </c>
      <c r="O40" s="31" t="s">
        <v>260</v>
      </c>
      <c r="P40" s="31">
        <v>0.21965510793742599</v>
      </c>
      <c r="Q40" s="12" t="s">
        <v>201</v>
      </c>
      <c r="R40" s="12" t="s">
        <v>201</v>
      </c>
      <c r="S40" s="12">
        <f t="shared" si="0"/>
        <v>0.36755022732503773</v>
      </c>
      <c r="T40" s="12">
        <f t="shared" si="1"/>
        <v>0.9252347968094794</v>
      </c>
    </row>
    <row r="41" spans="1:20" x14ac:dyDescent="0.25">
      <c r="A41" s="11" t="s">
        <v>60</v>
      </c>
      <c r="B41" s="31">
        <v>0.39579918063093783</v>
      </c>
      <c r="C41" s="31" t="s">
        <v>201</v>
      </c>
      <c r="D41" s="31">
        <v>0</v>
      </c>
      <c r="E41" s="31">
        <v>0.14381662334203019</v>
      </c>
      <c r="F41" s="31" t="s">
        <v>260</v>
      </c>
      <c r="G41" s="31" t="s">
        <v>260</v>
      </c>
      <c r="H41" s="31" t="s">
        <v>260</v>
      </c>
      <c r="I41" s="31" t="s">
        <v>260</v>
      </c>
      <c r="J41" s="31" t="s">
        <v>260</v>
      </c>
      <c r="K41" s="31" t="s">
        <v>260</v>
      </c>
      <c r="L41" s="31" t="s">
        <v>41</v>
      </c>
      <c r="M41" s="31" t="s">
        <v>260</v>
      </c>
      <c r="N41" s="31">
        <v>8.6272152976106881E-2</v>
      </c>
      <c r="O41" s="31" t="s">
        <v>260</v>
      </c>
      <c r="P41" s="31" t="s">
        <v>260</v>
      </c>
      <c r="Q41" s="12" t="s">
        <v>201</v>
      </c>
      <c r="R41" s="12" t="s">
        <v>201</v>
      </c>
      <c r="S41" s="12">
        <f t="shared" si="0"/>
        <v>8.6272152976106881E-2</v>
      </c>
      <c r="T41" s="12">
        <f t="shared" si="1"/>
        <v>0.62588795694907495</v>
      </c>
    </row>
    <row r="42" spans="1:20" x14ac:dyDescent="0.25">
      <c r="A42" s="11" t="s">
        <v>259</v>
      </c>
      <c r="B42" s="31">
        <v>0.24952557039776513</v>
      </c>
      <c r="C42" s="31" t="s">
        <v>201</v>
      </c>
      <c r="D42" s="31">
        <v>0</v>
      </c>
      <c r="E42" s="31">
        <v>9.0667001672149486E-2</v>
      </c>
      <c r="F42" s="31" t="s">
        <v>260</v>
      </c>
      <c r="G42" s="31" t="s">
        <v>260</v>
      </c>
      <c r="H42" s="31" t="s">
        <v>260</v>
      </c>
      <c r="I42" s="31" t="s">
        <v>41</v>
      </c>
      <c r="J42" s="31" t="s">
        <v>260</v>
      </c>
      <c r="K42" s="31" t="s">
        <v>260</v>
      </c>
      <c r="L42" s="31" t="s">
        <v>41</v>
      </c>
      <c r="M42" s="31" t="s">
        <v>260</v>
      </c>
      <c r="N42" s="31">
        <v>6.1622966411504894E-2</v>
      </c>
      <c r="O42" s="31" t="s">
        <v>260</v>
      </c>
      <c r="P42" s="31" t="s">
        <v>41</v>
      </c>
      <c r="Q42" s="12" t="s">
        <v>201</v>
      </c>
      <c r="R42" s="12" t="s">
        <v>201</v>
      </c>
      <c r="S42" s="12">
        <f t="shared" si="0"/>
        <v>6.1622966411504894E-2</v>
      </c>
      <c r="T42" s="12">
        <f t="shared" si="1"/>
        <v>0.40181553848141949</v>
      </c>
    </row>
    <row r="43" spans="1:20" x14ac:dyDescent="0.25">
      <c r="A43" s="11" t="s">
        <v>173</v>
      </c>
      <c r="B43" s="31" t="s">
        <v>260</v>
      </c>
      <c r="C43" s="31" t="s">
        <v>201</v>
      </c>
      <c r="D43" s="31" t="s">
        <v>260</v>
      </c>
      <c r="E43" s="31" t="s">
        <v>201</v>
      </c>
      <c r="F43" s="31" t="s">
        <v>260</v>
      </c>
      <c r="G43" s="31" t="s">
        <v>201</v>
      </c>
      <c r="H43" s="31" t="s">
        <v>260</v>
      </c>
      <c r="I43" s="31" t="s">
        <v>201</v>
      </c>
      <c r="J43" s="31" t="s">
        <v>260</v>
      </c>
      <c r="K43" s="31" t="s">
        <v>201</v>
      </c>
      <c r="L43" s="31" t="s">
        <v>260</v>
      </c>
      <c r="M43" s="31" t="s">
        <v>201</v>
      </c>
      <c r="N43" s="31" t="s">
        <v>260</v>
      </c>
      <c r="O43" s="31" t="s">
        <v>201</v>
      </c>
      <c r="P43" s="31" t="s">
        <v>260</v>
      </c>
      <c r="Q43" s="12" t="s">
        <v>201</v>
      </c>
      <c r="R43" s="12" t="s">
        <v>260</v>
      </c>
      <c r="S43" s="12">
        <f t="shared" si="0"/>
        <v>0</v>
      </c>
      <c r="T43" s="12">
        <f t="shared" si="1"/>
        <v>0</v>
      </c>
    </row>
  </sheetData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CFDC8-59A7-4ECB-9231-5991A1888D63}">
  <dimension ref="A1:BG49"/>
  <sheetViews>
    <sheetView zoomScaleNormal="100" workbookViewId="0"/>
  </sheetViews>
  <sheetFormatPr defaultColWidth="9.125" defaultRowHeight="14.25" x14ac:dyDescent="0.2"/>
  <cols>
    <col min="1" max="1" width="15" customWidth="1"/>
    <col min="2" max="5" width="9" style="18"/>
    <col min="6" max="6" width="10.625" style="18" customWidth="1"/>
    <col min="8" max="9" width="9" style="18"/>
    <col min="10" max="10" width="10.625" customWidth="1"/>
    <col min="49" max="49" width="12.125" bestFit="1" customWidth="1"/>
    <col min="53" max="53" width="33.375" customWidth="1"/>
  </cols>
  <sheetData>
    <row r="1" spans="1:59" s="14" customFormat="1" ht="17.25" x14ac:dyDescent="0.25">
      <c r="A1" s="27" t="s">
        <v>280</v>
      </c>
      <c r="B1" s="27"/>
      <c r="C1" s="27"/>
      <c r="D1" s="27"/>
      <c r="E1" s="27"/>
      <c r="F1" s="27"/>
      <c r="G1" s="27"/>
      <c r="H1" s="27"/>
      <c r="I1" s="27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27"/>
      <c r="Y1" s="68"/>
      <c r="Z1" s="27"/>
      <c r="AA1" s="68"/>
      <c r="AB1" s="68"/>
      <c r="AC1" s="68"/>
      <c r="AD1" s="68"/>
      <c r="AE1" s="68"/>
      <c r="AF1" s="68"/>
      <c r="AG1" s="27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/>
      <c r="BC1"/>
      <c r="BD1"/>
      <c r="BE1"/>
      <c r="BF1"/>
      <c r="BG1"/>
    </row>
    <row r="2" spans="1:59" ht="18" x14ac:dyDescent="0.3">
      <c r="A2" s="16" t="s">
        <v>72</v>
      </c>
      <c r="B2" s="33" t="s">
        <v>0</v>
      </c>
      <c r="C2" s="33" t="s">
        <v>1</v>
      </c>
      <c r="D2" s="33" t="s">
        <v>2</v>
      </c>
      <c r="E2" s="33" t="s">
        <v>3</v>
      </c>
      <c r="F2" s="33" t="s">
        <v>4</v>
      </c>
      <c r="G2" s="33" t="s">
        <v>36</v>
      </c>
      <c r="H2" s="33" t="s">
        <v>6</v>
      </c>
      <c r="I2" s="33" t="s">
        <v>7</v>
      </c>
      <c r="J2" s="33" t="s">
        <v>8</v>
      </c>
      <c r="K2" s="33" t="s">
        <v>9</v>
      </c>
      <c r="L2" s="33" t="s">
        <v>10</v>
      </c>
      <c r="M2" s="33" t="s">
        <v>11</v>
      </c>
      <c r="N2" s="33" t="s">
        <v>12</v>
      </c>
      <c r="O2" s="33" t="s">
        <v>13</v>
      </c>
      <c r="P2" s="33" t="s">
        <v>14</v>
      </c>
      <c r="Q2" s="33" t="s">
        <v>15</v>
      </c>
      <c r="R2" s="33" t="s">
        <v>16</v>
      </c>
      <c r="S2" s="33" t="s">
        <v>17</v>
      </c>
      <c r="T2" s="33" t="s">
        <v>18</v>
      </c>
      <c r="U2" s="33" t="s">
        <v>19</v>
      </c>
      <c r="V2" s="33" t="s">
        <v>20</v>
      </c>
      <c r="W2" s="33" t="s">
        <v>21</v>
      </c>
      <c r="X2" s="33" t="s">
        <v>22</v>
      </c>
      <c r="Y2" s="33" t="s">
        <v>23</v>
      </c>
      <c r="Z2" s="33" t="s">
        <v>24</v>
      </c>
      <c r="AA2" s="33" t="s">
        <v>25</v>
      </c>
      <c r="AB2" s="33" t="s">
        <v>26</v>
      </c>
      <c r="AC2" s="33" t="s">
        <v>27</v>
      </c>
      <c r="AD2" s="33" t="s">
        <v>28</v>
      </c>
      <c r="AE2" s="33" t="s">
        <v>29</v>
      </c>
      <c r="AF2" s="33" t="s">
        <v>30</v>
      </c>
      <c r="AG2" s="33" t="s">
        <v>31</v>
      </c>
      <c r="AH2" s="33" t="s">
        <v>32</v>
      </c>
      <c r="AI2" s="33" t="s">
        <v>261</v>
      </c>
      <c r="AJ2" s="33" t="s">
        <v>34</v>
      </c>
      <c r="AK2" s="33" t="s">
        <v>35</v>
      </c>
      <c r="AL2" s="33" t="s">
        <v>5</v>
      </c>
      <c r="AM2" s="33" t="s">
        <v>150</v>
      </c>
      <c r="AN2" s="33" t="s">
        <v>145</v>
      </c>
      <c r="AO2" s="33" t="s">
        <v>146</v>
      </c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</row>
    <row r="3" spans="1:59" s="15" customFormat="1" ht="18" x14ac:dyDescent="0.3">
      <c r="A3" s="16" t="s">
        <v>193</v>
      </c>
      <c r="B3" s="33" t="s">
        <v>194</v>
      </c>
      <c r="C3" s="33" t="s">
        <v>194</v>
      </c>
      <c r="D3" s="33" t="s">
        <v>194</v>
      </c>
      <c r="E3" s="33" t="s">
        <v>194</v>
      </c>
      <c r="F3" s="33" t="s">
        <v>194</v>
      </c>
      <c r="G3" s="33" t="s">
        <v>194</v>
      </c>
      <c r="H3" s="33" t="s">
        <v>194</v>
      </c>
      <c r="I3" s="33" t="s">
        <v>194</v>
      </c>
      <c r="J3" s="33" t="s">
        <v>194</v>
      </c>
      <c r="K3" s="33" t="s">
        <v>194</v>
      </c>
      <c r="L3" s="33" t="s">
        <v>194</v>
      </c>
      <c r="M3" s="33" t="s">
        <v>194</v>
      </c>
      <c r="N3" s="33" t="s">
        <v>194</v>
      </c>
      <c r="O3" s="33" t="s">
        <v>194</v>
      </c>
      <c r="P3" s="33" t="s">
        <v>195</v>
      </c>
      <c r="Q3" s="33" t="s">
        <v>195</v>
      </c>
      <c r="R3" s="33" t="s">
        <v>195</v>
      </c>
      <c r="S3" s="33" t="s">
        <v>195</v>
      </c>
      <c r="T3" s="33" t="s">
        <v>195</v>
      </c>
      <c r="U3" s="33" t="s">
        <v>195</v>
      </c>
      <c r="V3" s="33" t="s">
        <v>195</v>
      </c>
      <c r="W3" s="33" t="s">
        <v>195</v>
      </c>
      <c r="X3" s="33" t="s">
        <v>195</v>
      </c>
      <c r="Y3" s="33" t="s">
        <v>195</v>
      </c>
      <c r="Z3" s="33" t="s">
        <v>25</v>
      </c>
      <c r="AA3" s="33" t="s">
        <v>25</v>
      </c>
      <c r="AB3" s="33" t="s">
        <v>25</v>
      </c>
      <c r="AC3" s="33" t="s">
        <v>25</v>
      </c>
      <c r="AD3" s="33" t="s">
        <v>221</v>
      </c>
      <c r="AE3" s="33" t="s">
        <v>221</v>
      </c>
      <c r="AF3" s="33" t="s">
        <v>221</v>
      </c>
      <c r="AG3" s="33" t="s">
        <v>196</v>
      </c>
      <c r="AH3" s="33" t="s">
        <v>196</v>
      </c>
      <c r="AI3" s="33" t="s">
        <v>196</v>
      </c>
      <c r="AJ3" s="33" t="s">
        <v>196</v>
      </c>
      <c r="AK3" s="33" t="s">
        <v>197</v>
      </c>
      <c r="AL3" s="33" t="s">
        <v>197</v>
      </c>
      <c r="AM3" s="33" t="s">
        <v>197</v>
      </c>
      <c r="AN3" s="33" t="s">
        <v>198</v>
      </c>
      <c r="AO3" s="33" t="s">
        <v>198</v>
      </c>
      <c r="AP3" s="33" t="s">
        <v>267</v>
      </c>
      <c r="AQ3" s="54" t="s">
        <v>268</v>
      </c>
      <c r="AR3" s="33" t="s">
        <v>38</v>
      </c>
      <c r="AS3" s="33" t="s">
        <v>39</v>
      </c>
      <c r="AT3" s="33" t="s">
        <v>222</v>
      </c>
      <c r="AU3" s="33" t="s">
        <v>40</v>
      </c>
      <c r="AV3" s="33" t="s">
        <v>197</v>
      </c>
      <c r="AW3" s="33" t="s">
        <v>148</v>
      </c>
      <c r="AX3" s="33" t="s">
        <v>189</v>
      </c>
      <c r="AY3" s="33" t="s">
        <v>262</v>
      </c>
      <c r="AZ3" s="25" t="s">
        <v>199</v>
      </c>
      <c r="BA3" s="54" t="s">
        <v>263</v>
      </c>
    </row>
    <row r="4" spans="1:59" s="39" customFormat="1" ht="15" x14ac:dyDescent="0.25">
      <c r="A4" s="16" t="s">
        <v>266</v>
      </c>
      <c r="B4" s="74">
        <v>0.27864847538671778</v>
      </c>
      <c r="C4" s="74">
        <v>1.1335504633477278</v>
      </c>
      <c r="D4" s="74">
        <v>0.956446751228335</v>
      </c>
      <c r="E4" s="74">
        <v>0.95716765228060796</v>
      </c>
      <c r="F4" s="74">
        <v>0.838828173402972</v>
      </c>
      <c r="G4" s="74">
        <v>1.2486631365225902</v>
      </c>
      <c r="H4" s="74">
        <v>0.92821572024674159</v>
      </c>
      <c r="I4" s="74">
        <v>0.80802483891508314</v>
      </c>
      <c r="J4" s="74">
        <v>0.66764137505900456</v>
      </c>
      <c r="K4" s="74">
        <v>0.51555393024928142</v>
      </c>
      <c r="L4" s="74">
        <v>0.31890132719298819</v>
      </c>
      <c r="M4" s="74">
        <v>0.3134351822421102</v>
      </c>
      <c r="N4" s="74">
        <v>0.23182885350488455</v>
      </c>
      <c r="O4" s="31" t="s">
        <v>244</v>
      </c>
      <c r="P4" s="74">
        <v>0.3030112607891618</v>
      </c>
      <c r="Q4" s="39" t="s">
        <v>244</v>
      </c>
      <c r="R4" s="74">
        <v>1.1734511285733431</v>
      </c>
      <c r="S4" s="74">
        <v>0.95391063519832953</v>
      </c>
      <c r="T4" s="74">
        <v>1.0448826558097744</v>
      </c>
      <c r="U4" s="74">
        <v>1.0016050793254305</v>
      </c>
      <c r="V4" s="74">
        <v>1.315961797137976</v>
      </c>
      <c r="W4" s="74">
        <v>0.84298348543453894</v>
      </c>
      <c r="X4" s="39" t="s">
        <v>244</v>
      </c>
      <c r="Y4" s="74">
        <v>0.55037598320415559</v>
      </c>
      <c r="Z4" s="74">
        <v>0.67044410990759529</v>
      </c>
      <c r="AA4" s="74">
        <v>7.289418115948057E-2</v>
      </c>
      <c r="AB4" s="74">
        <v>0.46759952382751463</v>
      </c>
      <c r="AC4" s="74">
        <v>0.37721196201999579</v>
      </c>
      <c r="AD4" s="74">
        <v>0.71708179934395677</v>
      </c>
      <c r="AE4" s="74">
        <v>0.87359861565466801</v>
      </c>
      <c r="AF4" s="74">
        <v>0.43965201036897783</v>
      </c>
      <c r="AG4" s="74">
        <v>0.90654230180974393</v>
      </c>
      <c r="AH4" s="74">
        <v>0.55976994470240937</v>
      </c>
      <c r="AI4" s="74">
        <v>0.66627344688942702</v>
      </c>
      <c r="AJ4" s="74">
        <v>0.50593217483022501</v>
      </c>
      <c r="AK4" s="74">
        <v>8.9125713423707772E-2</v>
      </c>
      <c r="AL4" s="74">
        <v>4.838203067949462E-2</v>
      </c>
      <c r="AM4" s="74">
        <v>0.99136330048352816</v>
      </c>
      <c r="AN4" s="74">
        <v>0.37507361588912508</v>
      </c>
      <c r="AO4" s="74">
        <v>0.79597904073389203</v>
      </c>
      <c r="AP4" s="74"/>
      <c r="AQ4" s="31"/>
      <c r="AR4" s="31"/>
      <c r="AS4" s="31"/>
      <c r="AT4" s="31"/>
      <c r="AU4" s="31"/>
      <c r="AV4" s="31"/>
      <c r="AW4" s="31"/>
      <c r="AX4" s="31"/>
      <c r="AY4" s="31"/>
      <c r="BA4" s="31"/>
    </row>
    <row r="5" spans="1:59" s="15" customFormat="1" ht="15" x14ac:dyDescent="0.25">
      <c r="A5" s="31" t="s">
        <v>63</v>
      </c>
      <c r="B5" s="31">
        <v>961.36072385906482</v>
      </c>
      <c r="C5" s="31" t="s">
        <v>201</v>
      </c>
      <c r="D5" s="31">
        <v>6.9307878260482694</v>
      </c>
      <c r="E5" s="31">
        <v>7.3439788520149145</v>
      </c>
      <c r="F5" s="31" t="s">
        <v>201</v>
      </c>
      <c r="G5" s="31">
        <v>2.7012513601633499</v>
      </c>
      <c r="H5" s="31">
        <v>2.353929553696593</v>
      </c>
      <c r="I5" s="31">
        <v>0.37174574697421009</v>
      </c>
      <c r="J5" s="31" t="s">
        <v>201</v>
      </c>
      <c r="K5" s="31" t="s">
        <v>201</v>
      </c>
      <c r="L5" s="31" t="s">
        <v>201</v>
      </c>
      <c r="M5" s="31" t="s">
        <v>201</v>
      </c>
      <c r="N5" s="31" t="s">
        <v>201</v>
      </c>
      <c r="O5" s="31" t="s">
        <v>201</v>
      </c>
      <c r="P5" s="31">
        <v>24.419723231896235</v>
      </c>
      <c r="Q5" s="31">
        <v>5.4240609737918451E-2</v>
      </c>
      <c r="R5" s="31">
        <v>7.3039196944311519E-2</v>
      </c>
      <c r="S5" s="31">
        <v>2.2248326774600562</v>
      </c>
      <c r="T5" s="31">
        <v>0.14061662895747329</v>
      </c>
      <c r="U5" s="31">
        <v>0.64909524620118497</v>
      </c>
      <c r="V5" s="31" t="s">
        <v>41</v>
      </c>
      <c r="W5" s="31">
        <v>0.98600737340800049</v>
      </c>
      <c r="X5" s="31" t="s">
        <v>201</v>
      </c>
      <c r="Y5" s="31" t="s">
        <v>201</v>
      </c>
      <c r="Z5" s="31" t="s">
        <v>201</v>
      </c>
      <c r="AA5" s="31" t="s">
        <v>201</v>
      </c>
      <c r="AB5" s="31" t="s">
        <v>201</v>
      </c>
      <c r="AC5" s="31" t="s">
        <v>201</v>
      </c>
      <c r="AD5" s="31" t="s">
        <v>41</v>
      </c>
      <c r="AE5" s="31">
        <v>0.25843217305174848</v>
      </c>
      <c r="AF5" s="31" t="s">
        <v>201</v>
      </c>
      <c r="AG5" s="31" t="s">
        <v>201</v>
      </c>
      <c r="AH5" s="31" t="s">
        <v>41</v>
      </c>
      <c r="AI5" s="31" t="s">
        <v>201</v>
      </c>
      <c r="AJ5" s="31" t="s">
        <v>201</v>
      </c>
      <c r="AK5" s="31" t="s">
        <v>201</v>
      </c>
      <c r="AL5" s="31" t="s">
        <v>201</v>
      </c>
      <c r="AM5" s="31" t="s">
        <v>201</v>
      </c>
      <c r="AN5" s="31">
        <v>1493.9938459110813</v>
      </c>
      <c r="AO5" s="31">
        <v>17.304421373534964</v>
      </c>
      <c r="AP5" s="31">
        <v>961.36072385906482</v>
      </c>
      <c r="AQ5" s="31">
        <f>SUM(C5:O5)</f>
        <v>19.701693338897336</v>
      </c>
      <c r="AR5" s="31">
        <f>SUM(P5:Y5)</f>
        <v>28.54755496460518</v>
      </c>
      <c r="AS5" s="31">
        <f>SUM(Z5:AC5)</f>
        <v>0</v>
      </c>
      <c r="AT5" s="31">
        <f>SUM(AD5:AF5)</f>
        <v>0.25843217305174848</v>
      </c>
      <c r="AU5" s="31">
        <f>SUM(AG5:AJ5)</f>
        <v>0</v>
      </c>
      <c r="AV5" s="31">
        <f>SUM(AK5:AM5)</f>
        <v>0</v>
      </c>
      <c r="AW5" s="31">
        <f>SUM(AN5:AO5)</f>
        <v>1511.2982672846163</v>
      </c>
      <c r="AX5" s="31">
        <v>3006.9884319735302</v>
      </c>
      <c r="AY5" s="31">
        <f>SUM(B5:AM5)+AX5</f>
        <v>4016.8568363091495</v>
      </c>
      <c r="AZ5" s="31">
        <v>5528.15510359377</v>
      </c>
      <c r="BA5" s="31">
        <f>SUM(AQ5:AV5)/AY5*100</f>
        <v>1.2076029207235845</v>
      </c>
      <c r="BB5" s="72"/>
      <c r="BC5" s="72"/>
    </row>
    <row r="6" spans="1:59" ht="15" x14ac:dyDescent="0.25">
      <c r="A6" s="31" t="s">
        <v>65</v>
      </c>
      <c r="B6" s="31">
        <v>1078.1955637225085</v>
      </c>
      <c r="C6" s="31" t="s">
        <v>201</v>
      </c>
      <c r="D6" s="31" t="s">
        <v>201</v>
      </c>
      <c r="E6" s="31" t="s">
        <v>201</v>
      </c>
      <c r="F6" s="31" t="s">
        <v>201</v>
      </c>
      <c r="G6" s="31">
        <v>0.33765642002041873</v>
      </c>
      <c r="H6" s="31" t="s">
        <v>201</v>
      </c>
      <c r="I6" s="31">
        <v>0.34628370951022308</v>
      </c>
      <c r="J6" s="31" t="s">
        <v>201</v>
      </c>
      <c r="K6" s="31" t="s">
        <v>201</v>
      </c>
      <c r="L6" s="31" t="s">
        <v>201</v>
      </c>
      <c r="M6" s="31" t="s">
        <v>201</v>
      </c>
      <c r="N6" s="31" t="s">
        <v>201</v>
      </c>
      <c r="O6" s="31" t="s">
        <v>201</v>
      </c>
      <c r="P6" s="31">
        <v>3.0844548373437606</v>
      </c>
      <c r="Q6" s="31">
        <v>2.2089545560016452E-2</v>
      </c>
      <c r="R6" s="31" t="s">
        <v>201</v>
      </c>
      <c r="S6" s="31">
        <v>0.22676179212573652</v>
      </c>
      <c r="T6" s="31" t="s">
        <v>201</v>
      </c>
      <c r="U6" s="31">
        <v>9.8596746258407822E-2</v>
      </c>
      <c r="V6" s="31" t="s">
        <v>201</v>
      </c>
      <c r="W6" s="31" t="s">
        <v>201</v>
      </c>
      <c r="X6" s="31" t="s">
        <v>201</v>
      </c>
      <c r="Y6" s="31" t="s">
        <v>201</v>
      </c>
      <c r="Z6" s="31" t="s">
        <v>201</v>
      </c>
      <c r="AA6" s="31" t="s">
        <v>201</v>
      </c>
      <c r="AB6" s="31" t="s">
        <v>201</v>
      </c>
      <c r="AC6" s="31" t="s">
        <v>201</v>
      </c>
      <c r="AD6" s="31" t="s">
        <v>201</v>
      </c>
      <c r="AE6" s="31" t="s">
        <v>201</v>
      </c>
      <c r="AF6" s="31" t="s">
        <v>201</v>
      </c>
      <c r="AG6" s="31" t="s">
        <v>201</v>
      </c>
      <c r="AH6" s="31" t="s">
        <v>41</v>
      </c>
      <c r="AI6" s="31" t="s">
        <v>201</v>
      </c>
      <c r="AJ6" s="31" t="s">
        <v>201</v>
      </c>
      <c r="AK6" s="31" t="s">
        <v>201</v>
      </c>
      <c r="AL6" s="31" t="s">
        <v>201</v>
      </c>
      <c r="AM6" s="31" t="s">
        <v>201</v>
      </c>
      <c r="AN6" s="31" t="s">
        <v>201</v>
      </c>
      <c r="AO6" s="31" t="s">
        <v>201</v>
      </c>
      <c r="AP6" s="31">
        <v>1078.1955637225085</v>
      </c>
      <c r="AQ6" s="31">
        <f t="shared" ref="AQ6:AQ45" si="0">SUM(C6:O6)</f>
        <v>0.68394012953064176</v>
      </c>
      <c r="AR6" s="31">
        <f t="shared" ref="AR6:AR45" si="1">SUM(P6:Y6)</f>
        <v>3.4319029212879211</v>
      </c>
      <c r="AS6" s="31">
        <f t="shared" ref="AS6:AS45" si="2">SUM(Z6:AC6)</f>
        <v>0</v>
      </c>
      <c r="AT6" s="31">
        <f t="shared" ref="AT6:AT45" si="3">SUM(AD6:AF6)</f>
        <v>0</v>
      </c>
      <c r="AU6" s="31">
        <f t="shared" ref="AU6:AU45" si="4">SUM(AG6:AJ6)</f>
        <v>0</v>
      </c>
      <c r="AV6" s="31">
        <f t="shared" ref="AV6:AV45" si="5">SUM(AK6:AM6)</f>
        <v>0</v>
      </c>
      <c r="AW6" s="31">
        <f t="shared" ref="AW6:AW45" si="6">SUM(AN6:AO6)</f>
        <v>0</v>
      </c>
      <c r="AX6" s="31">
        <v>206.08894169253284</v>
      </c>
      <c r="AY6" s="31">
        <f t="shared" ref="AY6:AY45" si="7">SUM(B6:AM6)+AX6</f>
        <v>1288.4003484658601</v>
      </c>
      <c r="AZ6" s="31">
        <v>1288.4003484658601</v>
      </c>
      <c r="BA6" s="31">
        <f t="shared" ref="BA6:BA44" si="8">SUM(AQ6:AV6)/AY6*100</f>
        <v>0.31945373623341766</v>
      </c>
      <c r="BB6" s="72"/>
      <c r="BC6" s="72"/>
    </row>
    <row r="7" spans="1:59" ht="15" x14ac:dyDescent="0.25">
      <c r="A7" s="31" t="s">
        <v>48</v>
      </c>
      <c r="B7" s="31">
        <v>821.05380509433508</v>
      </c>
      <c r="C7" s="31" t="s">
        <v>201</v>
      </c>
      <c r="D7" s="31">
        <v>5.6702534790388714</v>
      </c>
      <c r="E7" s="31">
        <v>6.0680467464182861</v>
      </c>
      <c r="F7" s="31">
        <v>4.8269183183568938</v>
      </c>
      <c r="G7" s="31">
        <v>2.7418951884991407</v>
      </c>
      <c r="H7" s="31">
        <v>3.2360990097900433</v>
      </c>
      <c r="I7" s="31">
        <v>0.65692056657086439</v>
      </c>
      <c r="J7" s="31">
        <v>0.4807277799524125</v>
      </c>
      <c r="K7" s="31" t="s">
        <v>201</v>
      </c>
      <c r="L7" s="31" t="s">
        <v>201</v>
      </c>
      <c r="M7" s="31" t="s">
        <v>201</v>
      </c>
      <c r="N7" s="31" t="s">
        <v>201</v>
      </c>
      <c r="O7" s="31" t="s">
        <v>201</v>
      </c>
      <c r="P7" s="31">
        <v>4.1619936451494413</v>
      </c>
      <c r="Q7" s="31">
        <v>2.5833992917141193E-2</v>
      </c>
      <c r="R7" s="31">
        <v>0.1078197669177932</v>
      </c>
      <c r="S7" s="31">
        <v>1.7456379469301979</v>
      </c>
      <c r="T7" s="31">
        <v>0.19139485608100534</v>
      </c>
      <c r="U7" s="31">
        <v>0.52174111561740821</v>
      </c>
      <c r="V7" s="31">
        <v>0.13265585681993738</v>
      </c>
      <c r="W7" s="31">
        <v>6.8141895706810338</v>
      </c>
      <c r="X7" s="31" t="s">
        <v>201</v>
      </c>
      <c r="Y7" s="31" t="s">
        <v>201</v>
      </c>
      <c r="Z7" s="31" t="s">
        <v>201</v>
      </c>
      <c r="AA7" s="31" t="s">
        <v>201</v>
      </c>
      <c r="AB7" s="31" t="s">
        <v>201</v>
      </c>
      <c r="AC7" s="31" t="s">
        <v>201</v>
      </c>
      <c r="AD7" s="31" t="s">
        <v>201</v>
      </c>
      <c r="AE7" s="31" t="s">
        <v>201</v>
      </c>
      <c r="AF7" s="31" t="s">
        <v>201</v>
      </c>
      <c r="AG7" s="31" t="s">
        <v>201</v>
      </c>
      <c r="AH7" s="31" t="s">
        <v>201</v>
      </c>
      <c r="AI7" s="31" t="s">
        <v>201</v>
      </c>
      <c r="AJ7" s="31" t="s">
        <v>201</v>
      </c>
      <c r="AK7" s="31" t="s">
        <v>201</v>
      </c>
      <c r="AL7" s="31" t="s">
        <v>201</v>
      </c>
      <c r="AM7" s="31" t="s">
        <v>201</v>
      </c>
      <c r="AN7" s="31">
        <v>184.68775888595212</v>
      </c>
      <c r="AO7" s="31">
        <v>77.925662927196527</v>
      </c>
      <c r="AP7" s="31">
        <v>821.05380509433508</v>
      </c>
      <c r="AQ7" s="31">
        <f t="shared" si="0"/>
        <v>23.680861088626511</v>
      </c>
      <c r="AR7" s="31">
        <f t="shared" si="1"/>
        <v>13.701266751113959</v>
      </c>
      <c r="AS7" s="31">
        <f t="shared" si="2"/>
        <v>0</v>
      </c>
      <c r="AT7" s="31">
        <f t="shared" si="3"/>
        <v>0</v>
      </c>
      <c r="AU7" s="31">
        <f t="shared" si="4"/>
        <v>0</v>
      </c>
      <c r="AV7" s="31">
        <f t="shared" si="5"/>
        <v>0</v>
      </c>
      <c r="AW7" s="31">
        <f t="shared" si="6"/>
        <v>262.61342181314865</v>
      </c>
      <c r="AX7" s="31">
        <v>253.63975485074883</v>
      </c>
      <c r="AY7" s="31">
        <f t="shared" si="7"/>
        <v>1112.0756877848244</v>
      </c>
      <c r="AZ7" s="31">
        <v>1374.6891095979729</v>
      </c>
      <c r="BA7" s="31">
        <f t="shared" si="8"/>
        <v>3.3614733466750821</v>
      </c>
      <c r="BB7" s="72"/>
      <c r="BC7" s="72"/>
    </row>
    <row r="8" spans="1:59" ht="15" x14ac:dyDescent="0.25">
      <c r="A8" s="31" t="s">
        <v>51</v>
      </c>
      <c r="B8" s="31">
        <v>800.79973769932292</v>
      </c>
      <c r="C8" s="31">
        <v>4.8097541637224914</v>
      </c>
      <c r="D8" s="31">
        <v>3.4331276754726998</v>
      </c>
      <c r="E8" s="31" t="s">
        <v>201</v>
      </c>
      <c r="F8" s="31">
        <v>0.93693231585992576</v>
      </c>
      <c r="G8" s="31">
        <v>0.63154256337152403</v>
      </c>
      <c r="H8" s="31">
        <v>0.77577715988117479</v>
      </c>
      <c r="I8" s="31" t="s">
        <v>201</v>
      </c>
      <c r="J8" s="31" t="s">
        <v>201</v>
      </c>
      <c r="K8" s="31" t="s">
        <v>201</v>
      </c>
      <c r="L8" s="31" t="s">
        <v>201</v>
      </c>
      <c r="M8" s="31" t="s">
        <v>201</v>
      </c>
      <c r="N8" s="31" t="s">
        <v>201</v>
      </c>
      <c r="O8" s="31" t="s">
        <v>201</v>
      </c>
      <c r="P8" s="31">
        <v>2.0607929699283645</v>
      </c>
      <c r="Q8" s="31">
        <v>4.1175451693274571E-2</v>
      </c>
      <c r="R8" s="31" t="s">
        <v>201</v>
      </c>
      <c r="S8" s="31">
        <v>0.45352358425147304</v>
      </c>
      <c r="T8" s="31" t="s">
        <v>201</v>
      </c>
      <c r="U8" s="31">
        <v>0.20130169027758268</v>
      </c>
      <c r="V8" s="31" t="s">
        <v>201</v>
      </c>
      <c r="W8" s="31">
        <v>0.45395388973734696</v>
      </c>
      <c r="X8" s="31" t="s">
        <v>201</v>
      </c>
      <c r="Y8" s="31" t="s">
        <v>201</v>
      </c>
      <c r="Z8" s="31" t="s">
        <v>201</v>
      </c>
      <c r="AA8" s="31" t="s">
        <v>201</v>
      </c>
      <c r="AB8" s="31" t="s">
        <v>201</v>
      </c>
      <c r="AC8" s="31" t="s">
        <v>201</v>
      </c>
      <c r="AD8" s="31" t="s">
        <v>201</v>
      </c>
      <c r="AE8" s="31" t="s">
        <v>201</v>
      </c>
      <c r="AF8" s="31" t="s">
        <v>201</v>
      </c>
      <c r="AG8" s="31" t="s">
        <v>201</v>
      </c>
      <c r="AH8" s="31" t="s">
        <v>201</v>
      </c>
      <c r="AI8" s="31" t="s">
        <v>201</v>
      </c>
      <c r="AJ8" s="31" t="s">
        <v>201</v>
      </c>
      <c r="AK8" s="31" t="s">
        <v>201</v>
      </c>
      <c r="AL8" s="31" t="s">
        <v>201</v>
      </c>
      <c r="AM8" s="31" t="s">
        <v>201</v>
      </c>
      <c r="AN8" s="31" t="s">
        <v>201</v>
      </c>
      <c r="AO8" s="31">
        <v>4.5756615330278549</v>
      </c>
      <c r="AP8" s="31">
        <v>800.79973769932292</v>
      </c>
      <c r="AQ8" s="31">
        <f t="shared" si="0"/>
        <v>10.587133878307815</v>
      </c>
      <c r="AR8" s="31">
        <f t="shared" si="1"/>
        <v>3.2107475858880417</v>
      </c>
      <c r="AS8" s="31">
        <f t="shared" si="2"/>
        <v>0</v>
      </c>
      <c r="AT8" s="31">
        <f t="shared" si="3"/>
        <v>0</v>
      </c>
      <c r="AU8" s="31">
        <f t="shared" si="4"/>
        <v>0</v>
      </c>
      <c r="AV8" s="31">
        <f t="shared" si="5"/>
        <v>0</v>
      </c>
      <c r="AW8" s="31">
        <f t="shared" si="6"/>
        <v>4.5756615330278549</v>
      </c>
      <c r="AX8" s="31">
        <v>113.61262093523887</v>
      </c>
      <c r="AY8" s="31">
        <f t="shared" si="7"/>
        <v>928.21024009875759</v>
      </c>
      <c r="AZ8" s="31">
        <v>932.78590163178546</v>
      </c>
      <c r="BA8" s="31">
        <f t="shared" si="8"/>
        <v>1.4865039048403326</v>
      </c>
      <c r="BB8" s="72"/>
      <c r="BC8" s="72"/>
    </row>
    <row r="9" spans="1:59" ht="15" x14ac:dyDescent="0.25">
      <c r="A9" s="31" t="s">
        <v>62</v>
      </c>
      <c r="B9" s="31">
        <v>655.62537439495372</v>
      </c>
      <c r="C9" s="31">
        <v>7.5540365394011371</v>
      </c>
      <c r="D9" s="31">
        <v>3.0115155048006135</v>
      </c>
      <c r="E9" s="31">
        <v>3.7856863463081467</v>
      </c>
      <c r="F9" s="31">
        <v>3.0168239489730593</v>
      </c>
      <c r="G9" s="31">
        <v>1.0504866400635253</v>
      </c>
      <c r="H9" s="31">
        <v>0.61618871556276167</v>
      </c>
      <c r="I9" s="31" t="s">
        <v>201</v>
      </c>
      <c r="J9" s="31" t="s">
        <v>201</v>
      </c>
      <c r="K9" s="31" t="s">
        <v>41</v>
      </c>
      <c r="L9" s="31" t="s">
        <v>201</v>
      </c>
      <c r="M9" s="31" t="s">
        <v>201</v>
      </c>
      <c r="N9" s="31" t="s">
        <v>201</v>
      </c>
      <c r="O9" s="31" t="s">
        <v>201</v>
      </c>
      <c r="P9" s="31">
        <v>13.859842915400566</v>
      </c>
      <c r="Q9" s="31" t="s">
        <v>201</v>
      </c>
      <c r="R9" s="31">
        <v>8.3473367936355999E-2</v>
      </c>
      <c r="S9" s="31">
        <v>0.82147668090832837</v>
      </c>
      <c r="T9" s="31">
        <v>0.19139485608100534</v>
      </c>
      <c r="U9" s="31">
        <v>0.91612810065103956</v>
      </c>
      <c r="V9" s="31" t="s">
        <v>201</v>
      </c>
      <c r="W9" s="31">
        <v>1.7523596388785752</v>
      </c>
      <c r="X9" s="31" t="s">
        <v>201</v>
      </c>
      <c r="Y9" s="31" t="s">
        <v>201</v>
      </c>
      <c r="Z9" s="31" t="s">
        <v>201</v>
      </c>
      <c r="AA9" s="31" t="s">
        <v>201</v>
      </c>
      <c r="AB9" s="31" t="s">
        <v>201</v>
      </c>
      <c r="AC9" s="31" t="s">
        <v>201</v>
      </c>
      <c r="AD9" s="31" t="s">
        <v>41</v>
      </c>
      <c r="AE9" s="31">
        <v>0.70449318407257444</v>
      </c>
      <c r="AF9" s="31" t="s">
        <v>41</v>
      </c>
      <c r="AG9" s="31" t="s">
        <v>201</v>
      </c>
      <c r="AH9" s="31" t="s">
        <v>201</v>
      </c>
      <c r="AI9" s="31" t="s">
        <v>201</v>
      </c>
      <c r="AJ9" s="31" t="s">
        <v>201</v>
      </c>
      <c r="AK9" s="31" t="s">
        <v>201</v>
      </c>
      <c r="AL9" s="31" t="s">
        <v>201</v>
      </c>
      <c r="AM9" s="31" t="s">
        <v>201</v>
      </c>
      <c r="AN9" s="31">
        <v>5.3197364787565578</v>
      </c>
      <c r="AO9" s="31">
        <v>5.1779423929510831</v>
      </c>
      <c r="AP9" s="31">
        <v>655.62537439495372</v>
      </c>
      <c r="AQ9" s="31">
        <f t="shared" si="0"/>
        <v>19.034737695109243</v>
      </c>
      <c r="AR9" s="31">
        <f t="shared" si="1"/>
        <v>17.624675559855874</v>
      </c>
      <c r="AS9" s="31">
        <f t="shared" si="2"/>
        <v>0</v>
      </c>
      <c r="AT9" s="31">
        <f t="shared" si="3"/>
        <v>0.70449318407257444</v>
      </c>
      <c r="AU9" s="31">
        <f t="shared" si="4"/>
        <v>0</v>
      </c>
      <c r="AV9" s="31">
        <f t="shared" si="5"/>
        <v>0</v>
      </c>
      <c r="AW9" s="31">
        <f t="shared" si="6"/>
        <v>10.497678871707642</v>
      </c>
      <c r="AX9" s="31">
        <v>163.73217943748148</v>
      </c>
      <c r="AY9" s="31">
        <f t="shared" si="7"/>
        <v>856.72146027147301</v>
      </c>
      <c r="AZ9" s="31">
        <v>867.21913914318066</v>
      </c>
      <c r="BA9" s="31">
        <f>SUM(AQ9:AV9)/AY9*100</f>
        <v>4.3612665459784363</v>
      </c>
      <c r="BB9" s="72"/>
      <c r="BC9" s="72"/>
    </row>
    <row r="10" spans="1:59" ht="15" x14ac:dyDescent="0.25">
      <c r="A10" s="31" t="s">
        <v>61</v>
      </c>
      <c r="B10" s="31">
        <v>278.94823358400112</v>
      </c>
      <c r="C10" s="31">
        <v>13.452791645853249</v>
      </c>
      <c r="D10" s="31">
        <v>6.5521973054447633</v>
      </c>
      <c r="E10" s="31">
        <v>7.7019136011096769</v>
      </c>
      <c r="F10" s="31">
        <v>5.9796884452002592</v>
      </c>
      <c r="G10" s="31">
        <v>2.1353642117957965</v>
      </c>
      <c r="H10" s="31">
        <v>3.0321804420498486</v>
      </c>
      <c r="I10" s="31">
        <v>0.39720778443819704</v>
      </c>
      <c r="J10" s="31">
        <v>0.19105847664775369</v>
      </c>
      <c r="K10" s="31" t="s">
        <v>201</v>
      </c>
      <c r="L10" s="31" t="s">
        <v>201</v>
      </c>
      <c r="M10" s="31" t="s">
        <v>201</v>
      </c>
      <c r="N10" s="31" t="s">
        <v>201</v>
      </c>
      <c r="O10" s="31" t="s">
        <v>201</v>
      </c>
      <c r="P10" s="31">
        <v>12.364757819570185</v>
      </c>
      <c r="Q10" s="31" t="s">
        <v>201</v>
      </c>
      <c r="R10" s="31">
        <v>0.17390284986740837</v>
      </c>
      <c r="S10" s="31">
        <v>5.0572158168418966</v>
      </c>
      <c r="T10" s="31">
        <v>0.47653413146699286</v>
      </c>
      <c r="U10" s="31">
        <v>3.072931925053711</v>
      </c>
      <c r="V10" s="31">
        <v>7.9249562548056901E-2</v>
      </c>
      <c r="W10" s="31">
        <v>4.4370331803360017</v>
      </c>
      <c r="X10" s="31" t="s">
        <v>201</v>
      </c>
      <c r="Y10" s="31" t="s">
        <v>201</v>
      </c>
      <c r="Z10" s="31" t="s">
        <v>201</v>
      </c>
      <c r="AA10" s="31" t="s">
        <v>201</v>
      </c>
      <c r="AB10" s="31" t="s">
        <v>201</v>
      </c>
      <c r="AC10" s="31" t="s">
        <v>201</v>
      </c>
      <c r="AD10" s="31" t="s">
        <v>201</v>
      </c>
      <c r="AE10" s="31">
        <v>0.28675350708481678</v>
      </c>
      <c r="AF10" s="31" t="s">
        <v>41</v>
      </c>
      <c r="AG10" s="31" t="s">
        <v>201</v>
      </c>
      <c r="AH10" s="31" t="s">
        <v>41</v>
      </c>
      <c r="AI10" s="31" t="s">
        <v>201</v>
      </c>
      <c r="AJ10" s="31" t="s">
        <v>201</v>
      </c>
      <c r="AK10" s="31">
        <v>1.8005676684497447</v>
      </c>
      <c r="AL10" s="31" t="s">
        <v>201</v>
      </c>
      <c r="AM10" s="31" t="s">
        <v>201</v>
      </c>
      <c r="AN10" s="31">
        <v>4.7457493392244272</v>
      </c>
      <c r="AO10" s="31">
        <v>134.91091262280301</v>
      </c>
      <c r="AP10" s="31">
        <v>278.94823358400112</v>
      </c>
      <c r="AQ10" s="31">
        <f t="shared" si="0"/>
        <v>39.442401912539545</v>
      </c>
      <c r="AR10" s="31">
        <f t="shared" si="1"/>
        <v>25.661625285684256</v>
      </c>
      <c r="AS10" s="31">
        <f t="shared" si="2"/>
        <v>0</v>
      </c>
      <c r="AT10" s="31">
        <f t="shared" si="3"/>
        <v>0.28675350708481678</v>
      </c>
      <c r="AU10" s="31">
        <f t="shared" si="4"/>
        <v>0</v>
      </c>
      <c r="AV10" s="31">
        <f t="shared" si="5"/>
        <v>1.8005676684497447</v>
      </c>
      <c r="AW10" s="31">
        <f t="shared" si="6"/>
        <v>139.65666196202744</v>
      </c>
      <c r="AX10" s="31">
        <v>299.97928301697323</v>
      </c>
      <c r="AY10" s="31">
        <f t="shared" si="7"/>
        <v>646.11886497473267</v>
      </c>
      <c r="AZ10" s="31">
        <v>785.77552693676012</v>
      </c>
      <c r="BA10" s="31">
        <f t="shared" si="8"/>
        <v>10.399224046242013</v>
      </c>
      <c r="BB10" s="72"/>
      <c r="BC10" s="72"/>
    </row>
    <row r="11" spans="1:59" ht="15" x14ac:dyDescent="0.25">
      <c r="A11" s="31" t="s">
        <v>69</v>
      </c>
      <c r="B11" s="31">
        <v>504.93942521928682</v>
      </c>
      <c r="C11" s="31" t="s">
        <v>41</v>
      </c>
      <c r="D11" s="31" t="s">
        <v>201</v>
      </c>
      <c r="E11" s="31" t="s">
        <v>201</v>
      </c>
      <c r="F11" s="31">
        <v>1.1756620158870621</v>
      </c>
      <c r="G11" s="31">
        <v>0.26470595890489618</v>
      </c>
      <c r="H11" s="31">
        <v>0.30144483926811361</v>
      </c>
      <c r="I11" s="31" t="s">
        <v>201</v>
      </c>
      <c r="J11" s="31" t="s">
        <v>201</v>
      </c>
      <c r="K11" s="31" t="s">
        <v>201</v>
      </c>
      <c r="L11" s="31" t="s">
        <v>201</v>
      </c>
      <c r="M11" s="31" t="s">
        <v>201</v>
      </c>
      <c r="N11" s="31" t="s">
        <v>201</v>
      </c>
      <c r="O11" s="31" t="s">
        <v>201</v>
      </c>
      <c r="P11" s="31">
        <v>9.6709108000559834</v>
      </c>
      <c r="Q11" s="31">
        <v>2.0087119275510903E-2</v>
      </c>
      <c r="R11" s="31" t="s">
        <v>201</v>
      </c>
      <c r="S11" s="31">
        <v>0.17969802394869686</v>
      </c>
      <c r="T11" s="31">
        <v>7.0308314478736658E-2</v>
      </c>
      <c r="U11" s="31">
        <v>0.35193560817237241</v>
      </c>
      <c r="V11" s="31" t="s">
        <v>201</v>
      </c>
      <c r="W11" s="31">
        <v>0.71916709413586855</v>
      </c>
      <c r="X11" s="31" t="s">
        <v>201</v>
      </c>
      <c r="Y11" s="31" t="s">
        <v>201</v>
      </c>
      <c r="Z11" s="31" t="s">
        <v>201</v>
      </c>
      <c r="AA11" s="31" t="s">
        <v>201</v>
      </c>
      <c r="AB11" s="31" t="s">
        <v>201</v>
      </c>
      <c r="AC11" s="31" t="s">
        <v>201</v>
      </c>
      <c r="AD11" s="31" t="s">
        <v>201</v>
      </c>
      <c r="AE11" s="31">
        <v>0.39531862087824526</v>
      </c>
      <c r="AF11" s="31" t="s">
        <v>201</v>
      </c>
      <c r="AG11" s="31" t="s">
        <v>201</v>
      </c>
      <c r="AH11" s="31" t="s">
        <v>41</v>
      </c>
      <c r="AI11" s="31" t="s">
        <v>201</v>
      </c>
      <c r="AJ11" s="31" t="s">
        <v>201</v>
      </c>
      <c r="AK11" s="31">
        <v>3.3933775290014427</v>
      </c>
      <c r="AL11" s="31" t="s">
        <v>201</v>
      </c>
      <c r="AM11" s="31" t="s">
        <v>201</v>
      </c>
      <c r="AN11" s="31">
        <v>8.0003155943035225</v>
      </c>
      <c r="AO11" s="31" t="s">
        <v>41</v>
      </c>
      <c r="AP11" s="31">
        <v>504.93942521928682</v>
      </c>
      <c r="AQ11" s="31">
        <f t="shared" si="0"/>
        <v>1.7418128140600717</v>
      </c>
      <c r="AR11" s="31">
        <f t="shared" si="1"/>
        <v>11.012106960067168</v>
      </c>
      <c r="AS11" s="31">
        <f t="shared" si="2"/>
        <v>0</v>
      </c>
      <c r="AT11" s="31">
        <f t="shared" si="3"/>
        <v>0.39531862087824526</v>
      </c>
      <c r="AU11" s="31">
        <f t="shared" si="4"/>
        <v>0</v>
      </c>
      <c r="AV11" s="31">
        <f t="shared" si="5"/>
        <v>3.3933775290014427</v>
      </c>
      <c r="AW11" s="31">
        <f t="shared" si="6"/>
        <v>8.0003155943035225</v>
      </c>
      <c r="AX11" s="31">
        <v>106.17102820116162</v>
      </c>
      <c r="AY11" s="31">
        <f t="shared" si="7"/>
        <v>627.65306934445539</v>
      </c>
      <c r="AZ11" s="31">
        <v>635.65338493875902</v>
      </c>
      <c r="BA11" s="31">
        <f t="shared" si="8"/>
        <v>2.6356305309372043</v>
      </c>
      <c r="BB11" s="72"/>
      <c r="BC11" s="72"/>
    </row>
    <row r="12" spans="1:59" ht="15" x14ac:dyDescent="0.25">
      <c r="A12" s="31" t="s">
        <v>47</v>
      </c>
      <c r="B12" s="31">
        <v>447.62701761383966</v>
      </c>
      <c r="C12" s="31">
        <v>5.2671345596689321</v>
      </c>
      <c r="D12" s="31">
        <v>16.890299816924582</v>
      </c>
      <c r="E12" s="31">
        <v>0.97274031812812223</v>
      </c>
      <c r="F12" s="31">
        <v>0.95655393504023845</v>
      </c>
      <c r="G12" s="31">
        <v>0.56901359670107599</v>
      </c>
      <c r="H12" s="31">
        <v>0.71814799943285912</v>
      </c>
      <c r="I12" s="31">
        <v>0.33609889452462832</v>
      </c>
      <c r="J12" s="31" t="s">
        <v>201</v>
      </c>
      <c r="K12" s="31" t="s">
        <v>201</v>
      </c>
      <c r="L12" s="31" t="s">
        <v>201</v>
      </c>
      <c r="M12" s="31" t="s">
        <v>201</v>
      </c>
      <c r="N12" s="31" t="s">
        <v>201</v>
      </c>
      <c r="O12" s="31" t="s">
        <v>201</v>
      </c>
      <c r="P12" s="31">
        <v>5.8995249727361019</v>
      </c>
      <c r="Q12" s="31" t="s">
        <v>201</v>
      </c>
      <c r="R12" s="31" t="s">
        <v>201</v>
      </c>
      <c r="S12" s="31" t="s">
        <v>201</v>
      </c>
      <c r="T12" s="31" t="s">
        <v>201</v>
      </c>
      <c r="U12" s="31">
        <v>0.15611151490914574</v>
      </c>
      <c r="V12" s="31" t="s">
        <v>201</v>
      </c>
      <c r="W12" s="31">
        <v>0.38561674504570331</v>
      </c>
      <c r="X12" s="31" t="s">
        <v>201</v>
      </c>
      <c r="Y12" s="31" t="s">
        <v>201</v>
      </c>
      <c r="Z12" s="31" t="s">
        <v>201</v>
      </c>
      <c r="AA12" s="31" t="s">
        <v>201</v>
      </c>
      <c r="AB12" s="31" t="s">
        <v>201</v>
      </c>
      <c r="AC12" s="31" t="s">
        <v>201</v>
      </c>
      <c r="AD12" s="31" t="s">
        <v>201</v>
      </c>
      <c r="AE12" s="31" t="s">
        <v>201</v>
      </c>
      <c r="AF12" s="31" t="s">
        <v>201</v>
      </c>
      <c r="AG12" s="31" t="s">
        <v>201</v>
      </c>
      <c r="AH12" s="31" t="s">
        <v>201</v>
      </c>
      <c r="AI12" s="31" t="s">
        <v>41</v>
      </c>
      <c r="AJ12" s="31" t="s">
        <v>201</v>
      </c>
      <c r="AK12" s="31">
        <v>3.5087985333892462</v>
      </c>
      <c r="AL12" s="31" t="s">
        <v>201</v>
      </c>
      <c r="AM12" s="31" t="s">
        <v>201</v>
      </c>
      <c r="AN12" s="31" t="s">
        <v>201</v>
      </c>
      <c r="AO12" s="31">
        <v>6.3741391008541601</v>
      </c>
      <c r="AP12" s="31">
        <v>447.62701761383966</v>
      </c>
      <c r="AQ12" s="31">
        <f t="shared" si="0"/>
        <v>25.709989120420435</v>
      </c>
      <c r="AR12" s="31">
        <f t="shared" si="1"/>
        <v>6.4412532326909506</v>
      </c>
      <c r="AS12" s="31">
        <f t="shared" si="2"/>
        <v>0</v>
      </c>
      <c r="AT12" s="31">
        <f t="shared" si="3"/>
        <v>0</v>
      </c>
      <c r="AU12" s="31">
        <f t="shared" si="4"/>
        <v>0</v>
      </c>
      <c r="AV12" s="31">
        <f t="shared" si="5"/>
        <v>3.5087985333892462</v>
      </c>
      <c r="AW12" s="31">
        <f t="shared" si="6"/>
        <v>6.3741391008541601</v>
      </c>
      <c r="AX12" s="31">
        <v>141.16994147939459</v>
      </c>
      <c r="AY12" s="31">
        <f t="shared" si="7"/>
        <v>624.45699997973497</v>
      </c>
      <c r="AZ12" s="31">
        <v>630.83113908058908</v>
      </c>
      <c r="BA12" s="31">
        <f t="shared" si="8"/>
        <v>5.7105678834023603</v>
      </c>
      <c r="BB12" s="72"/>
      <c r="BC12" s="72"/>
    </row>
    <row r="13" spans="1:59" ht="15" x14ac:dyDescent="0.25">
      <c r="A13" s="31" t="s">
        <v>58</v>
      </c>
      <c r="B13" s="31">
        <v>284.60805281614029</v>
      </c>
      <c r="C13" s="31">
        <v>8.6648175009853485</v>
      </c>
      <c r="D13" s="31">
        <v>5.3647997635519502</v>
      </c>
      <c r="E13" s="31">
        <v>12.447707274401424</v>
      </c>
      <c r="F13" s="31">
        <v>3.060972592128762</v>
      </c>
      <c r="G13" s="31">
        <v>1.6914085484356163</v>
      </c>
      <c r="H13" s="31">
        <v>1.0195928387009727</v>
      </c>
      <c r="I13" s="31">
        <v>0.47868630432295545</v>
      </c>
      <c r="J13" s="31">
        <v>0.16024259331747084</v>
      </c>
      <c r="K13" s="31" t="s">
        <v>201</v>
      </c>
      <c r="L13" s="31" t="s">
        <v>201</v>
      </c>
      <c r="M13" s="31" t="s">
        <v>201</v>
      </c>
      <c r="N13" s="31" t="s">
        <v>201</v>
      </c>
      <c r="O13" s="31" t="s">
        <v>201</v>
      </c>
      <c r="P13" s="31">
        <v>2.8016009002947699</v>
      </c>
      <c r="Q13" s="31" t="s">
        <v>201</v>
      </c>
      <c r="R13" s="31" t="s">
        <v>201</v>
      </c>
      <c r="S13" s="31" t="s">
        <v>41</v>
      </c>
      <c r="T13" s="31" t="s">
        <v>201</v>
      </c>
      <c r="U13" s="31" t="s">
        <v>201</v>
      </c>
      <c r="V13" s="31" t="s">
        <v>201</v>
      </c>
      <c r="W13" s="31">
        <v>1.3862677923161983</v>
      </c>
      <c r="X13" s="31" t="s">
        <v>201</v>
      </c>
      <c r="Y13" s="31" t="s">
        <v>201</v>
      </c>
      <c r="Z13" s="31" t="s">
        <v>201</v>
      </c>
      <c r="AA13" s="31" t="s">
        <v>201</v>
      </c>
      <c r="AB13" s="31" t="s">
        <v>201</v>
      </c>
      <c r="AC13" s="31" t="s">
        <v>201</v>
      </c>
      <c r="AD13" s="31" t="s">
        <v>201</v>
      </c>
      <c r="AE13" s="31" t="s">
        <v>201</v>
      </c>
      <c r="AF13" s="31" t="s">
        <v>201</v>
      </c>
      <c r="AG13" s="31" t="s">
        <v>201</v>
      </c>
      <c r="AH13" s="31" t="s">
        <v>201</v>
      </c>
      <c r="AI13" s="31" t="s">
        <v>201</v>
      </c>
      <c r="AJ13" s="31" t="s">
        <v>201</v>
      </c>
      <c r="AK13" s="31">
        <v>4.0628193544507063</v>
      </c>
      <c r="AL13" s="31" t="s">
        <v>201</v>
      </c>
      <c r="AM13" s="31" t="s">
        <v>201</v>
      </c>
      <c r="AN13" s="31" t="s">
        <v>201</v>
      </c>
      <c r="AO13" s="31" t="s">
        <v>201</v>
      </c>
      <c r="AP13" s="31">
        <v>284.60805281614029</v>
      </c>
      <c r="AQ13" s="31">
        <f t="shared" si="0"/>
        <v>32.888227415844504</v>
      </c>
      <c r="AR13" s="31">
        <f t="shared" si="1"/>
        <v>4.1878686926109685</v>
      </c>
      <c r="AS13" s="31">
        <f t="shared" si="2"/>
        <v>0</v>
      </c>
      <c r="AT13" s="31">
        <f t="shared" si="3"/>
        <v>0</v>
      </c>
      <c r="AU13" s="31">
        <f t="shared" si="4"/>
        <v>0</v>
      </c>
      <c r="AV13" s="31">
        <f t="shared" si="5"/>
        <v>4.0628193544507063</v>
      </c>
      <c r="AW13" s="31">
        <f t="shared" si="6"/>
        <v>0</v>
      </c>
      <c r="AX13" s="31">
        <v>253.69530572413314</v>
      </c>
      <c r="AY13" s="31">
        <f t="shared" si="7"/>
        <v>579.44227400317959</v>
      </c>
      <c r="AZ13" s="31">
        <v>579.44227400317959</v>
      </c>
      <c r="BA13" s="31">
        <f t="shared" si="8"/>
        <v>7.099743547996713</v>
      </c>
      <c r="BB13" s="72"/>
      <c r="BC13" s="72"/>
    </row>
    <row r="14" spans="1:59" ht="15" x14ac:dyDescent="0.25">
      <c r="A14" s="31" t="s">
        <v>164</v>
      </c>
      <c r="B14" s="31">
        <v>155.24075608153106</v>
      </c>
      <c r="C14" s="31">
        <v>6.6973557977871678</v>
      </c>
      <c r="D14" s="31">
        <v>3.5062644805892851</v>
      </c>
      <c r="E14" s="31">
        <v>3.0487618628777509</v>
      </c>
      <c r="F14" s="31">
        <v>5.1604858444222081</v>
      </c>
      <c r="G14" s="31">
        <v>1.1661652284038535</v>
      </c>
      <c r="H14" s="31">
        <v>2.0569177267706573</v>
      </c>
      <c r="I14" s="31" t="s">
        <v>201</v>
      </c>
      <c r="J14" s="31" t="s">
        <v>201</v>
      </c>
      <c r="K14" s="31" t="s">
        <v>201</v>
      </c>
      <c r="L14" s="31" t="s">
        <v>201</v>
      </c>
      <c r="M14" s="31" t="s">
        <v>201</v>
      </c>
      <c r="N14" s="31" t="s">
        <v>201</v>
      </c>
      <c r="O14" s="31" t="s">
        <v>201</v>
      </c>
      <c r="P14" s="31">
        <v>15.974512825719215</v>
      </c>
      <c r="Q14" s="31" t="s">
        <v>201</v>
      </c>
      <c r="R14" s="31">
        <v>0.97037790226013865</v>
      </c>
      <c r="S14" s="31">
        <v>5.5620816936501409</v>
      </c>
      <c r="T14" s="31">
        <v>0.64449288272175276</v>
      </c>
      <c r="U14" s="31">
        <v>2.8962794213407301</v>
      </c>
      <c r="V14" s="31">
        <v>7.8320893379511869E-2</v>
      </c>
      <c r="W14" s="31">
        <v>2.6212176213866152</v>
      </c>
      <c r="X14" s="31" t="s">
        <v>201</v>
      </c>
      <c r="Y14" s="31" t="s">
        <v>201</v>
      </c>
      <c r="Z14" s="31" t="s">
        <v>201</v>
      </c>
      <c r="AA14" s="31" t="s">
        <v>201</v>
      </c>
      <c r="AB14" s="31" t="s">
        <v>201</v>
      </c>
      <c r="AC14" s="31" t="s">
        <v>201</v>
      </c>
      <c r="AD14" s="31" t="s">
        <v>201</v>
      </c>
      <c r="AE14" s="31">
        <v>0.31507484111788503</v>
      </c>
      <c r="AF14" s="31" t="s">
        <v>201</v>
      </c>
      <c r="AG14" s="31" t="s">
        <v>201</v>
      </c>
      <c r="AH14" s="31" t="s">
        <v>201</v>
      </c>
      <c r="AI14" s="31" t="s">
        <v>41</v>
      </c>
      <c r="AJ14" s="31" t="s">
        <v>201</v>
      </c>
      <c r="AK14" s="31" t="s">
        <v>201</v>
      </c>
      <c r="AL14" s="31" t="s">
        <v>201</v>
      </c>
      <c r="AM14" s="31" t="s">
        <v>201</v>
      </c>
      <c r="AN14" s="31" t="s">
        <v>201</v>
      </c>
      <c r="AO14" s="31">
        <v>3.1285144668234333</v>
      </c>
      <c r="AP14" s="31">
        <v>155.24075608153106</v>
      </c>
      <c r="AQ14" s="31">
        <f t="shared" si="0"/>
        <v>21.635950940850925</v>
      </c>
      <c r="AR14" s="31">
        <f t="shared" si="1"/>
        <v>28.747283240458103</v>
      </c>
      <c r="AS14" s="31">
        <f t="shared" si="2"/>
        <v>0</v>
      </c>
      <c r="AT14" s="31">
        <f t="shared" si="3"/>
        <v>0.31507484111788503</v>
      </c>
      <c r="AU14" s="31">
        <f t="shared" si="4"/>
        <v>0</v>
      </c>
      <c r="AV14" s="31">
        <f t="shared" si="5"/>
        <v>0</v>
      </c>
      <c r="AW14" s="31">
        <f t="shared" si="6"/>
        <v>3.1285144668234333</v>
      </c>
      <c r="AX14" s="31">
        <v>324.28856843777146</v>
      </c>
      <c r="AY14" s="31">
        <f t="shared" si="7"/>
        <v>530.22763354172935</v>
      </c>
      <c r="AZ14" s="31">
        <v>533.35614800855285</v>
      </c>
      <c r="BA14" s="31">
        <f t="shared" si="8"/>
        <v>9.5616119974322142</v>
      </c>
      <c r="BB14" s="72"/>
      <c r="BC14" s="72"/>
    </row>
    <row r="15" spans="1:59" ht="15" x14ac:dyDescent="0.25">
      <c r="A15" s="31" t="s">
        <v>60</v>
      </c>
      <c r="B15" s="31">
        <v>296.73623688500993</v>
      </c>
      <c r="C15" s="31">
        <v>0.29040025139456538</v>
      </c>
      <c r="D15" s="31">
        <v>0.39579918063093783</v>
      </c>
      <c r="E15" s="31" t="s">
        <v>201</v>
      </c>
      <c r="F15" s="31" t="s">
        <v>201</v>
      </c>
      <c r="G15" s="31">
        <v>0.14381662334203019</v>
      </c>
      <c r="H15" s="31" t="s">
        <v>201</v>
      </c>
      <c r="I15" s="31" t="s">
        <v>201</v>
      </c>
      <c r="J15" s="31" t="s">
        <v>201</v>
      </c>
      <c r="K15" s="31" t="s">
        <v>201</v>
      </c>
      <c r="L15" s="31" t="s">
        <v>201</v>
      </c>
      <c r="M15" s="31" t="s">
        <v>201</v>
      </c>
      <c r="N15" s="31" t="s">
        <v>201</v>
      </c>
      <c r="O15" s="31" t="s">
        <v>201</v>
      </c>
      <c r="P15" s="31">
        <v>1.1718234534886778</v>
      </c>
      <c r="Q15" s="31" t="s">
        <v>201</v>
      </c>
      <c r="R15" s="31" t="s">
        <v>201</v>
      </c>
      <c r="S15" s="31" t="s">
        <v>41</v>
      </c>
      <c r="T15" s="31" t="s">
        <v>201</v>
      </c>
      <c r="U15" s="31">
        <v>8.6272152976106881E-2</v>
      </c>
      <c r="V15" s="31" t="s">
        <v>201</v>
      </c>
      <c r="W15" s="31" t="s">
        <v>201</v>
      </c>
      <c r="X15" s="31" t="s">
        <v>201</v>
      </c>
      <c r="Y15" s="31" t="s">
        <v>201</v>
      </c>
      <c r="Z15" s="31" t="s">
        <v>201</v>
      </c>
      <c r="AA15" s="31" t="s">
        <v>201</v>
      </c>
      <c r="AB15" s="31" t="s">
        <v>201</v>
      </c>
      <c r="AC15" s="31" t="s">
        <v>201</v>
      </c>
      <c r="AD15" s="31" t="s">
        <v>201</v>
      </c>
      <c r="AE15" s="31" t="s">
        <v>201</v>
      </c>
      <c r="AF15" s="31" t="s">
        <v>201</v>
      </c>
      <c r="AG15" s="31" t="s">
        <v>201</v>
      </c>
      <c r="AH15" s="31" t="s">
        <v>201</v>
      </c>
      <c r="AI15" s="31" t="s">
        <v>201</v>
      </c>
      <c r="AJ15" s="31" t="s">
        <v>201</v>
      </c>
      <c r="AK15" s="31" t="s">
        <v>201</v>
      </c>
      <c r="AL15" s="31" t="s">
        <v>201</v>
      </c>
      <c r="AM15" s="31" t="s">
        <v>201</v>
      </c>
      <c r="AN15" s="31" t="s">
        <v>201</v>
      </c>
      <c r="AO15" s="31" t="s">
        <v>201</v>
      </c>
      <c r="AP15" s="31">
        <v>296.73623688500993</v>
      </c>
      <c r="AQ15" s="31">
        <f t="shared" si="0"/>
        <v>0.83001605536753331</v>
      </c>
      <c r="AR15" s="31">
        <f t="shared" si="1"/>
        <v>1.2580956064647846</v>
      </c>
      <c r="AS15" s="31">
        <f t="shared" si="2"/>
        <v>0</v>
      </c>
      <c r="AT15" s="31">
        <f t="shared" si="3"/>
        <v>0</v>
      </c>
      <c r="AU15" s="31">
        <f t="shared" si="4"/>
        <v>0</v>
      </c>
      <c r="AV15" s="31">
        <f t="shared" si="5"/>
        <v>0</v>
      </c>
      <c r="AW15" s="31">
        <f t="shared" si="6"/>
        <v>0</v>
      </c>
      <c r="AX15" s="31">
        <v>199.50939648850218</v>
      </c>
      <c r="AY15" s="31">
        <f t="shared" si="7"/>
        <v>498.33374503534446</v>
      </c>
      <c r="AZ15" s="31">
        <v>498.33374503534446</v>
      </c>
      <c r="BA15" s="31">
        <f t="shared" si="8"/>
        <v>0.41901871639943189</v>
      </c>
      <c r="BB15" s="72"/>
      <c r="BC15" s="72"/>
    </row>
    <row r="16" spans="1:59" ht="15" x14ac:dyDescent="0.25">
      <c r="A16" s="31" t="s">
        <v>169</v>
      </c>
      <c r="B16" s="31">
        <v>343.63188195130573</v>
      </c>
      <c r="C16" s="31">
        <v>2.025541753477095</v>
      </c>
      <c r="D16" s="31">
        <v>5.2357348133462098</v>
      </c>
      <c r="E16" s="31" t="s">
        <v>201</v>
      </c>
      <c r="F16" s="31">
        <v>0.50525669389304895</v>
      </c>
      <c r="G16" s="31">
        <v>0.23448362501417969</v>
      </c>
      <c r="H16" s="31">
        <v>0.35907399971642956</v>
      </c>
      <c r="I16" s="31">
        <v>0.30554444956784388</v>
      </c>
      <c r="J16" s="31" t="s">
        <v>201</v>
      </c>
      <c r="K16" s="31" t="s">
        <v>41</v>
      </c>
      <c r="L16" s="31" t="s">
        <v>201</v>
      </c>
      <c r="M16" s="31" t="s">
        <v>201</v>
      </c>
      <c r="N16" s="31" t="s">
        <v>201</v>
      </c>
      <c r="O16" s="31" t="s">
        <v>201</v>
      </c>
      <c r="P16" s="31">
        <v>2.6534393142214889</v>
      </c>
      <c r="Q16" s="31" t="s">
        <v>201</v>
      </c>
      <c r="R16" s="31" t="s">
        <v>201</v>
      </c>
      <c r="S16" s="31" t="s">
        <v>41</v>
      </c>
      <c r="T16" s="31" t="s">
        <v>201</v>
      </c>
      <c r="U16" s="31">
        <v>0.14789511938761174</v>
      </c>
      <c r="V16" s="31" t="s">
        <v>41</v>
      </c>
      <c r="W16" s="31">
        <v>0.27822980338740599</v>
      </c>
      <c r="X16" s="31" t="s">
        <v>201</v>
      </c>
      <c r="Y16" s="31" t="s">
        <v>201</v>
      </c>
      <c r="Z16" s="31" t="s">
        <v>201</v>
      </c>
      <c r="AA16" s="31" t="s">
        <v>201</v>
      </c>
      <c r="AB16" s="31" t="s">
        <v>201</v>
      </c>
      <c r="AC16" s="31" t="s">
        <v>201</v>
      </c>
      <c r="AD16" s="31" t="s">
        <v>201</v>
      </c>
      <c r="AE16" s="31" t="s">
        <v>201</v>
      </c>
      <c r="AF16" s="31" t="s">
        <v>201</v>
      </c>
      <c r="AG16" s="31" t="s">
        <v>201</v>
      </c>
      <c r="AH16" s="31" t="s">
        <v>201</v>
      </c>
      <c r="AI16" s="31" t="s">
        <v>201</v>
      </c>
      <c r="AJ16" s="31" t="s">
        <v>201</v>
      </c>
      <c r="AK16" s="31">
        <v>2.6777673017970565</v>
      </c>
      <c r="AL16" s="31" t="s">
        <v>201</v>
      </c>
      <c r="AM16" s="31" t="s">
        <v>201</v>
      </c>
      <c r="AN16" s="31" t="s">
        <v>201</v>
      </c>
      <c r="AO16" s="31" t="s">
        <v>201</v>
      </c>
      <c r="AP16" s="31">
        <v>343.63188195130573</v>
      </c>
      <c r="AQ16" s="31">
        <f t="shared" si="0"/>
        <v>8.665635335014807</v>
      </c>
      <c r="AR16" s="31">
        <f t="shared" si="1"/>
        <v>3.0795642369965068</v>
      </c>
      <c r="AS16" s="31">
        <f t="shared" si="2"/>
        <v>0</v>
      </c>
      <c r="AT16" s="31">
        <f t="shared" si="3"/>
        <v>0</v>
      </c>
      <c r="AU16" s="31">
        <f t="shared" si="4"/>
        <v>0</v>
      </c>
      <c r="AV16" s="31">
        <f t="shared" si="5"/>
        <v>2.6777673017970565</v>
      </c>
      <c r="AW16" s="31">
        <f t="shared" si="6"/>
        <v>0</v>
      </c>
      <c r="AX16" s="31">
        <v>123.86433423708621</v>
      </c>
      <c r="AY16" s="31">
        <f t="shared" si="7"/>
        <v>481.91918306220037</v>
      </c>
      <c r="AZ16" s="31">
        <v>481.91918306220037</v>
      </c>
      <c r="BA16" s="31">
        <f t="shared" si="8"/>
        <v>2.9928185846768476</v>
      </c>
      <c r="BB16" s="72"/>
      <c r="BC16" s="72"/>
    </row>
    <row r="17" spans="1:55" ht="15" x14ac:dyDescent="0.25">
      <c r="A17" s="31" t="s">
        <v>257</v>
      </c>
      <c r="B17" s="31">
        <v>210.22185719373999</v>
      </c>
      <c r="C17" s="31">
        <v>5.6446548864818675</v>
      </c>
      <c r="D17" s="31">
        <v>5.3691019285588091</v>
      </c>
      <c r="E17" s="31">
        <v>4.7331606821472274</v>
      </c>
      <c r="F17" s="31">
        <v>4.1254454326607197</v>
      </c>
      <c r="G17" s="31">
        <v>1.860236758445825</v>
      </c>
      <c r="H17" s="31">
        <v>3.3868214294241001</v>
      </c>
      <c r="I17" s="31">
        <v>0.35137611700302052</v>
      </c>
      <c r="J17" s="31">
        <v>0.19722165331381025</v>
      </c>
      <c r="K17" s="31" t="s">
        <v>201</v>
      </c>
      <c r="L17" s="31" t="s">
        <v>201</v>
      </c>
      <c r="M17" s="31" t="s">
        <v>201</v>
      </c>
      <c r="N17" s="31" t="s">
        <v>201</v>
      </c>
      <c r="O17" s="31" t="s">
        <v>201</v>
      </c>
      <c r="P17" s="31">
        <v>60.22095012123998</v>
      </c>
      <c r="Q17" s="31" t="s">
        <v>201</v>
      </c>
      <c r="R17" s="31">
        <v>0.1391222798939267</v>
      </c>
      <c r="S17" s="31">
        <v>3.4656047475820113</v>
      </c>
      <c r="T17" s="31">
        <v>0.15233468137059608</v>
      </c>
      <c r="U17" s="31">
        <v>0.78055757454572861</v>
      </c>
      <c r="V17" s="31">
        <v>5.6758258408851008E-2</v>
      </c>
      <c r="W17" s="31">
        <v>1.1129192135496244</v>
      </c>
      <c r="X17" s="31" t="s">
        <v>201</v>
      </c>
      <c r="Y17" s="31" t="s">
        <v>201</v>
      </c>
      <c r="Z17" s="31" t="s">
        <v>201</v>
      </c>
      <c r="AA17" s="31" t="s">
        <v>201</v>
      </c>
      <c r="AB17" s="31" t="s">
        <v>201</v>
      </c>
      <c r="AC17" s="31" t="s">
        <v>201</v>
      </c>
      <c r="AD17" s="31" t="s">
        <v>201</v>
      </c>
      <c r="AE17" s="31" t="s">
        <v>201</v>
      </c>
      <c r="AF17" s="31" t="s">
        <v>201</v>
      </c>
      <c r="AG17" s="31" t="s">
        <v>201</v>
      </c>
      <c r="AH17" s="31" t="s">
        <v>201</v>
      </c>
      <c r="AI17" s="31" t="s">
        <v>41</v>
      </c>
      <c r="AJ17" s="31" t="s">
        <v>201</v>
      </c>
      <c r="AK17" s="31">
        <v>1.5697256596741365</v>
      </c>
      <c r="AL17" s="31" t="s">
        <v>201</v>
      </c>
      <c r="AM17" s="31" t="s">
        <v>201</v>
      </c>
      <c r="AN17" s="31">
        <v>360.36924533512172</v>
      </c>
      <c r="AO17" s="31">
        <v>28.162206876039818</v>
      </c>
      <c r="AP17" s="31">
        <v>210.22185719373999</v>
      </c>
      <c r="AQ17" s="31">
        <f t="shared" si="0"/>
        <v>25.66801888803538</v>
      </c>
      <c r="AR17" s="31">
        <f t="shared" si="1"/>
        <v>65.92824687659072</v>
      </c>
      <c r="AS17" s="31">
        <f t="shared" si="2"/>
        <v>0</v>
      </c>
      <c r="AT17" s="31">
        <f t="shared" si="3"/>
        <v>0</v>
      </c>
      <c r="AU17" s="31">
        <f t="shared" si="4"/>
        <v>0</v>
      </c>
      <c r="AV17" s="31">
        <f t="shared" si="5"/>
        <v>1.5697256596741365</v>
      </c>
      <c r="AW17" s="31">
        <f t="shared" si="6"/>
        <v>388.53145221116154</v>
      </c>
      <c r="AX17" s="31">
        <v>176.45118947788305</v>
      </c>
      <c r="AY17" s="31">
        <f t="shared" si="7"/>
        <v>479.83903809592323</v>
      </c>
      <c r="AZ17" s="31">
        <v>868.37049030708488</v>
      </c>
      <c r="BA17" s="31">
        <f t="shared" si="8"/>
        <v>19.416092486763382</v>
      </c>
      <c r="BB17" s="72"/>
      <c r="BC17" s="72"/>
    </row>
    <row r="18" spans="1:55" ht="15" x14ac:dyDescent="0.25">
      <c r="A18" s="31" t="s">
        <v>52</v>
      </c>
      <c r="B18" s="31">
        <v>310.48151216306212</v>
      </c>
      <c r="C18" s="31" t="s">
        <v>41</v>
      </c>
      <c r="D18" s="31">
        <v>3.3126670552806754</v>
      </c>
      <c r="E18" s="31">
        <v>1.02748327975438</v>
      </c>
      <c r="F18" s="31">
        <v>0.60336478979461172</v>
      </c>
      <c r="G18" s="31">
        <v>0.35328866168803075</v>
      </c>
      <c r="H18" s="31">
        <v>0.34134195034771686</v>
      </c>
      <c r="I18" s="31" t="s">
        <v>201</v>
      </c>
      <c r="J18" s="31" t="s">
        <v>201</v>
      </c>
      <c r="K18" s="31" t="s">
        <v>201</v>
      </c>
      <c r="L18" s="31" t="s">
        <v>201</v>
      </c>
      <c r="M18" s="31" t="s">
        <v>201</v>
      </c>
      <c r="N18" s="31" t="s">
        <v>201</v>
      </c>
      <c r="O18" s="31" t="s">
        <v>201</v>
      </c>
      <c r="P18" s="31">
        <v>1.427738920342527</v>
      </c>
      <c r="Q18" s="31" t="s">
        <v>201</v>
      </c>
      <c r="R18" s="31" t="s">
        <v>201</v>
      </c>
      <c r="S18" s="31" t="s">
        <v>41</v>
      </c>
      <c r="T18" s="31" t="s">
        <v>201</v>
      </c>
      <c r="U18" s="31" t="s">
        <v>201</v>
      </c>
      <c r="V18" s="31" t="s">
        <v>201</v>
      </c>
      <c r="W18" s="31" t="s">
        <v>201</v>
      </c>
      <c r="X18" s="31" t="s">
        <v>201</v>
      </c>
      <c r="Y18" s="31" t="s">
        <v>201</v>
      </c>
      <c r="Z18" s="31" t="s">
        <v>201</v>
      </c>
      <c r="AA18" s="31" t="s">
        <v>201</v>
      </c>
      <c r="AB18" s="31" t="s">
        <v>201</v>
      </c>
      <c r="AC18" s="31" t="s">
        <v>201</v>
      </c>
      <c r="AD18" s="31" t="s">
        <v>201</v>
      </c>
      <c r="AE18" s="31" t="s">
        <v>201</v>
      </c>
      <c r="AF18" s="31" t="s">
        <v>201</v>
      </c>
      <c r="AG18" s="31" t="s">
        <v>201</v>
      </c>
      <c r="AH18" s="31" t="s">
        <v>41</v>
      </c>
      <c r="AI18" s="31" t="s">
        <v>201</v>
      </c>
      <c r="AJ18" s="31" t="s">
        <v>201</v>
      </c>
      <c r="AK18" s="31" t="s">
        <v>201</v>
      </c>
      <c r="AL18" s="31" t="s">
        <v>201</v>
      </c>
      <c r="AM18" s="31" t="s">
        <v>201</v>
      </c>
      <c r="AN18" s="31" t="s">
        <v>201</v>
      </c>
      <c r="AO18" s="31" t="s">
        <v>41</v>
      </c>
      <c r="AP18" s="31">
        <v>310.48151216306212</v>
      </c>
      <c r="AQ18" s="31">
        <f t="shared" si="0"/>
        <v>5.6381457368654146</v>
      </c>
      <c r="AR18" s="31">
        <f t="shared" si="1"/>
        <v>1.427738920342527</v>
      </c>
      <c r="AS18" s="31">
        <f t="shared" si="2"/>
        <v>0</v>
      </c>
      <c r="AT18" s="31">
        <f t="shared" si="3"/>
        <v>0</v>
      </c>
      <c r="AU18" s="31">
        <f t="shared" si="4"/>
        <v>0</v>
      </c>
      <c r="AV18" s="31">
        <f t="shared" si="5"/>
        <v>0</v>
      </c>
      <c r="AW18" s="31">
        <f t="shared" si="6"/>
        <v>0</v>
      </c>
      <c r="AX18" s="31">
        <v>153.67268429231885</v>
      </c>
      <c r="AY18" s="31">
        <f t="shared" si="7"/>
        <v>471.2200811125889</v>
      </c>
      <c r="AZ18" s="31">
        <v>471.2200811125889</v>
      </c>
      <c r="BA18" s="31">
        <f t="shared" si="8"/>
        <v>1.4994871696734176</v>
      </c>
      <c r="BB18" s="72"/>
      <c r="BC18" s="72"/>
    </row>
    <row r="19" spans="1:55" ht="15" x14ac:dyDescent="0.25">
      <c r="A19" s="31" t="s">
        <v>70</v>
      </c>
      <c r="B19" s="31">
        <v>287.03368962991419</v>
      </c>
      <c r="C19" s="31">
        <v>4.2253236577909288</v>
      </c>
      <c r="D19" s="31">
        <v>3.0115155048006135</v>
      </c>
      <c r="E19" s="31" t="s">
        <v>201</v>
      </c>
      <c r="F19" s="31">
        <v>2.0308375851623519</v>
      </c>
      <c r="G19" s="31">
        <v>0.69407153004197186</v>
      </c>
      <c r="H19" s="31">
        <v>0.99299476464790382</v>
      </c>
      <c r="I19" s="31">
        <v>0.41757741440938667</v>
      </c>
      <c r="J19" s="31" t="s">
        <v>201</v>
      </c>
      <c r="K19" s="31" t="s">
        <v>201</v>
      </c>
      <c r="L19" s="31" t="s">
        <v>201</v>
      </c>
      <c r="M19" s="31" t="s">
        <v>201</v>
      </c>
      <c r="N19" s="31" t="s">
        <v>201</v>
      </c>
      <c r="O19" s="31" t="s">
        <v>201</v>
      </c>
      <c r="P19" s="31">
        <v>2.5052777281482079</v>
      </c>
      <c r="Q19" s="31">
        <v>2.0176914176161371E-2</v>
      </c>
      <c r="R19" s="31" t="s">
        <v>201</v>
      </c>
      <c r="S19" s="31">
        <v>1.3691278015138804</v>
      </c>
      <c r="T19" s="31">
        <v>0.31248139768327399</v>
      </c>
      <c r="U19" s="31">
        <v>1.1297543842109232</v>
      </c>
      <c r="V19" s="31">
        <v>8.7923395118911479E-2</v>
      </c>
      <c r="W19" s="31">
        <v>2.0305894422659811</v>
      </c>
      <c r="X19" s="31" t="s">
        <v>201</v>
      </c>
      <c r="Y19" s="31" t="s">
        <v>201</v>
      </c>
      <c r="Z19" s="31" t="s">
        <v>201</v>
      </c>
      <c r="AA19" s="31" t="s">
        <v>201</v>
      </c>
      <c r="AB19" s="31" t="s">
        <v>201</v>
      </c>
      <c r="AC19" s="31" t="s">
        <v>201</v>
      </c>
      <c r="AD19" s="31" t="s">
        <v>201</v>
      </c>
      <c r="AE19" s="31" t="s">
        <v>41</v>
      </c>
      <c r="AF19" s="31" t="s">
        <v>201</v>
      </c>
      <c r="AG19" s="31" t="s">
        <v>201</v>
      </c>
      <c r="AH19" s="31" t="s">
        <v>41</v>
      </c>
      <c r="AI19" s="31" t="s">
        <v>201</v>
      </c>
      <c r="AJ19" s="31" t="s">
        <v>201</v>
      </c>
      <c r="AK19" s="31" t="s">
        <v>201</v>
      </c>
      <c r="AL19" s="31" t="s">
        <v>201</v>
      </c>
      <c r="AM19" s="31" t="s">
        <v>201</v>
      </c>
      <c r="AN19" s="31">
        <v>10.491538127736794</v>
      </c>
      <c r="AO19" s="31">
        <v>2.5318102815291237</v>
      </c>
      <c r="AP19" s="31">
        <v>287.03368962991419</v>
      </c>
      <c r="AQ19" s="31">
        <f t="shared" si="0"/>
        <v>11.372320456853156</v>
      </c>
      <c r="AR19" s="31">
        <f t="shared" si="1"/>
        <v>7.45533106311734</v>
      </c>
      <c r="AS19" s="31">
        <f t="shared" si="2"/>
        <v>0</v>
      </c>
      <c r="AT19" s="31">
        <f t="shared" si="3"/>
        <v>0</v>
      </c>
      <c r="AU19" s="31">
        <f t="shared" si="4"/>
        <v>0</v>
      </c>
      <c r="AV19" s="31">
        <f t="shared" si="5"/>
        <v>0</v>
      </c>
      <c r="AW19" s="31">
        <f t="shared" si="6"/>
        <v>13.023348409265918</v>
      </c>
      <c r="AX19" s="31">
        <v>161.48477332202395</v>
      </c>
      <c r="AY19" s="31">
        <f t="shared" si="7"/>
        <v>467.34611447190861</v>
      </c>
      <c r="AZ19" s="31">
        <v>480.36946288117457</v>
      </c>
      <c r="BA19" s="31">
        <f t="shared" si="8"/>
        <v>4.028631230035014</v>
      </c>
      <c r="BB19" s="72"/>
      <c r="BC19" s="72"/>
    </row>
    <row r="20" spans="1:55" ht="15" x14ac:dyDescent="0.25">
      <c r="A20" s="31" t="s">
        <v>166</v>
      </c>
      <c r="B20" s="31">
        <v>313.23865267471848</v>
      </c>
      <c r="C20" s="31">
        <v>6.2835354395499117</v>
      </c>
      <c r="D20" s="31">
        <v>2.9297743696703114</v>
      </c>
      <c r="E20" s="31">
        <v>4.3583819448597687</v>
      </c>
      <c r="F20" s="31">
        <v>3.9390400504477503</v>
      </c>
      <c r="G20" s="31">
        <v>1.7820755501077656</v>
      </c>
      <c r="H20" s="31">
        <v>3.6838332563500349</v>
      </c>
      <c r="I20" s="31">
        <v>0.40739259942379191</v>
      </c>
      <c r="J20" s="31" t="s">
        <v>201</v>
      </c>
      <c r="K20" s="31" t="s">
        <v>41</v>
      </c>
      <c r="L20" s="31" t="s">
        <v>201</v>
      </c>
      <c r="M20" s="31" t="s">
        <v>201</v>
      </c>
      <c r="N20" s="31" t="s">
        <v>201</v>
      </c>
      <c r="O20" s="31" t="s">
        <v>201</v>
      </c>
      <c r="P20" s="31" t="s">
        <v>201</v>
      </c>
      <c r="Q20" s="31" t="s">
        <v>201</v>
      </c>
      <c r="R20" s="31">
        <v>0.17738090686475655</v>
      </c>
      <c r="S20" s="31">
        <v>1.4803694353868835</v>
      </c>
      <c r="T20" s="31">
        <v>0.50778227123532027</v>
      </c>
      <c r="U20" s="31">
        <v>4.0506829921162559</v>
      </c>
      <c r="V20" s="31" t="s">
        <v>201</v>
      </c>
      <c r="W20" s="31">
        <v>9.0986026932302639</v>
      </c>
      <c r="X20" s="31" t="s">
        <v>201</v>
      </c>
      <c r="Y20" s="31" t="s">
        <v>201</v>
      </c>
      <c r="Z20" s="31" t="s">
        <v>201</v>
      </c>
      <c r="AA20" s="31" t="s">
        <v>201</v>
      </c>
      <c r="AB20" s="31" t="s">
        <v>201</v>
      </c>
      <c r="AC20" s="31" t="s">
        <v>201</v>
      </c>
      <c r="AD20" s="31" t="s">
        <v>201</v>
      </c>
      <c r="AE20" s="31">
        <v>0.38941834295468941</v>
      </c>
      <c r="AF20" s="31" t="s">
        <v>201</v>
      </c>
      <c r="AG20" s="31" t="s">
        <v>201</v>
      </c>
      <c r="AH20" s="31" t="s">
        <v>201</v>
      </c>
      <c r="AI20" s="31" t="s">
        <v>41</v>
      </c>
      <c r="AJ20" s="31" t="s">
        <v>201</v>
      </c>
      <c r="AK20" s="31" t="s">
        <v>201</v>
      </c>
      <c r="AL20" s="31" t="s">
        <v>201</v>
      </c>
      <c r="AM20" s="31" t="s">
        <v>201</v>
      </c>
      <c r="AN20" s="31">
        <v>373.97924967454338</v>
      </c>
      <c r="AO20" s="31">
        <v>7.8519578775176369</v>
      </c>
      <c r="AP20" s="31">
        <v>313.23865267471848</v>
      </c>
      <c r="AQ20" s="31">
        <f t="shared" si="0"/>
        <v>23.384033210409335</v>
      </c>
      <c r="AR20" s="31">
        <f t="shared" si="1"/>
        <v>15.31481829883348</v>
      </c>
      <c r="AS20" s="31">
        <f t="shared" si="2"/>
        <v>0</v>
      </c>
      <c r="AT20" s="31">
        <f t="shared" si="3"/>
        <v>0.38941834295468941</v>
      </c>
      <c r="AU20" s="31">
        <f t="shared" si="4"/>
        <v>0</v>
      </c>
      <c r="AV20" s="31">
        <f t="shared" si="5"/>
        <v>0</v>
      </c>
      <c r="AW20" s="31">
        <f t="shared" si="6"/>
        <v>381.83120755206102</v>
      </c>
      <c r="AX20" s="31">
        <v>68.735180372342967</v>
      </c>
      <c r="AY20" s="31">
        <f t="shared" si="7"/>
        <v>421.062102899259</v>
      </c>
      <c r="AZ20" s="31">
        <v>802.89331045132008</v>
      </c>
      <c r="BA20" s="31">
        <f t="shared" si="8"/>
        <v>9.2832552687719669</v>
      </c>
      <c r="BB20" s="72"/>
      <c r="BC20" s="72"/>
    </row>
    <row r="21" spans="1:55" ht="15" x14ac:dyDescent="0.25">
      <c r="A21" s="31" t="s">
        <v>165</v>
      </c>
      <c r="B21" s="31">
        <v>74.087033748701515</v>
      </c>
      <c r="C21" s="31">
        <v>5.4195946916510787</v>
      </c>
      <c r="D21" s="31">
        <v>8.5311932085994524</v>
      </c>
      <c r="E21" s="31">
        <v>24.726974666875901</v>
      </c>
      <c r="F21" s="31">
        <v>22.152808054572905</v>
      </c>
      <c r="G21" s="31">
        <v>5.9339989370255068</v>
      </c>
      <c r="H21" s="31">
        <v>15.143170160880528</v>
      </c>
      <c r="I21" s="31">
        <v>0.34119130201742576</v>
      </c>
      <c r="J21" s="31" t="s">
        <v>201</v>
      </c>
      <c r="K21" s="31" t="s">
        <v>41</v>
      </c>
      <c r="L21" s="31" t="s">
        <v>201</v>
      </c>
      <c r="M21" s="31" t="s">
        <v>201</v>
      </c>
      <c r="N21" s="31" t="s">
        <v>201</v>
      </c>
      <c r="O21" s="31" t="s">
        <v>201</v>
      </c>
      <c r="P21" s="31">
        <v>5.9534019131263864</v>
      </c>
      <c r="Q21" s="31" t="s">
        <v>201</v>
      </c>
      <c r="R21" s="31">
        <v>0.42084489667912828</v>
      </c>
      <c r="S21" s="31">
        <v>2.2291112018397872</v>
      </c>
      <c r="T21" s="31">
        <v>0.58199660318509794</v>
      </c>
      <c r="U21" s="31">
        <v>4.1369551450923616</v>
      </c>
      <c r="V21" s="31">
        <v>0.18804143588538352</v>
      </c>
      <c r="W21" s="31">
        <v>7.1949250911059037</v>
      </c>
      <c r="X21" s="31" t="s">
        <v>201</v>
      </c>
      <c r="Y21" s="31" t="s">
        <v>201</v>
      </c>
      <c r="Z21" s="31" t="s">
        <v>201</v>
      </c>
      <c r="AA21" s="31" t="s">
        <v>201</v>
      </c>
      <c r="AB21" s="31" t="s">
        <v>201</v>
      </c>
      <c r="AC21" s="31" t="s">
        <v>41</v>
      </c>
      <c r="AD21" s="31">
        <v>0.13801202723269443</v>
      </c>
      <c r="AE21" s="31">
        <v>5.0907597924440289</v>
      </c>
      <c r="AF21" s="31" t="s">
        <v>41</v>
      </c>
      <c r="AG21" s="31" t="s">
        <v>201</v>
      </c>
      <c r="AH21" s="31" t="s">
        <v>201</v>
      </c>
      <c r="AI21" s="31" t="s">
        <v>201</v>
      </c>
      <c r="AJ21" s="31" t="s">
        <v>201</v>
      </c>
      <c r="AK21" s="31" t="s">
        <v>201</v>
      </c>
      <c r="AL21" s="31" t="s">
        <v>201</v>
      </c>
      <c r="AM21" s="31" t="s">
        <v>201</v>
      </c>
      <c r="AN21" s="31">
        <v>8.5032940155430197</v>
      </c>
      <c r="AO21" s="31" t="s">
        <v>201</v>
      </c>
      <c r="AP21" s="31">
        <v>74.087033748701515</v>
      </c>
      <c r="AQ21" s="31">
        <f t="shared" si="0"/>
        <v>82.248931021622795</v>
      </c>
      <c r="AR21" s="31">
        <f t="shared" si="1"/>
        <v>20.705276286914049</v>
      </c>
      <c r="AS21" s="31">
        <f t="shared" si="2"/>
        <v>0</v>
      </c>
      <c r="AT21" s="31">
        <f t="shared" si="3"/>
        <v>5.228771819676723</v>
      </c>
      <c r="AU21" s="31">
        <f t="shared" si="4"/>
        <v>0</v>
      </c>
      <c r="AV21" s="31">
        <f t="shared" si="5"/>
        <v>0</v>
      </c>
      <c r="AW21" s="31">
        <f t="shared" si="6"/>
        <v>8.5032940155430197</v>
      </c>
      <c r="AX21" s="31">
        <v>235.38631979183643</v>
      </c>
      <c r="AY21" s="31">
        <f t="shared" si="7"/>
        <v>417.65633266875159</v>
      </c>
      <c r="AZ21" s="31">
        <v>426.15962668429461</v>
      </c>
      <c r="BA21" s="31">
        <f t="shared" si="8"/>
        <v>25.902391671387591</v>
      </c>
      <c r="BB21" s="72"/>
      <c r="BC21" s="72"/>
    </row>
    <row r="22" spans="1:55" ht="15" x14ac:dyDescent="0.25">
      <c r="A22" s="31" t="s">
        <v>68</v>
      </c>
      <c r="B22" s="31">
        <v>164.1307150040125</v>
      </c>
      <c r="C22" s="31">
        <v>6.5104106359519172</v>
      </c>
      <c r="D22" s="31">
        <v>4.844237797722128</v>
      </c>
      <c r="E22" s="31">
        <v>5.7164284928957843</v>
      </c>
      <c r="F22" s="31">
        <v>5.7368709078438913</v>
      </c>
      <c r="G22" s="31">
        <v>2.5918256684900665</v>
      </c>
      <c r="H22" s="31">
        <v>2.8681589853892571</v>
      </c>
      <c r="I22" s="31" t="s">
        <v>201</v>
      </c>
      <c r="J22" s="31" t="s">
        <v>201</v>
      </c>
      <c r="K22" s="31" t="s">
        <v>201</v>
      </c>
      <c r="L22" s="31" t="s">
        <v>201</v>
      </c>
      <c r="M22" s="31" t="s">
        <v>201</v>
      </c>
      <c r="N22" s="31" t="s">
        <v>201</v>
      </c>
      <c r="O22" s="31" t="s">
        <v>201</v>
      </c>
      <c r="P22" s="31">
        <v>11.846192268313702</v>
      </c>
      <c r="Q22" s="31" t="s">
        <v>201</v>
      </c>
      <c r="R22" s="31">
        <v>0.69908945646698173</v>
      </c>
      <c r="S22" s="31">
        <v>8.4179967171205021</v>
      </c>
      <c r="T22" s="31">
        <v>1.5526419447387676</v>
      </c>
      <c r="U22" s="31">
        <v>8.8223546912471189</v>
      </c>
      <c r="V22" s="31">
        <v>0.18747704267015666</v>
      </c>
      <c r="W22" s="31">
        <v>7.7440628609494704</v>
      </c>
      <c r="X22" s="31" t="s">
        <v>201</v>
      </c>
      <c r="Y22" s="31" t="s">
        <v>201</v>
      </c>
      <c r="Z22" s="31" t="s">
        <v>201</v>
      </c>
      <c r="AA22" s="31" t="s">
        <v>41</v>
      </c>
      <c r="AB22" s="31" t="s">
        <v>201</v>
      </c>
      <c r="AC22" s="31" t="s">
        <v>201</v>
      </c>
      <c r="AD22" s="31" t="s">
        <v>41</v>
      </c>
      <c r="AE22" s="31">
        <v>1.4673991195883522</v>
      </c>
      <c r="AF22" s="31" t="s">
        <v>41</v>
      </c>
      <c r="AG22" s="31" t="s">
        <v>201</v>
      </c>
      <c r="AH22" s="31" t="s">
        <v>201</v>
      </c>
      <c r="AI22" s="31" t="s">
        <v>201</v>
      </c>
      <c r="AJ22" s="31" t="s">
        <v>201</v>
      </c>
      <c r="AK22" s="31">
        <v>6.1634816343087424</v>
      </c>
      <c r="AL22" s="31" t="s">
        <v>201</v>
      </c>
      <c r="AM22" s="31" t="s">
        <v>201</v>
      </c>
      <c r="AN22" s="31">
        <v>20.343997790839872</v>
      </c>
      <c r="AO22" s="31">
        <v>15.886551849132362</v>
      </c>
      <c r="AP22" s="31">
        <v>164.1307150040125</v>
      </c>
      <c r="AQ22" s="31">
        <f t="shared" si="0"/>
        <v>28.267932488293045</v>
      </c>
      <c r="AR22" s="31">
        <f t="shared" si="1"/>
        <v>39.269814981506705</v>
      </c>
      <c r="AS22" s="31">
        <f t="shared" si="2"/>
        <v>0</v>
      </c>
      <c r="AT22" s="31">
        <f t="shared" si="3"/>
        <v>1.4673991195883522</v>
      </c>
      <c r="AU22" s="31">
        <f t="shared" si="4"/>
        <v>0</v>
      </c>
      <c r="AV22" s="31">
        <f t="shared" si="5"/>
        <v>6.1634816343087424</v>
      </c>
      <c r="AW22" s="31">
        <f t="shared" si="6"/>
        <v>36.230549639972232</v>
      </c>
      <c r="AX22" s="31">
        <v>169.7274875260286</v>
      </c>
      <c r="AY22" s="31">
        <f t="shared" si="7"/>
        <v>409.02683075373795</v>
      </c>
      <c r="AZ22" s="31">
        <v>445.25738039371021</v>
      </c>
      <c r="BA22" s="31">
        <f t="shared" si="8"/>
        <v>18.377432132063113</v>
      </c>
      <c r="BB22" s="72"/>
      <c r="BC22" s="72"/>
    </row>
    <row r="23" spans="1:55" ht="15" x14ac:dyDescent="0.25">
      <c r="A23" s="31" t="s">
        <v>59</v>
      </c>
      <c r="B23" s="31">
        <v>211.03040279833132</v>
      </c>
      <c r="C23" s="31" t="s">
        <v>201</v>
      </c>
      <c r="D23" s="31">
        <v>1.2046062019202455</v>
      </c>
      <c r="E23" s="31" t="s">
        <v>201</v>
      </c>
      <c r="F23" s="31">
        <v>0.65241883774539333</v>
      </c>
      <c r="G23" s="31">
        <v>0.18446045167782135</v>
      </c>
      <c r="H23" s="31">
        <v>0.53639449340355505</v>
      </c>
      <c r="I23" s="31" t="s">
        <v>201</v>
      </c>
      <c r="J23" s="31" t="s">
        <v>201</v>
      </c>
      <c r="K23" s="31" t="s">
        <v>201</v>
      </c>
      <c r="L23" s="31" t="s">
        <v>201</v>
      </c>
      <c r="M23" s="31" t="s">
        <v>201</v>
      </c>
      <c r="N23" s="31" t="s">
        <v>201</v>
      </c>
      <c r="O23" s="31" t="s">
        <v>201</v>
      </c>
      <c r="P23" s="31">
        <v>9.5227492139827028</v>
      </c>
      <c r="Q23" s="31" t="s">
        <v>201</v>
      </c>
      <c r="R23" s="31" t="s">
        <v>201</v>
      </c>
      <c r="S23" s="31">
        <v>0.95411093667998581</v>
      </c>
      <c r="T23" s="31">
        <v>0.10546247171810498</v>
      </c>
      <c r="U23" s="31">
        <v>0.50530832457434016</v>
      </c>
      <c r="V23" s="31" t="s">
        <v>41</v>
      </c>
      <c r="W23" s="31" t="s">
        <v>201</v>
      </c>
      <c r="X23" s="31" t="s">
        <v>201</v>
      </c>
      <c r="Y23" s="31" t="s">
        <v>201</v>
      </c>
      <c r="Z23" s="31" t="s">
        <v>201</v>
      </c>
      <c r="AA23" s="31" t="s">
        <v>201</v>
      </c>
      <c r="AB23" s="31" t="s">
        <v>201</v>
      </c>
      <c r="AC23" s="31" t="s">
        <v>201</v>
      </c>
      <c r="AD23" s="31" t="s">
        <v>201</v>
      </c>
      <c r="AE23" s="31" t="s">
        <v>201</v>
      </c>
      <c r="AF23" s="31" t="s">
        <v>201</v>
      </c>
      <c r="AG23" s="31" t="s">
        <v>201</v>
      </c>
      <c r="AH23" s="31" t="s">
        <v>201</v>
      </c>
      <c r="AI23" s="31" t="s">
        <v>201</v>
      </c>
      <c r="AJ23" s="31" t="s">
        <v>201</v>
      </c>
      <c r="AK23" s="31" t="s">
        <v>201</v>
      </c>
      <c r="AL23" s="31" t="s">
        <v>201</v>
      </c>
      <c r="AM23" s="31" t="s">
        <v>201</v>
      </c>
      <c r="AN23" s="31" t="s">
        <v>201</v>
      </c>
      <c r="AO23" s="31">
        <v>3.820022120809361</v>
      </c>
      <c r="AP23" s="31">
        <v>211.03040279833132</v>
      </c>
      <c r="AQ23" s="31">
        <f t="shared" si="0"/>
        <v>2.5778799847470153</v>
      </c>
      <c r="AR23" s="31">
        <f t="shared" si="1"/>
        <v>11.087630946955134</v>
      </c>
      <c r="AS23" s="31">
        <f t="shared" si="2"/>
        <v>0</v>
      </c>
      <c r="AT23" s="31">
        <f t="shared" si="3"/>
        <v>0</v>
      </c>
      <c r="AU23" s="31">
        <f t="shared" si="4"/>
        <v>0</v>
      </c>
      <c r="AV23" s="31">
        <f t="shared" si="5"/>
        <v>0</v>
      </c>
      <c r="AW23" s="31">
        <f t="shared" si="6"/>
        <v>3.820022120809361</v>
      </c>
      <c r="AX23" s="31">
        <v>183.32716282685286</v>
      </c>
      <c r="AY23" s="31">
        <f t="shared" si="7"/>
        <v>408.02307655688634</v>
      </c>
      <c r="AZ23" s="31">
        <v>411.84309867769571</v>
      </c>
      <c r="BA23" s="31">
        <f t="shared" si="8"/>
        <v>3.3492005028291367</v>
      </c>
      <c r="BB23" s="72"/>
      <c r="BC23" s="72"/>
    </row>
    <row r="24" spans="1:55" ht="15" x14ac:dyDescent="0.25">
      <c r="A24" s="31" t="s">
        <v>170</v>
      </c>
      <c r="B24" s="31">
        <v>216.63362383814908</v>
      </c>
      <c r="C24" s="31">
        <v>6.0766252604312836</v>
      </c>
      <c r="D24" s="31">
        <v>4.0268264464191068</v>
      </c>
      <c r="E24" s="31" t="s">
        <v>201</v>
      </c>
      <c r="F24" s="31">
        <v>1.147864722048286</v>
      </c>
      <c r="G24" s="31">
        <v>0.5158639750311953</v>
      </c>
      <c r="H24" s="31">
        <v>0.4122701478225671</v>
      </c>
      <c r="I24" s="31">
        <v>0.24952796714707254</v>
      </c>
      <c r="J24" s="31" t="s">
        <v>201</v>
      </c>
      <c r="K24" s="31" t="s">
        <v>201</v>
      </c>
      <c r="L24" s="31" t="s">
        <v>201</v>
      </c>
      <c r="M24" s="31" t="s">
        <v>201</v>
      </c>
      <c r="N24" s="31" t="s">
        <v>201</v>
      </c>
      <c r="O24" s="31" t="s">
        <v>201</v>
      </c>
      <c r="P24" s="31">
        <v>0.64652328468340836</v>
      </c>
      <c r="Q24" s="31" t="s">
        <v>201</v>
      </c>
      <c r="R24" s="31" t="s">
        <v>201</v>
      </c>
      <c r="S24" s="31" t="s">
        <v>41</v>
      </c>
      <c r="T24" s="31">
        <v>0.1249925590733096</v>
      </c>
      <c r="U24" s="31">
        <v>0.27114105221062157</v>
      </c>
      <c r="V24" s="31">
        <v>8.9496191724225072E-2</v>
      </c>
      <c r="W24" s="31" t="s">
        <v>201</v>
      </c>
      <c r="X24" s="31" t="s">
        <v>201</v>
      </c>
      <c r="Y24" s="31" t="s">
        <v>201</v>
      </c>
      <c r="Z24" s="31" t="s">
        <v>201</v>
      </c>
      <c r="AA24" s="31" t="s">
        <v>201</v>
      </c>
      <c r="AB24" s="31" t="s">
        <v>201</v>
      </c>
      <c r="AC24" s="31" t="s">
        <v>201</v>
      </c>
      <c r="AD24" s="31" t="s">
        <v>201</v>
      </c>
      <c r="AE24" s="31" t="s">
        <v>41</v>
      </c>
      <c r="AF24" s="31" t="s">
        <v>201</v>
      </c>
      <c r="AG24" s="31" t="s">
        <v>201</v>
      </c>
      <c r="AH24" s="31" t="s">
        <v>201</v>
      </c>
      <c r="AI24" s="31" t="s">
        <v>201</v>
      </c>
      <c r="AJ24" s="31" t="s">
        <v>201</v>
      </c>
      <c r="AK24" s="31" t="s">
        <v>201</v>
      </c>
      <c r="AL24" s="31">
        <v>1.4848325534742521</v>
      </c>
      <c r="AM24" s="31" t="s">
        <v>201</v>
      </c>
      <c r="AN24" s="31" t="s">
        <v>201</v>
      </c>
      <c r="AO24" s="31" t="s">
        <v>201</v>
      </c>
      <c r="AP24" s="31">
        <v>216.63362383814908</v>
      </c>
      <c r="AQ24" s="31">
        <f t="shared" si="0"/>
        <v>12.428978518899511</v>
      </c>
      <c r="AR24" s="31">
        <f t="shared" si="1"/>
        <v>1.1321530876915644</v>
      </c>
      <c r="AS24" s="31">
        <f t="shared" si="2"/>
        <v>0</v>
      </c>
      <c r="AT24" s="31">
        <f t="shared" si="3"/>
        <v>0</v>
      </c>
      <c r="AU24" s="31">
        <f t="shared" si="4"/>
        <v>0</v>
      </c>
      <c r="AV24" s="31">
        <f t="shared" si="5"/>
        <v>1.4848325534742521</v>
      </c>
      <c r="AW24" s="31">
        <f t="shared" si="6"/>
        <v>0</v>
      </c>
      <c r="AX24" s="31">
        <v>131.94314779441785</v>
      </c>
      <c r="AY24" s="31">
        <f t="shared" si="7"/>
        <v>363.62273579263228</v>
      </c>
      <c r="AZ24" s="31">
        <v>363.62273579263228</v>
      </c>
      <c r="BA24" s="31">
        <f t="shared" si="8"/>
        <v>4.1377952143910433</v>
      </c>
      <c r="BB24" s="72"/>
      <c r="BC24" s="72"/>
    </row>
    <row r="25" spans="1:55" ht="15" x14ac:dyDescent="0.25">
      <c r="A25" s="31" t="s">
        <v>54</v>
      </c>
      <c r="B25" s="31">
        <v>163.61728854509698</v>
      </c>
      <c r="C25" s="31">
        <v>4.6972240663070979</v>
      </c>
      <c r="D25" s="31" t="s">
        <v>201</v>
      </c>
      <c r="E25" s="31" t="s">
        <v>201</v>
      </c>
      <c r="F25" s="31" t="s">
        <v>201</v>
      </c>
      <c r="G25" s="31">
        <v>0.47209369836188181</v>
      </c>
      <c r="H25" s="31">
        <v>0.64278678961583047</v>
      </c>
      <c r="I25" s="31" t="s">
        <v>201</v>
      </c>
      <c r="J25" s="31" t="s">
        <v>201</v>
      </c>
      <c r="K25" s="31" t="s">
        <v>201</v>
      </c>
      <c r="L25" s="31" t="s">
        <v>201</v>
      </c>
      <c r="M25" s="31" t="s">
        <v>201</v>
      </c>
      <c r="N25" s="31" t="s">
        <v>201</v>
      </c>
      <c r="O25" s="31" t="s">
        <v>201</v>
      </c>
      <c r="P25" s="31" t="s">
        <v>201</v>
      </c>
      <c r="Q25" s="31" t="s">
        <v>201</v>
      </c>
      <c r="R25" s="31" t="s">
        <v>201</v>
      </c>
      <c r="S25" s="31" t="s">
        <v>201</v>
      </c>
      <c r="T25" s="31" t="s">
        <v>201</v>
      </c>
      <c r="U25" s="31">
        <v>0.13146232834454377</v>
      </c>
      <c r="V25" s="31" t="s">
        <v>201</v>
      </c>
      <c r="W25" s="31">
        <v>1.0885130904454661</v>
      </c>
      <c r="X25" s="31" t="s">
        <v>201</v>
      </c>
      <c r="Y25" s="31" t="s">
        <v>201</v>
      </c>
      <c r="Z25" s="31" t="s">
        <v>201</v>
      </c>
      <c r="AA25" s="31" t="s">
        <v>201</v>
      </c>
      <c r="AB25" s="31" t="s">
        <v>201</v>
      </c>
      <c r="AC25" s="31" t="s">
        <v>201</v>
      </c>
      <c r="AD25" s="31" t="s">
        <v>201</v>
      </c>
      <c r="AE25" s="31" t="s">
        <v>201</v>
      </c>
      <c r="AF25" s="31" t="s">
        <v>201</v>
      </c>
      <c r="AG25" s="31" t="s">
        <v>201</v>
      </c>
      <c r="AH25" s="31" t="s">
        <v>201</v>
      </c>
      <c r="AI25" s="31" t="s">
        <v>201</v>
      </c>
      <c r="AJ25" s="31" t="s">
        <v>201</v>
      </c>
      <c r="AK25" s="31" t="s">
        <v>201</v>
      </c>
      <c r="AL25" s="31" t="s">
        <v>201</v>
      </c>
      <c r="AM25" s="31" t="s">
        <v>201</v>
      </c>
      <c r="AN25" s="31" t="s">
        <v>201</v>
      </c>
      <c r="AO25" s="31" t="s">
        <v>201</v>
      </c>
      <c r="AP25" s="31">
        <v>163.61728854509698</v>
      </c>
      <c r="AQ25" s="31">
        <f t="shared" si="0"/>
        <v>5.8121045542848107</v>
      </c>
      <c r="AR25" s="31">
        <f t="shared" si="1"/>
        <v>1.2199754187900098</v>
      </c>
      <c r="AS25" s="31">
        <f t="shared" si="2"/>
        <v>0</v>
      </c>
      <c r="AT25" s="31">
        <f t="shared" si="3"/>
        <v>0</v>
      </c>
      <c r="AU25" s="31">
        <f t="shared" si="4"/>
        <v>0</v>
      </c>
      <c r="AV25" s="31">
        <f t="shared" si="5"/>
        <v>0</v>
      </c>
      <c r="AW25" s="31">
        <f t="shared" si="6"/>
        <v>0</v>
      </c>
      <c r="AX25" s="31">
        <v>164.99920149355194</v>
      </c>
      <c r="AY25" s="31">
        <f t="shared" si="7"/>
        <v>335.64857001172373</v>
      </c>
      <c r="AZ25" s="31">
        <v>335.64857001172373</v>
      </c>
      <c r="BA25" s="31">
        <f t="shared" si="8"/>
        <v>2.0950722277259217</v>
      </c>
      <c r="BB25" s="72"/>
      <c r="BC25" s="72"/>
    </row>
    <row r="26" spans="1:55" ht="15" x14ac:dyDescent="0.25">
      <c r="A26" s="31" t="s">
        <v>49</v>
      </c>
      <c r="B26" s="31">
        <v>221.54149565801831</v>
      </c>
      <c r="C26" s="31" t="s">
        <v>201</v>
      </c>
      <c r="D26" s="31">
        <v>0.20220175532232693</v>
      </c>
      <c r="E26" s="31" t="s">
        <v>201</v>
      </c>
      <c r="F26" s="31">
        <v>0.48563507471273631</v>
      </c>
      <c r="G26" s="31" t="s">
        <v>201</v>
      </c>
      <c r="H26" s="31" t="s">
        <v>201</v>
      </c>
      <c r="I26" s="31" t="s">
        <v>201</v>
      </c>
      <c r="J26" s="31" t="s">
        <v>201</v>
      </c>
      <c r="K26" s="31" t="s">
        <v>201</v>
      </c>
      <c r="L26" s="31" t="s">
        <v>201</v>
      </c>
      <c r="M26" s="31" t="s">
        <v>201</v>
      </c>
      <c r="N26" s="31" t="s">
        <v>201</v>
      </c>
      <c r="O26" s="31" t="s">
        <v>201</v>
      </c>
      <c r="P26" s="31">
        <v>1.1448849832935357</v>
      </c>
      <c r="Q26" s="31" t="s">
        <v>201</v>
      </c>
      <c r="R26" s="31" t="s">
        <v>201</v>
      </c>
      <c r="S26" s="31">
        <v>0.65461423009882425</v>
      </c>
      <c r="T26" s="31">
        <v>7.4214331949777571E-2</v>
      </c>
      <c r="U26" s="31">
        <v>0.24238366788525259</v>
      </c>
      <c r="V26" s="31" t="s">
        <v>41</v>
      </c>
      <c r="W26" s="31">
        <v>0.10250571703746536</v>
      </c>
      <c r="X26" s="31" t="s">
        <v>201</v>
      </c>
      <c r="Y26" s="31" t="s">
        <v>201</v>
      </c>
      <c r="Z26" s="31" t="s">
        <v>201</v>
      </c>
      <c r="AA26" s="31" t="s">
        <v>201</v>
      </c>
      <c r="AB26" s="31" t="s">
        <v>201</v>
      </c>
      <c r="AC26" s="31" t="s">
        <v>201</v>
      </c>
      <c r="AD26" s="31" t="s">
        <v>201</v>
      </c>
      <c r="AE26" s="31">
        <v>0.3363158416426863</v>
      </c>
      <c r="AF26" s="31" t="s">
        <v>201</v>
      </c>
      <c r="AG26" s="31" t="s">
        <v>201</v>
      </c>
      <c r="AH26" s="31" t="s">
        <v>41</v>
      </c>
      <c r="AI26" s="31" t="s">
        <v>201</v>
      </c>
      <c r="AJ26" s="31" t="s">
        <v>201</v>
      </c>
      <c r="AK26" s="31">
        <v>0.87719963334731144</v>
      </c>
      <c r="AL26" s="31" t="s">
        <v>201</v>
      </c>
      <c r="AM26" s="31" t="s">
        <v>201</v>
      </c>
      <c r="AN26" s="31" t="s">
        <v>201</v>
      </c>
      <c r="AO26" s="31" t="s">
        <v>201</v>
      </c>
      <c r="AP26" s="31">
        <v>221.54149565801831</v>
      </c>
      <c r="AQ26" s="31">
        <f t="shared" si="0"/>
        <v>0.68783683003506324</v>
      </c>
      <c r="AR26" s="31">
        <f t="shared" si="1"/>
        <v>2.2186029302648556</v>
      </c>
      <c r="AS26" s="31">
        <f t="shared" si="2"/>
        <v>0</v>
      </c>
      <c r="AT26" s="31">
        <f t="shared" si="3"/>
        <v>0.3363158416426863</v>
      </c>
      <c r="AU26" s="31">
        <f t="shared" si="4"/>
        <v>0</v>
      </c>
      <c r="AV26" s="31">
        <f t="shared" si="5"/>
        <v>0.87719963334731144</v>
      </c>
      <c r="AW26" s="31">
        <f t="shared" si="6"/>
        <v>0</v>
      </c>
      <c r="AX26" s="31">
        <v>101.11833568817684</v>
      </c>
      <c r="AY26" s="31">
        <f t="shared" si="7"/>
        <v>326.7797865814851</v>
      </c>
      <c r="AZ26" s="31">
        <v>326.7797865814851</v>
      </c>
      <c r="BA26" s="31">
        <f t="shared" si="8"/>
        <v>1.2607741985481018</v>
      </c>
      <c r="BB26" s="72"/>
      <c r="BC26" s="72"/>
    </row>
    <row r="27" spans="1:55" ht="15" x14ac:dyDescent="0.25">
      <c r="A27" s="31" t="s">
        <v>45</v>
      </c>
      <c r="B27" s="31">
        <v>226.60299114275983</v>
      </c>
      <c r="C27" s="31">
        <v>1.0164008798809796</v>
      </c>
      <c r="D27" s="31">
        <v>1.1486780568310913</v>
      </c>
      <c r="E27" s="31" t="s">
        <v>201</v>
      </c>
      <c r="F27" s="31">
        <v>0.74071612405679976</v>
      </c>
      <c r="G27" s="31">
        <v>0.25636876334883651</v>
      </c>
      <c r="H27" s="31">
        <v>0.36794002440078571</v>
      </c>
      <c r="I27" s="31">
        <v>0.28517481959665436</v>
      </c>
      <c r="J27" s="31" t="s">
        <v>201</v>
      </c>
      <c r="K27" s="31">
        <v>0.18023376743414476</v>
      </c>
      <c r="L27" s="31" t="s">
        <v>201</v>
      </c>
      <c r="M27" s="31" t="s">
        <v>201</v>
      </c>
      <c r="N27" s="31" t="s">
        <v>201</v>
      </c>
      <c r="O27" s="31" t="s">
        <v>201</v>
      </c>
      <c r="P27" s="31">
        <v>1.7105928573915181</v>
      </c>
      <c r="Q27" s="31" t="s">
        <v>201</v>
      </c>
      <c r="R27" s="31" t="s">
        <v>201</v>
      </c>
      <c r="S27" s="31">
        <v>0.38934571855550992</v>
      </c>
      <c r="T27" s="31" t="s">
        <v>201</v>
      </c>
      <c r="U27" s="31">
        <v>0.25881645892832056</v>
      </c>
      <c r="V27" s="31" t="s">
        <v>201</v>
      </c>
      <c r="W27" s="31" t="s">
        <v>201</v>
      </c>
      <c r="X27" s="31" t="s">
        <v>201</v>
      </c>
      <c r="Y27" s="31" t="s">
        <v>201</v>
      </c>
      <c r="Z27" s="31" t="s">
        <v>201</v>
      </c>
      <c r="AA27" s="31" t="s">
        <v>201</v>
      </c>
      <c r="AB27" s="31" t="s">
        <v>201</v>
      </c>
      <c r="AC27" s="31" t="s">
        <v>201</v>
      </c>
      <c r="AD27" s="31" t="s">
        <v>201</v>
      </c>
      <c r="AE27" s="31" t="s">
        <v>41</v>
      </c>
      <c r="AF27" s="31" t="s">
        <v>201</v>
      </c>
      <c r="AG27" s="31" t="s">
        <v>201</v>
      </c>
      <c r="AH27" s="31" t="s">
        <v>201</v>
      </c>
      <c r="AI27" s="31" t="s">
        <v>201</v>
      </c>
      <c r="AJ27" s="31" t="s">
        <v>201</v>
      </c>
      <c r="AK27" s="31">
        <v>3.4164617298790039</v>
      </c>
      <c r="AL27" s="31" t="s">
        <v>201</v>
      </c>
      <c r="AM27" s="31" t="s">
        <v>201</v>
      </c>
      <c r="AN27" s="31">
        <v>17.065761962996568</v>
      </c>
      <c r="AO27" s="31" t="s">
        <v>41</v>
      </c>
      <c r="AP27" s="31">
        <v>226.60299114275983</v>
      </c>
      <c r="AQ27" s="31">
        <f t="shared" si="0"/>
        <v>3.9955124355492924</v>
      </c>
      <c r="AR27" s="31">
        <f t="shared" si="1"/>
        <v>2.3587550348753488</v>
      </c>
      <c r="AS27" s="31">
        <f t="shared" si="2"/>
        <v>0</v>
      </c>
      <c r="AT27" s="31">
        <f t="shared" si="3"/>
        <v>0</v>
      </c>
      <c r="AU27" s="31">
        <f t="shared" si="4"/>
        <v>0</v>
      </c>
      <c r="AV27" s="31">
        <f t="shared" si="5"/>
        <v>3.4164617298790039</v>
      </c>
      <c r="AW27" s="31">
        <f t="shared" si="6"/>
        <v>17.065761962996568</v>
      </c>
      <c r="AX27" s="31">
        <v>86.580383067268173</v>
      </c>
      <c r="AY27" s="31">
        <f t="shared" si="7"/>
        <v>322.9541034103317</v>
      </c>
      <c r="AZ27" s="31">
        <v>340.01986537332823</v>
      </c>
      <c r="BA27" s="31">
        <f t="shared" si="8"/>
        <v>3.0254234571187268</v>
      </c>
      <c r="BB27" s="72"/>
      <c r="BC27" s="72"/>
    </row>
    <row r="28" spans="1:55" ht="15" x14ac:dyDescent="0.25">
      <c r="A28" s="31" t="s">
        <v>167</v>
      </c>
      <c r="B28" s="31">
        <v>113.7057683736756</v>
      </c>
      <c r="C28" s="31">
        <v>11.456289917515612</v>
      </c>
      <c r="D28" s="31">
        <v>6.5694059654721952</v>
      </c>
      <c r="E28" s="31">
        <v>5.3479662511805852</v>
      </c>
      <c r="F28" s="31">
        <v>11.429593172532078</v>
      </c>
      <c r="G28" s="31">
        <v>1.7414317217719746</v>
      </c>
      <c r="H28" s="31">
        <v>4.45961041623121</v>
      </c>
      <c r="I28" s="31" t="s">
        <v>201</v>
      </c>
      <c r="J28" s="31" t="s">
        <v>201</v>
      </c>
      <c r="K28" s="31" t="s">
        <v>41</v>
      </c>
      <c r="L28" s="31" t="s">
        <v>201</v>
      </c>
      <c r="M28" s="31" t="s">
        <v>201</v>
      </c>
      <c r="N28" s="31" t="s">
        <v>201</v>
      </c>
      <c r="O28" s="31" t="s">
        <v>201</v>
      </c>
      <c r="P28" s="31" t="s">
        <v>201</v>
      </c>
      <c r="Q28" s="31">
        <v>0.1515154256125763</v>
      </c>
      <c r="R28" s="31">
        <v>1.8746727215706624</v>
      </c>
      <c r="S28" s="31">
        <v>13.866697514707775</v>
      </c>
      <c r="T28" s="31">
        <v>1.4920986739376334</v>
      </c>
      <c r="U28" s="31">
        <v>8.6559726819360545</v>
      </c>
      <c r="V28" s="31">
        <v>0.13330311108892332</v>
      </c>
      <c r="W28" s="31">
        <v>5.0667111564232892</v>
      </c>
      <c r="X28" s="31" t="s">
        <v>201</v>
      </c>
      <c r="Y28" s="31" t="s">
        <v>201</v>
      </c>
      <c r="Z28" s="31" t="s">
        <v>201</v>
      </c>
      <c r="AA28" s="31" t="s">
        <v>201</v>
      </c>
      <c r="AB28" s="31" t="s">
        <v>201</v>
      </c>
      <c r="AC28" s="31" t="s">
        <v>201</v>
      </c>
      <c r="AD28" s="31" t="s">
        <v>201</v>
      </c>
      <c r="AE28" s="31">
        <v>0.33277567488855275</v>
      </c>
      <c r="AF28" s="31" t="s">
        <v>201</v>
      </c>
      <c r="AG28" s="31" t="s">
        <v>201</v>
      </c>
      <c r="AH28" s="31" t="s">
        <v>41</v>
      </c>
      <c r="AI28" s="31" t="s">
        <v>41</v>
      </c>
      <c r="AJ28" s="31" t="s">
        <v>201</v>
      </c>
      <c r="AK28" s="31" t="s">
        <v>201</v>
      </c>
      <c r="AL28" s="31" t="s">
        <v>201</v>
      </c>
      <c r="AM28" s="31" t="s">
        <v>201</v>
      </c>
      <c r="AN28" s="31" t="s">
        <v>201</v>
      </c>
      <c r="AO28" s="31">
        <v>3.9538623119034124</v>
      </c>
      <c r="AP28" s="31">
        <v>113.7057683736756</v>
      </c>
      <c r="AQ28" s="31">
        <f t="shared" si="0"/>
        <v>41.004297444703653</v>
      </c>
      <c r="AR28" s="31">
        <f t="shared" si="1"/>
        <v>31.240971285276917</v>
      </c>
      <c r="AS28" s="31">
        <f t="shared" si="2"/>
        <v>0</v>
      </c>
      <c r="AT28" s="31">
        <f t="shared" si="3"/>
        <v>0.33277567488855275</v>
      </c>
      <c r="AU28" s="31">
        <f t="shared" si="4"/>
        <v>0</v>
      </c>
      <c r="AV28" s="31">
        <f t="shared" si="5"/>
        <v>0</v>
      </c>
      <c r="AW28" s="31">
        <f t="shared" si="6"/>
        <v>3.9538623119034124</v>
      </c>
      <c r="AX28" s="31">
        <v>127.9231307597418</v>
      </c>
      <c r="AY28" s="31">
        <f t="shared" si="7"/>
        <v>314.20694353828657</v>
      </c>
      <c r="AZ28" s="31">
        <v>318.16080585018994</v>
      </c>
      <c r="BA28" s="31">
        <f t="shared" si="8"/>
        <v>23.098803478868817</v>
      </c>
      <c r="BB28" s="72"/>
      <c r="BC28" s="72"/>
    </row>
    <row r="29" spans="1:55" ht="15" x14ac:dyDescent="0.25">
      <c r="A29" s="31" t="s">
        <v>171</v>
      </c>
      <c r="B29" s="31">
        <v>120.47329508410482</v>
      </c>
      <c r="C29" s="31">
        <v>5.2852845753810929</v>
      </c>
      <c r="D29" s="31" t="s">
        <v>201</v>
      </c>
      <c r="E29" s="31" t="s">
        <v>201</v>
      </c>
      <c r="F29" s="31">
        <v>0.74562152885187793</v>
      </c>
      <c r="G29" s="31">
        <v>0.60653097670334477</v>
      </c>
      <c r="H29" s="31" t="s">
        <v>201</v>
      </c>
      <c r="I29" s="31">
        <v>0.38193056195980485</v>
      </c>
      <c r="J29" s="31" t="s">
        <v>201</v>
      </c>
      <c r="K29" s="31" t="s">
        <v>201</v>
      </c>
      <c r="L29" s="31" t="s">
        <v>201</v>
      </c>
      <c r="M29" s="31" t="s">
        <v>201</v>
      </c>
      <c r="N29" s="31" t="s">
        <v>201</v>
      </c>
      <c r="O29" s="31" t="s">
        <v>201</v>
      </c>
      <c r="P29" s="31">
        <v>1.400800450147385</v>
      </c>
      <c r="Q29" s="31" t="s">
        <v>201</v>
      </c>
      <c r="R29" s="31" t="s">
        <v>201</v>
      </c>
      <c r="S29" s="31">
        <v>0.17969802394869688</v>
      </c>
      <c r="T29" s="31" t="s">
        <v>201</v>
      </c>
      <c r="U29" s="31" t="s">
        <v>201</v>
      </c>
      <c r="V29" s="31" t="s">
        <v>201</v>
      </c>
      <c r="W29" s="31" t="s">
        <v>201</v>
      </c>
      <c r="X29" s="31" t="s">
        <v>201</v>
      </c>
      <c r="Y29" s="31" t="s">
        <v>201</v>
      </c>
      <c r="Z29" s="31" t="s">
        <v>201</v>
      </c>
      <c r="AA29" s="31" t="s">
        <v>201</v>
      </c>
      <c r="AB29" s="31" t="s">
        <v>201</v>
      </c>
      <c r="AC29" s="31" t="s">
        <v>201</v>
      </c>
      <c r="AD29" s="31" t="s">
        <v>201</v>
      </c>
      <c r="AE29" s="31" t="s">
        <v>201</v>
      </c>
      <c r="AF29" s="31" t="s">
        <v>201</v>
      </c>
      <c r="AG29" s="31" t="s">
        <v>201</v>
      </c>
      <c r="AH29" s="31" t="s">
        <v>201</v>
      </c>
      <c r="AI29" s="31" t="s">
        <v>201</v>
      </c>
      <c r="AJ29" s="31" t="s">
        <v>201</v>
      </c>
      <c r="AK29" s="31" t="s">
        <v>201</v>
      </c>
      <c r="AL29" s="31" t="s">
        <v>201</v>
      </c>
      <c r="AM29" s="31" t="s">
        <v>201</v>
      </c>
      <c r="AN29" s="31" t="s">
        <v>201</v>
      </c>
      <c r="AO29" s="31" t="s">
        <v>201</v>
      </c>
      <c r="AP29" s="31">
        <v>120.47329508410482</v>
      </c>
      <c r="AQ29" s="31">
        <f t="shared" si="0"/>
        <v>7.0193676428961203</v>
      </c>
      <c r="AR29" s="31">
        <f t="shared" si="1"/>
        <v>1.5804984740960819</v>
      </c>
      <c r="AS29" s="31">
        <f t="shared" si="2"/>
        <v>0</v>
      </c>
      <c r="AT29" s="31">
        <f t="shared" si="3"/>
        <v>0</v>
      </c>
      <c r="AU29" s="31">
        <f t="shared" si="4"/>
        <v>0</v>
      </c>
      <c r="AV29" s="31">
        <f t="shared" si="5"/>
        <v>0</v>
      </c>
      <c r="AW29" s="31">
        <f t="shared" si="6"/>
        <v>0</v>
      </c>
      <c r="AX29" s="31">
        <v>157.27006877645249</v>
      </c>
      <c r="AY29" s="31">
        <f t="shared" si="7"/>
        <v>286.34322997754953</v>
      </c>
      <c r="AZ29" s="31">
        <v>286.34322997754953</v>
      </c>
      <c r="BA29" s="31">
        <f t="shared" si="8"/>
        <v>3.0033418697087644</v>
      </c>
      <c r="BB29" s="72"/>
      <c r="BC29" s="72"/>
    </row>
    <row r="30" spans="1:55" ht="15" x14ac:dyDescent="0.25">
      <c r="A30" s="31" t="s">
        <v>168</v>
      </c>
      <c r="B30" s="31">
        <v>62.241840641438856</v>
      </c>
      <c r="C30" s="31">
        <v>6.7445458386387855</v>
      </c>
      <c r="D30" s="31">
        <v>4.0440351064465379</v>
      </c>
      <c r="E30" s="31">
        <v>2.8087350311318509</v>
      </c>
      <c r="F30" s="31">
        <v>5.5283912040530678</v>
      </c>
      <c r="G30" s="31">
        <v>0.844141050051047</v>
      </c>
      <c r="H30" s="31">
        <v>1.6091834802106653</v>
      </c>
      <c r="I30" s="31">
        <v>0.17314185475511154</v>
      </c>
      <c r="J30" s="31" t="s">
        <v>201</v>
      </c>
      <c r="K30" s="31" t="s">
        <v>201</v>
      </c>
      <c r="L30" s="31" t="s">
        <v>201</v>
      </c>
      <c r="M30" s="31" t="s">
        <v>201</v>
      </c>
      <c r="N30" s="31" t="s">
        <v>201</v>
      </c>
      <c r="O30" s="31" t="s">
        <v>201</v>
      </c>
      <c r="P30" s="31">
        <v>4.3370937014178654</v>
      </c>
      <c r="Q30" s="31" t="s">
        <v>201</v>
      </c>
      <c r="R30" s="31">
        <v>1.0816757261752801</v>
      </c>
      <c r="S30" s="31">
        <v>4.7320479639823496</v>
      </c>
      <c r="T30" s="31">
        <v>0.67964703996112086</v>
      </c>
      <c r="U30" s="31">
        <v>3.4139123391973709</v>
      </c>
      <c r="V30" s="31">
        <v>6.2952513031368271E-2</v>
      </c>
      <c r="W30" s="31">
        <v>2.6505049691116058</v>
      </c>
      <c r="X30" s="31" t="s">
        <v>201</v>
      </c>
      <c r="Y30" s="31" t="s">
        <v>201</v>
      </c>
      <c r="Z30" s="31" t="s">
        <v>201</v>
      </c>
      <c r="AA30" s="31" t="s">
        <v>201</v>
      </c>
      <c r="AB30" s="31" t="s">
        <v>201</v>
      </c>
      <c r="AC30" s="31" t="s">
        <v>201</v>
      </c>
      <c r="AD30" s="31" t="s">
        <v>201</v>
      </c>
      <c r="AE30" s="31" t="s">
        <v>41</v>
      </c>
      <c r="AF30" s="31" t="s">
        <v>201</v>
      </c>
      <c r="AG30" s="31" t="s">
        <v>201</v>
      </c>
      <c r="AH30" s="31" t="s">
        <v>201</v>
      </c>
      <c r="AI30" s="31" t="s">
        <v>41</v>
      </c>
      <c r="AJ30" s="31" t="s">
        <v>201</v>
      </c>
      <c r="AK30" s="31" t="s">
        <v>201</v>
      </c>
      <c r="AL30" s="31" t="s">
        <v>201</v>
      </c>
      <c r="AM30" s="31" t="s">
        <v>201</v>
      </c>
      <c r="AN30" s="31" t="s">
        <v>201</v>
      </c>
      <c r="AO30" s="31">
        <v>2.5903653651327709</v>
      </c>
      <c r="AP30" s="31">
        <v>62.241840641438856</v>
      </c>
      <c r="AQ30" s="31">
        <f t="shared" si="0"/>
        <v>21.752173565287066</v>
      </c>
      <c r="AR30" s="31">
        <f t="shared" si="1"/>
        <v>16.95783425287696</v>
      </c>
      <c r="AS30" s="31">
        <f t="shared" si="2"/>
        <v>0</v>
      </c>
      <c r="AT30" s="31">
        <f t="shared" si="3"/>
        <v>0</v>
      </c>
      <c r="AU30" s="31">
        <f t="shared" si="4"/>
        <v>0</v>
      </c>
      <c r="AV30" s="31">
        <f t="shared" si="5"/>
        <v>0</v>
      </c>
      <c r="AW30" s="31">
        <f t="shared" si="6"/>
        <v>2.5903653651327709</v>
      </c>
      <c r="AX30" s="31">
        <v>181.41421894750178</v>
      </c>
      <c r="AY30" s="31">
        <f t="shared" si="7"/>
        <v>282.36606740710465</v>
      </c>
      <c r="AZ30" s="31">
        <v>284.95643277223746</v>
      </c>
      <c r="BA30" s="31">
        <f t="shared" si="8"/>
        <v>13.709157114248228</v>
      </c>
      <c r="BB30" s="72"/>
      <c r="BC30" s="72"/>
    </row>
    <row r="31" spans="1:55" ht="15" x14ac:dyDescent="0.25">
      <c r="A31" s="31" t="s">
        <v>258</v>
      </c>
      <c r="B31" s="31">
        <v>83.490419130098431</v>
      </c>
      <c r="C31" s="31" t="s">
        <v>41</v>
      </c>
      <c r="D31" s="31">
        <v>0.80450485628244961</v>
      </c>
      <c r="E31" s="31" t="s">
        <v>201</v>
      </c>
      <c r="F31" s="31">
        <v>0.53468912266351776</v>
      </c>
      <c r="G31" s="31">
        <v>0.23135717668065733</v>
      </c>
      <c r="H31" s="31">
        <v>0.42113617250692337</v>
      </c>
      <c r="I31" s="31" t="s">
        <v>201</v>
      </c>
      <c r="J31" s="31" t="s">
        <v>201</v>
      </c>
      <c r="K31" s="31" t="s">
        <v>201</v>
      </c>
      <c r="L31" s="31" t="s">
        <v>201</v>
      </c>
      <c r="M31" s="31" t="s">
        <v>201</v>
      </c>
      <c r="N31" s="31" t="s">
        <v>201</v>
      </c>
      <c r="O31" s="31" t="s">
        <v>201</v>
      </c>
      <c r="P31" s="31" t="s">
        <v>201</v>
      </c>
      <c r="Q31" s="31" t="s">
        <v>201</v>
      </c>
      <c r="R31" s="31" t="s">
        <v>41</v>
      </c>
      <c r="S31" s="31">
        <v>0.18825507270815858</v>
      </c>
      <c r="T31" s="31">
        <v>6.2496279536654799E-2</v>
      </c>
      <c r="U31" s="31">
        <v>0.43136076488053432</v>
      </c>
      <c r="V31" s="31" t="s">
        <v>201</v>
      </c>
      <c r="W31" s="31">
        <v>0.1952489848332675</v>
      </c>
      <c r="X31" s="31" t="s">
        <v>201</v>
      </c>
      <c r="Y31" s="31" t="s">
        <v>201</v>
      </c>
      <c r="Z31" s="31" t="s">
        <v>201</v>
      </c>
      <c r="AA31" s="31" t="s">
        <v>201</v>
      </c>
      <c r="AB31" s="31" t="s">
        <v>201</v>
      </c>
      <c r="AC31" s="31" t="s">
        <v>201</v>
      </c>
      <c r="AD31" s="31" t="s">
        <v>201</v>
      </c>
      <c r="AE31" s="31" t="s">
        <v>201</v>
      </c>
      <c r="AF31" s="31" t="s">
        <v>201</v>
      </c>
      <c r="AG31" s="31" t="s">
        <v>201</v>
      </c>
      <c r="AH31" s="31" t="s">
        <v>41</v>
      </c>
      <c r="AI31" s="31" t="s">
        <v>201</v>
      </c>
      <c r="AJ31" s="31" t="s">
        <v>201</v>
      </c>
      <c r="AK31" s="31">
        <v>2.7701041053072997</v>
      </c>
      <c r="AL31" s="31" t="s">
        <v>201</v>
      </c>
      <c r="AM31" s="31" t="s">
        <v>201</v>
      </c>
      <c r="AN31" s="31" t="s">
        <v>201</v>
      </c>
      <c r="AO31" s="31" t="s">
        <v>201</v>
      </c>
      <c r="AP31" s="31">
        <v>83.490419130098431</v>
      </c>
      <c r="AQ31" s="31">
        <f t="shared" si="0"/>
        <v>1.9916873281335479</v>
      </c>
      <c r="AR31" s="31">
        <f t="shared" si="1"/>
        <v>0.87736110195861516</v>
      </c>
      <c r="AS31" s="31">
        <f t="shared" si="2"/>
        <v>0</v>
      </c>
      <c r="AT31" s="31">
        <f t="shared" si="3"/>
        <v>0</v>
      </c>
      <c r="AU31" s="31">
        <f t="shared" si="4"/>
        <v>0</v>
      </c>
      <c r="AV31" s="31">
        <f t="shared" si="5"/>
        <v>2.7701041053072997</v>
      </c>
      <c r="AW31" s="31">
        <f t="shared" si="6"/>
        <v>0</v>
      </c>
      <c r="AX31" s="31">
        <v>181.84447528607751</v>
      </c>
      <c r="AY31" s="31">
        <f t="shared" si="7"/>
        <v>270.97404695157542</v>
      </c>
      <c r="AZ31" s="31">
        <v>270.97404695157542</v>
      </c>
      <c r="BA31" s="31">
        <f t="shared" si="8"/>
        <v>2.0810673932943882</v>
      </c>
      <c r="BB31" s="72"/>
      <c r="BC31" s="72"/>
    </row>
    <row r="32" spans="1:55" ht="15" x14ac:dyDescent="0.25">
      <c r="A32" s="31" t="s">
        <v>56</v>
      </c>
      <c r="B32" s="31">
        <v>38.017814327883286</v>
      </c>
      <c r="C32" s="31" t="s">
        <v>41</v>
      </c>
      <c r="D32" s="31">
        <v>0.96798712654305419</v>
      </c>
      <c r="E32" s="31">
        <v>0.91799735650186431</v>
      </c>
      <c r="F32" s="31">
        <v>1.1037160788925824</v>
      </c>
      <c r="G32" s="31">
        <v>0.26262166001588133</v>
      </c>
      <c r="H32" s="31">
        <v>0.54526051808791132</v>
      </c>
      <c r="I32" s="31" t="s">
        <v>201</v>
      </c>
      <c r="J32" s="31" t="s">
        <v>201</v>
      </c>
      <c r="K32" s="31" t="s">
        <v>201</v>
      </c>
      <c r="L32" s="31" t="s">
        <v>201</v>
      </c>
      <c r="M32" s="31" t="s">
        <v>201</v>
      </c>
      <c r="N32" s="31" t="s">
        <v>201</v>
      </c>
      <c r="O32" s="31" t="s">
        <v>201</v>
      </c>
      <c r="P32" s="31">
        <v>3.5962857710514591</v>
      </c>
      <c r="Q32" s="31" t="s">
        <v>201</v>
      </c>
      <c r="R32" s="31">
        <v>9.0429481931052366E-2</v>
      </c>
      <c r="S32" s="31">
        <v>2.3489098844722518</v>
      </c>
      <c r="T32" s="31">
        <v>0.25779715308870099</v>
      </c>
      <c r="U32" s="31">
        <v>1.2365675259908648</v>
      </c>
      <c r="V32" s="31" t="s">
        <v>41</v>
      </c>
      <c r="W32" s="31">
        <v>1.4741298354911689</v>
      </c>
      <c r="X32" s="31" t="s">
        <v>201</v>
      </c>
      <c r="Y32" s="31" t="s">
        <v>201</v>
      </c>
      <c r="Z32" s="31" t="s">
        <v>201</v>
      </c>
      <c r="AA32" s="31" t="s">
        <v>201</v>
      </c>
      <c r="AB32" s="31" t="s">
        <v>201</v>
      </c>
      <c r="AC32" s="31" t="s">
        <v>201</v>
      </c>
      <c r="AD32" s="31" t="s">
        <v>201</v>
      </c>
      <c r="AE32" s="31">
        <v>0.18408867121494407</v>
      </c>
      <c r="AF32" s="31" t="s">
        <v>201</v>
      </c>
      <c r="AG32" s="31" t="s">
        <v>201</v>
      </c>
      <c r="AH32" s="31" t="s">
        <v>201</v>
      </c>
      <c r="AI32" s="31" t="s">
        <v>201</v>
      </c>
      <c r="AJ32" s="31" t="s">
        <v>201</v>
      </c>
      <c r="AK32" s="31">
        <v>1.246546847388285</v>
      </c>
      <c r="AL32" s="31" t="s">
        <v>201</v>
      </c>
      <c r="AM32" s="31" t="s">
        <v>201</v>
      </c>
      <c r="AN32" s="31" t="s">
        <v>201</v>
      </c>
      <c r="AO32" s="31" t="s">
        <v>201</v>
      </c>
      <c r="AP32" s="31">
        <v>38.017814327883286</v>
      </c>
      <c r="AQ32" s="31">
        <f t="shared" si="0"/>
        <v>3.7975827400412934</v>
      </c>
      <c r="AR32" s="31">
        <f t="shared" si="1"/>
        <v>9.0041196520254978</v>
      </c>
      <c r="AS32" s="31">
        <f t="shared" si="2"/>
        <v>0</v>
      </c>
      <c r="AT32" s="31">
        <f t="shared" si="3"/>
        <v>0.18408867121494407</v>
      </c>
      <c r="AU32" s="31">
        <f t="shared" si="4"/>
        <v>0</v>
      </c>
      <c r="AV32" s="31">
        <f t="shared" si="5"/>
        <v>1.246546847388285</v>
      </c>
      <c r="AW32" s="31">
        <f t="shared" si="6"/>
        <v>0</v>
      </c>
      <c r="AX32" s="31">
        <v>204.2382107049462</v>
      </c>
      <c r="AY32" s="31">
        <f t="shared" si="7"/>
        <v>256.48836294349951</v>
      </c>
      <c r="AZ32" s="31">
        <v>256.48836294349951</v>
      </c>
      <c r="BA32" s="31">
        <f t="shared" si="8"/>
        <v>5.5489214977777319</v>
      </c>
      <c r="BB32" s="72"/>
      <c r="BC32" s="72"/>
    </row>
    <row r="33" spans="1:55" ht="15" x14ac:dyDescent="0.25">
      <c r="A33" s="31" t="s">
        <v>67</v>
      </c>
      <c r="B33" s="31">
        <v>31.270501257568821</v>
      </c>
      <c r="C33" s="31" t="s">
        <v>201</v>
      </c>
      <c r="D33" s="31">
        <v>2.5884692791262416</v>
      </c>
      <c r="E33" s="31">
        <v>2.1939294620984922</v>
      </c>
      <c r="F33" s="31">
        <v>2.6276618352301924</v>
      </c>
      <c r="G33" s="31">
        <v>0.72533601337719589</v>
      </c>
      <c r="H33" s="31">
        <v>3.2065455941755223</v>
      </c>
      <c r="I33" s="31" t="s">
        <v>201</v>
      </c>
      <c r="J33" s="31">
        <v>0.35438265829825283</v>
      </c>
      <c r="K33" s="31">
        <v>0.14901091302787545</v>
      </c>
      <c r="L33" s="31" t="s">
        <v>201</v>
      </c>
      <c r="M33" s="31" t="s">
        <v>201</v>
      </c>
      <c r="N33" s="31" t="s">
        <v>201</v>
      </c>
      <c r="O33" s="31" t="s">
        <v>201</v>
      </c>
      <c r="P33" s="31">
        <v>8.4990873465673058</v>
      </c>
      <c r="Q33" s="31">
        <v>6.7884944891757878E-2</v>
      </c>
      <c r="R33" s="31" t="s">
        <v>201</v>
      </c>
      <c r="S33" s="31">
        <v>2.2248326774600562</v>
      </c>
      <c r="T33" s="31">
        <v>0.21483096090725087</v>
      </c>
      <c r="U33" s="31">
        <v>1.1995937461439616</v>
      </c>
      <c r="V33" s="31">
        <v>0.10825718502816434</v>
      </c>
      <c r="W33" s="31">
        <v>3.6950870379695862</v>
      </c>
      <c r="X33" s="31" t="s">
        <v>201</v>
      </c>
      <c r="Y33" s="31" t="s">
        <v>201</v>
      </c>
      <c r="Z33" s="31" t="s">
        <v>201</v>
      </c>
      <c r="AA33" s="31" t="s">
        <v>41</v>
      </c>
      <c r="AB33" s="31" t="s">
        <v>201</v>
      </c>
      <c r="AC33" s="31">
        <v>0.23108191913025264</v>
      </c>
      <c r="AD33" s="31" t="s">
        <v>201</v>
      </c>
      <c r="AE33" s="31" t="s">
        <v>41</v>
      </c>
      <c r="AF33" s="31" t="s">
        <v>41</v>
      </c>
      <c r="AG33" s="31" t="s">
        <v>201</v>
      </c>
      <c r="AH33" s="31" t="s">
        <v>41</v>
      </c>
      <c r="AI33" s="31" t="s">
        <v>201</v>
      </c>
      <c r="AJ33" s="31" t="s">
        <v>201</v>
      </c>
      <c r="AK33" s="31" t="s">
        <v>201</v>
      </c>
      <c r="AL33" s="31" t="s">
        <v>201</v>
      </c>
      <c r="AM33" s="31" t="s">
        <v>201</v>
      </c>
      <c r="AN33" s="31">
        <v>5.9469801570081664</v>
      </c>
      <c r="AO33" s="31">
        <v>47.622012993651879</v>
      </c>
      <c r="AP33" s="31">
        <v>31.270501257568821</v>
      </c>
      <c r="AQ33" s="31">
        <f t="shared" si="0"/>
        <v>11.845335755333775</v>
      </c>
      <c r="AR33" s="31">
        <f t="shared" si="1"/>
        <v>16.009573898968082</v>
      </c>
      <c r="AS33" s="31">
        <f t="shared" si="2"/>
        <v>0.23108191913025264</v>
      </c>
      <c r="AT33" s="31">
        <f t="shared" si="3"/>
        <v>0</v>
      </c>
      <c r="AU33" s="31">
        <f t="shared" si="4"/>
        <v>0</v>
      </c>
      <c r="AV33" s="31">
        <f t="shared" si="5"/>
        <v>0</v>
      </c>
      <c r="AW33" s="31">
        <f t="shared" si="6"/>
        <v>53.568993150660049</v>
      </c>
      <c r="AX33" s="31">
        <v>174.43054827907517</v>
      </c>
      <c r="AY33" s="31">
        <f t="shared" si="7"/>
        <v>233.7870411100761</v>
      </c>
      <c r="AZ33" s="31">
        <v>287.35603426073612</v>
      </c>
      <c r="BA33" s="31">
        <f t="shared" si="8"/>
        <v>12.013493750583089</v>
      </c>
      <c r="BB33" s="72"/>
      <c r="BC33" s="72"/>
    </row>
    <row r="34" spans="1:55" ht="15" x14ac:dyDescent="0.25">
      <c r="A34" s="31" t="s">
        <v>172</v>
      </c>
      <c r="B34" s="31">
        <v>125.32456871165269</v>
      </c>
      <c r="C34" s="31">
        <v>0.35937031110077522</v>
      </c>
      <c r="D34" s="31">
        <v>0.54637495587096852</v>
      </c>
      <c r="E34" s="31">
        <v>0.41688870776919529</v>
      </c>
      <c r="F34" s="31">
        <v>0.4709188603275018</v>
      </c>
      <c r="G34" s="31" t="s">
        <v>201</v>
      </c>
      <c r="H34" s="31">
        <v>0.29257881458375734</v>
      </c>
      <c r="I34" s="31" t="s">
        <v>201</v>
      </c>
      <c r="J34" s="31" t="s">
        <v>201</v>
      </c>
      <c r="K34" s="31" t="s">
        <v>201</v>
      </c>
      <c r="L34" s="31">
        <v>0.28571167887779919</v>
      </c>
      <c r="M34" s="31" t="s">
        <v>201</v>
      </c>
      <c r="N34" s="31" t="s">
        <v>201</v>
      </c>
      <c r="O34" s="31" t="s">
        <v>201</v>
      </c>
      <c r="P34" s="31">
        <v>24.217684705432671</v>
      </c>
      <c r="Q34" s="31">
        <v>1.8493259788964996E-2</v>
      </c>
      <c r="R34" s="31">
        <v>6.6083082949615179E-2</v>
      </c>
      <c r="S34" s="31">
        <v>0.65889275447855533</v>
      </c>
      <c r="T34" s="31">
        <v>7.0308314478736644E-2</v>
      </c>
      <c r="U34" s="31">
        <v>0.23005907460295166</v>
      </c>
      <c r="V34" s="31" t="s">
        <v>201</v>
      </c>
      <c r="W34" s="31">
        <v>1.2056624813454264</v>
      </c>
      <c r="X34" s="31" t="s">
        <v>201</v>
      </c>
      <c r="Y34" s="31" t="s">
        <v>201</v>
      </c>
      <c r="Z34" s="31" t="s">
        <v>201</v>
      </c>
      <c r="AA34" s="31" t="s">
        <v>201</v>
      </c>
      <c r="AB34" s="31" t="s">
        <v>201</v>
      </c>
      <c r="AC34" s="31" t="s">
        <v>201</v>
      </c>
      <c r="AD34" s="31" t="s">
        <v>201</v>
      </c>
      <c r="AE34" s="31" t="s">
        <v>201</v>
      </c>
      <c r="AF34" s="31" t="s">
        <v>201</v>
      </c>
      <c r="AG34" s="31" t="s">
        <v>201</v>
      </c>
      <c r="AH34" s="31" t="s">
        <v>201</v>
      </c>
      <c r="AI34" s="31" t="s">
        <v>201</v>
      </c>
      <c r="AJ34" s="31" t="s">
        <v>201</v>
      </c>
      <c r="AK34" s="31" t="s">
        <v>41</v>
      </c>
      <c r="AL34" s="31" t="s">
        <v>201</v>
      </c>
      <c r="AM34" s="31" t="s">
        <v>201</v>
      </c>
      <c r="AN34" s="31" t="s">
        <v>201</v>
      </c>
      <c r="AO34" s="31" t="s">
        <v>41</v>
      </c>
      <c r="AP34" s="31">
        <v>125.32456871165269</v>
      </c>
      <c r="AQ34" s="31">
        <f t="shared" si="0"/>
        <v>2.3718433285299976</v>
      </c>
      <c r="AR34" s="31">
        <f t="shared" si="1"/>
        <v>26.467183673076921</v>
      </c>
      <c r="AS34" s="31">
        <f t="shared" si="2"/>
        <v>0</v>
      </c>
      <c r="AT34" s="31">
        <f t="shared" si="3"/>
        <v>0</v>
      </c>
      <c r="AU34" s="31">
        <f t="shared" si="4"/>
        <v>0</v>
      </c>
      <c r="AV34" s="31">
        <f t="shared" si="5"/>
        <v>0</v>
      </c>
      <c r="AW34" s="31">
        <f t="shared" si="6"/>
        <v>0</v>
      </c>
      <c r="AX34" s="31">
        <v>62.901272899328937</v>
      </c>
      <c r="AY34" s="31">
        <f t="shared" si="7"/>
        <v>217.06486861258853</v>
      </c>
      <c r="AZ34" s="31">
        <v>217.06486861258853</v>
      </c>
      <c r="BA34" s="31">
        <f t="shared" si="8"/>
        <v>13.285902590288817</v>
      </c>
      <c r="BB34" s="72"/>
      <c r="BC34" s="72"/>
    </row>
    <row r="35" spans="1:55" ht="15" x14ac:dyDescent="0.25">
      <c r="A35" s="31" t="s">
        <v>84</v>
      </c>
      <c r="B35" s="31">
        <v>70.836680418244441</v>
      </c>
      <c r="C35" s="31">
        <v>5.0783743962624648</v>
      </c>
      <c r="D35" s="31">
        <v>3.0631414848829102</v>
      </c>
      <c r="E35" s="31">
        <v>1.1959231616813275</v>
      </c>
      <c r="F35" s="31">
        <v>1.4519998193431312</v>
      </c>
      <c r="G35" s="31">
        <v>0.52524332003176266</v>
      </c>
      <c r="H35" s="31">
        <v>0.87773644375127191</v>
      </c>
      <c r="I35" s="31">
        <v>0.29026722708945174</v>
      </c>
      <c r="J35" s="31">
        <v>0.12326353332113142</v>
      </c>
      <c r="K35" s="31" t="s">
        <v>41</v>
      </c>
      <c r="L35" s="31" t="s">
        <v>201</v>
      </c>
      <c r="M35" s="31" t="s">
        <v>201</v>
      </c>
      <c r="N35" s="31" t="s">
        <v>201</v>
      </c>
      <c r="O35" s="31" t="s">
        <v>201</v>
      </c>
      <c r="P35" s="31">
        <v>12.984342634058452</v>
      </c>
      <c r="Q35" s="31" t="s">
        <v>201</v>
      </c>
      <c r="R35" s="31" t="s">
        <v>201</v>
      </c>
      <c r="S35" s="31">
        <v>0.79152701025021222</v>
      </c>
      <c r="T35" s="31">
        <v>8.2026366891859423E-2</v>
      </c>
      <c r="U35" s="31">
        <v>0.56693129098584505</v>
      </c>
      <c r="V35" s="31">
        <v>7.0891540031151931E-2</v>
      </c>
      <c r="W35" s="31">
        <v>3.0068343664323178</v>
      </c>
      <c r="X35" s="31" t="s">
        <v>201</v>
      </c>
      <c r="Y35" s="31" t="s">
        <v>201</v>
      </c>
      <c r="Z35" s="31" t="s">
        <v>201</v>
      </c>
      <c r="AA35" s="31" t="s">
        <v>201</v>
      </c>
      <c r="AB35" s="31" t="s">
        <v>201</v>
      </c>
      <c r="AC35" s="31" t="s">
        <v>201</v>
      </c>
      <c r="AD35" s="31" t="s">
        <v>41</v>
      </c>
      <c r="AE35" s="31">
        <v>0.51332417934936314</v>
      </c>
      <c r="AF35" s="31" t="s">
        <v>201</v>
      </c>
      <c r="AG35" s="31" t="s">
        <v>201</v>
      </c>
      <c r="AH35" s="31" t="s">
        <v>41</v>
      </c>
      <c r="AI35" s="31" t="s">
        <v>201</v>
      </c>
      <c r="AJ35" s="31" t="s">
        <v>201</v>
      </c>
      <c r="AK35" s="31" t="s">
        <v>201</v>
      </c>
      <c r="AL35" s="31" t="s">
        <v>201</v>
      </c>
      <c r="AM35" s="31" t="s">
        <v>201</v>
      </c>
      <c r="AN35" s="31">
        <v>6.1185845595487001</v>
      </c>
      <c r="AO35" s="31">
        <v>3.2567779832885648</v>
      </c>
      <c r="AP35" s="31">
        <v>70.836680418244441</v>
      </c>
      <c r="AQ35" s="31">
        <f t="shared" si="0"/>
        <v>12.60594938636345</v>
      </c>
      <c r="AR35" s="31">
        <f t="shared" si="1"/>
        <v>17.502553208649839</v>
      </c>
      <c r="AS35" s="31">
        <f t="shared" si="2"/>
        <v>0</v>
      </c>
      <c r="AT35" s="31">
        <f t="shared" si="3"/>
        <v>0.51332417934936314</v>
      </c>
      <c r="AU35" s="31">
        <f t="shared" si="4"/>
        <v>0</v>
      </c>
      <c r="AV35" s="31">
        <f t="shared" si="5"/>
        <v>0</v>
      </c>
      <c r="AW35" s="31">
        <f t="shared" si="6"/>
        <v>9.3753625428372658</v>
      </c>
      <c r="AX35" s="31">
        <v>89.843326832442386</v>
      </c>
      <c r="AY35" s="31">
        <f t="shared" si="7"/>
        <v>191.30183402504946</v>
      </c>
      <c r="AZ35" s="31">
        <v>200.67719656788674</v>
      </c>
      <c r="BA35" s="31">
        <f t="shared" si="8"/>
        <v>16.007074333826289</v>
      </c>
      <c r="BB35" s="72"/>
      <c r="BC35" s="72"/>
    </row>
    <row r="36" spans="1:55" ht="15" x14ac:dyDescent="0.25">
      <c r="A36" s="31" t="s">
        <v>53</v>
      </c>
      <c r="B36" s="31">
        <v>80.078356678723097</v>
      </c>
      <c r="C36" s="31">
        <v>4.38504379605794</v>
      </c>
      <c r="D36" s="31">
        <v>1.2304191919613936</v>
      </c>
      <c r="E36" s="31" t="s">
        <v>201</v>
      </c>
      <c r="F36" s="31" t="s">
        <v>201</v>
      </c>
      <c r="G36" s="31">
        <v>0.16570176167668699</v>
      </c>
      <c r="H36" s="31">
        <v>0.31031086395246993</v>
      </c>
      <c r="I36" s="31">
        <v>0.34628370951022308</v>
      </c>
      <c r="J36" s="31" t="s">
        <v>201</v>
      </c>
      <c r="K36" s="31" t="s">
        <v>201</v>
      </c>
      <c r="L36" s="31" t="s">
        <v>201</v>
      </c>
      <c r="M36" s="31" t="s">
        <v>201</v>
      </c>
      <c r="N36" s="31" t="s">
        <v>201</v>
      </c>
      <c r="O36" s="31" t="s">
        <v>201</v>
      </c>
      <c r="P36" s="31" t="s">
        <v>201</v>
      </c>
      <c r="Q36" s="31" t="s">
        <v>201</v>
      </c>
      <c r="R36" s="31" t="s">
        <v>201</v>
      </c>
      <c r="S36" s="31" t="s">
        <v>201</v>
      </c>
      <c r="T36" s="31" t="s">
        <v>201</v>
      </c>
      <c r="U36" s="31">
        <v>0.16021971266991272</v>
      </c>
      <c r="V36" s="31" t="s">
        <v>201</v>
      </c>
      <c r="W36" s="31" t="s">
        <v>41</v>
      </c>
      <c r="X36" s="31" t="s">
        <v>201</v>
      </c>
      <c r="Y36" s="31" t="s">
        <v>201</v>
      </c>
      <c r="Z36" s="31" t="s">
        <v>201</v>
      </c>
      <c r="AA36" s="31" t="s">
        <v>201</v>
      </c>
      <c r="AB36" s="31" t="s">
        <v>201</v>
      </c>
      <c r="AC36" s="31" t="s">
        <v>201</v>
      </c>
      <c r="AD36" s="31" t="s">
        <v>201</v>
      </c>
      <c r="AE36" s="31">
        <v>0.25135183954348134</v>
      </c>
      <c r="AF36" s="31" t="s">
        <v>201</v>
      </c>
      <c r="AG36" s="31" t="s">
        <v>201</v>
      </c>
      <c r="AH36" s="31" t="s">
        <v>201</v>
      </c>
      <c r="AI36" s="31" t="s">
        <v>201</v>
      </c>
      <c r="AJ36" s="31" t="s">
        <v>201</v>
      </c>
      <c r="AK36" s="31" t="s">
        <v>201</v>
      </c>
      <c r="AL36" s="31">
        <v>2.1948119925580438</v>
      </c>
      <c r="AM36" s="31" t="s">
        <v>201</v>
      </c>
      <c r="AN36" s="31" t="s">
        <v>201</v>
      </c>
      <c r="AO36" s="31" t="s">
        <v>201</v>
      </c>
      <c r="AP36" s="31">
        <v>80.078356678723097</v>
      </c>
      <c r="AQ36" s="31">
        <f t="shared" si="0"/>
        <v>6.4377593231587138</v>
      </c>
      <c r="AR36" s="31">
        <f t="shared" si="1"/>
        <v>0.16021971266991272</v>
      </c>
      <c r="AS36" s="31">
        <f t="shared" si="2"/>
        <v>0</v>
      </c>
      <c r="AT36" s="31">
        <f t="shared" si="3"/>
        <v>0.25135183954348134</v>
      </c>
      <c r="AU36" s="31">
        <f t="shared" si="4"/>
        <v>0</v>
      </c>
      <c r="AV36" s="31">
        <f t="shared" si="5"/>
        <v>2.1948119925580438</v>
      </c>
      <c r="AW36" s="31">
        <f t="shared" si="6"/>
        <v>0</v>
      </c>
      <c r="AX36" s="31">
        <v>95.619941993414685</v>
      </c>
      <c r="AY36" s="31">
        <f t="shared" si="7"/>
        <v>184.74244154006792</v>
      </c>
      <c r="AZ36" s="31">
        <v>184.74244154006792</v>
      </c>
      <c r="BA36" s="31">
        <f t="shared" si="8"/>
        <v>4.8955414860470006</v>
      </c>
      <c r="BB36" s="72"/>
      <c r="BC36" s="72"/>
    </row>
    <row r="37" spans="1:55" ht="15" x14ac:dyDescent="0.25">
      <c r="A37" s="31" t="s">
        <v>44</v>
      </c>
      <c r="B37" s="31">
        <v>29.754478248960122</v>
      </c>
      <c r="C37" s="31">
        <v>3.5828131015804532</v>
      </c>
      <c r="D37" s="31">
        <v>4.999115737969019</v>
      </c>
      <c r="E37" s="31">
        <v>3.8193743226935362</v>
      </c>
      <c r="F37" s="31">
        <v>3.4877428093005607</v>
      </c>
      <c r="G37" s="31">
        <v>1.688282100102094</v>
      </c>
      <c r="H37" s="31">
        <v>3.8434217006684483</v>
      </c>
      <c r="I37" s="31">
        <v>0.31063685706064131</v>
      </c>
      <c r="J37" s="31" t="s">
        <v>201</v>
      </c>
      <c r="K37" s="31" t="s">
        <v>41</v>
      </c>
      <c r="L37" s="31" t="s">
        <v>201</v>
      </c>
      <c r="M37" s="31" t="s">
        <v>201</v>
      </c>
      <c r="N37" s="31" t="s">
        <v>201</v>
      </c>
      <c r="O37" s="31" t="s">
        <v>201</v>
      </c>
      <c r="P37" s="31">
        <v>19.489983186185253</v>
      </c>
      <c r="Q37" s="31" t="s">
        <v>201</v>
      </c>
      <c r="R37" s="31">
        <v>0.20172730584619375</v>
      </c>
      <c r="S37" s="31">
        <v>2.4045307014087522</v>
      </c>
      <c r="T37" s="31">
        <v>0.27342122297286481</v>
      </c>
      <c r="U37" s="31">
        <v>0.93666908945487459</v>
      </c>
      <c r="V37" s="31">
        <v>9.2804380210152998E-2</v>
      </c>
      <c r="W37" s="31">
        <v>1.630329023357783</v>
      </c>
      <c r="X37" s="31" t="s">
        <v>201</v>
      </c>
      <c r="Y37" s="31" t="s">
        <v>201</v>
      </c>
      <c r="Z37" s="31" t="s">
        <v>201</v>
      </c>
      <c r="AA37" s="31" t="s">
        <v>201</v>
      </c>
      <c r="AB37" s="31" t="s">
        <v>201</v>
      </c>
      <c r="AC37" s="31" t="s">
        <v>201</v>
      </c>
      <c r="AD37" s="31" t="s">
        <v>201</v>
      </c>
      <c r="AE37" s="31" t="s">
        <v>201</v>
      </c>
      <c r="AF37" s="31" t="s">
        <v>201</v>
      </c>
      <c r="AG37" s="31" t="s">
        <v>201</v>
      </c>
      <c r="AH37" s="31" t="s">
        <v>41</v>
      </c>
      <c r="AI37" s="31" t="s">
        <v>201</v>
      </c>
      <c r="AJ37" s="31" t="s">
        <v>201</v>
      </c>
      <c r="AK37" s="31" t="s">
        <v>201</v>
      </c>
      <c r="AL37" s="31" t="s">
        <v>201</v>
      </c>
      <c r="AM37" s="31" t="s">
        <v>201</v>
      </c>
      <c r="AN37" s="31" t="s">
        <v>201</v>
      </c>
      <c r="AO37" s="31">
        <v>4.2466377299216473</v>
      </c>
      <c r="AP37" s="31">
        <v>29.754478248960122</v>
      </c>
      <c r="AQ37" s="31">
        <f t="shared" si="0"/>
        <v>21.73138662937475</v>
      </c>
      <c r="AR37" s="31">
        <f t="shared" si="1"/>
        <v>25.029464909435873</v>
      </c>
      <c r="AS37" s="31">
        <f t="shared" si="2"/>
        <v>0</v>
      </c>
      <c r="AT37" s="31">
        <f t="shared" si="3"/>
        <v>0</v>
      </c>
      <c r="AU37" s="31">
        <f t="shared" si="4"/>
        <v>0</v>
      </c>
      <c r="AV37" s="31">
        <f t="shared" si="5"/>
        <v>0</v>
      </c>
      <c r="AW37" s="31">
        <f t="shared" si="6"/>
        <v>4.2466377299216473</v>
      </c>
      <c r="AX37" s="31">
        <v>101.04848504654713</v>
      </c>
      <c r="AY37" s="31">
        <f t="shared" si="7"/>
        <v>177.5638148343179</v>
      </c>
      <c r="AZ37" s="31">
        <v>181.81045256423954</v>
      </c>
      <c r="BA37" s="31">
        <f t="shared" si="8"/>
        <v>26.334673864966501</v>
      </c>
      <c r="BB37" s="72"/>
      <c r="BC37" s="72"/>
    </row>
    <row r="38" spans="1:55" ht="15" x14ac:dyDescent="0.25">
      <c r="A38" s="31" t="s">
        <v>46</v>
      </c>
      <c r="B38" s="31">
        <v>70.206014846663251</v>
      </c>
      <c r="C38" s="31" t="s">
        <v>41</v>
      </c>
      <c r="D38" s="31">
        <v>4.80121614765355</v>
      </c>
      <c r="E38" s="31">
        <v>0.57269559855162178</v>
      </c>
      <c r="F38" s="31">
        <v>0.7210945048764873</v>
      </c>
      <c r="G38" s="31" t="s">
        <v>201</v>
      </c>
      <c r="H38" s="31">
        <v>0.23938266647761966</v>
      </c>
      <c r="I38" s="31" t="s">
        <v>201</v>
      </c>
      <c r="J38" s="31" t="s">
        <v>201</v>
      </c>
      <c r="K38" s="31" t="s">
        <v>201</v>
      </c>
      <c r="L38" s="31" t="s">
        <v>41</v>
      </c>
      <c r="M38" s="31" t="s">
        <v>201</v>
      </c>
      <c r="N38" s="31" t="s">
        <v>201</v>
      </c>
      <c r="O38" s="31" t="s">
        <v>201</v>
      </c>
      <c r="P38" s="31">
        <v>4.1215859398567289</v>
      </c>
      <c r="Q38" s="31">
        <v>3.5882042299929175E-2</v>
      </c>
      <c r="R38" s="31" t="s">
        <v>201</v>
      </c>
      <c r="S38" s="31">
        <v>0.57760079126366848</v>
      </c>
      <c r="T38" s="31" t="s">
        <v>201</v>
      </c>
      <c r="U38" s="31">
        <v>0.3491968096651944</v>
      </c>
      <c r="V38" s="31" t="s">
        <v>201</v>
      </c>
      <c r="W38" s="31">
        <v>1.3374555461078819</v>
      </c>
      <c r="X38" s="31" t="s">
        <v>201</v>
      </c>
      <c r="Y38" s="31" t="s">
        <v>201</v>
      </c>
      <c r="Z38" s="31" t="s">
        <v>201</v>
      </c>
      <c r="AA38" s="31" t="s">
        <v>201</v>
      </c>
      <c r="AB38" s="31" t="s">
        <v>201</v>
      </c>
      <c r="AC38" s="31" t="s">
        <v>201</v>
      </c>
      <c r="AD38" s="31" t="s">
        <v>201</v>
      </c>
      <c r="AE38" s="31">
        <v>0.26551250656001546</v>
      </c>
      <c r="AF38" s="31" t="s">
        <v>41</v>
      </c>
      <c r="AG38" s="31" t="s">
        <v>201</v>
      </c>
      <c r="AH38" s="31" t="s">
        <v>201</v>
      </c>
      <c r="AI38" s="31" t="s">
        <v>201</v>
      </c>
      <c r="AJ38" s="31" t="s">
        <v>201</v>
      </c>
      <c r="AK38" s="31" t="s">
        <v>201</v>
      </c>
      <c r="AL38" s="31" t="s">
        <v>201</v>
      </c>
      <c r="AM38" s="31" t="s">
        <v>201</v>
      </c>
      <c r="AN38" s="31">
        <v>10.408694623062052</v>
      </c>
      <c r="AO38" s="31">
        <v>3.7335836640611202</v>
      </c>
      <c r="AP38" s="31">
        <v>70.206014846663251</v>
      </c>
      <c r="AQ38" s="31">
        <f t="shared" si="0"/>
        <v>6.3343889175592789</v>
      </c>
      <c r="AR38" s="31">
        <f t="shared" si="1"/>
        <v>6.4217211291934024</v>
      </c>
      <c r="AS38" s="31">
        <f t="shared" si="2"/>
        <v>0</v>
      </c>
      <c r="AT38" s="31">
        <f t="shared" si="3"/>
        <v>0.26551250656001546</v>
      </c>
      <c r="AU38" s="31">
        <f t="shared" si="4"/>
        <v>0</v>
      </c>
      <c r="AV38" s="31">
        <f t="shared" si="5"/>
        <v>0</v>
      </c>
      <c r="AW38" s="31">
        <f t="shared" si="6"/>
        <v>14.142278287123172</v>
      </c>
      <c r="AX38" s="31">
        <v>93.507014661481378</v>
      </c>
      <c r="AY38" s="31">
        <f t="shared" si="7"/>
        <v>176.73465206145733</v>
      </c>
      <c r="AZ38" s="31">
        <v>190.87693034858046</v>
      </c>
      <c r="BA38" s="31">
        <f t="shared" si="8"/>
        <v>7.3678944120050573</v>
      </c>
      <c r="BB38" s="72"/>
      <c r="BC38" s="72"/>
    </row>
    <row r="39" spans="1:55" ht="15" x14ac:dyDescent="0.25">
      <c r="A39" s="31" t="s">
        <v>43</v>
      </c>
      <c r="B39" s="31">
        <v>33.781035359824834</v>
      </c>
      <c r="C39" s="31">
        <v>3.3287128816102078</v>
      </c>
      <c r="D39" s="31">
        <v>4.6592447024272348</v>
      </c>
      <c r="E39" s="31">
        <v>1.9623246244489392</v>
      </c>
      <c r="F39" s="31">
        <v>1.4765268433185215</v>
      </c>
      <c r="G39" s="31">
        <v>0.73158891004424076</v>
      </c>
      <c r="H39" s="31">
        <v>3.3823884170819221</v>
      </c>
      <c r="I39" s="31" t="s">
        <v>201</v>
      </c>
      <c r="J39" s="31" t="s">
        <v>201</v>
      </c>
      <c r="K39" s="31" t="s">
        <v>201</v>
      </c>
      <c r="L39" s="31" t="s">
        <v>201</v>
      </c>
      <c r="M39" s="31" t="s">
        <v>201</v>
      </c>
      <c r="N39" s="31" t="s">
        <v>201</v>
      </c>
      <c r="O39" s="31" t="s">
        <v>201</v>
      </c>
      <c r="P39" s="31">
        <v>14.587181610669402</v>
      </c>
      <c r="Q39" s="31" t="s">
        <v>201</v>
      </c>
      <c r="R39" s="31">
        <v>8.3473367936355999E-2</v>
      </c>
      <c r="S39" s="31">
        <v>2.597064298496643</v>
      </c>
      <c r="T39" s="31">
        <v>9.7650436776023114E-2</v>
      </c>
      <c r="U39" s="31">
        <v>0.37384599622979631</v>
      </c>
      <c r="V39" s="31" t="s">
        <v>41</v>
      </c>
      <c r="W39" s="31">
        <v>0.15619918786661391</v>
      </c>
      <c r="X39" s="31" t="s">
        <v>201</v>
      </c>
      <c r="Y39" s="31" t="s">
        <v>201</v>
      </c>
      <c r="Z39" s="31" t="s">
        <v>201</v>
      </c>
      <c r="AA39" s="31" t="s">
        <v>201</v>
      </c>
      <c r="AB39" s="31" t="s">
        <v>201</v>
      </c>
      <c r="AC39" s="31" t="s">
        <v>201</v>
      </c>
      <c r="AD39" s="31" t="s">
        <v>201</v>
      </c>
      <c r="AE39" s="31" t="s">
        <v>201</v>
      </c>
      <c r="AF39" s="31" t="s">
        <v>201</v>
      </c>
      <c r="AG39" s="31" t="s">
        <v>201</v>
      </c>
      <c r="AH39" s="31" t="s">
        <v>41</v>
      </c>
      <c r="AI39" s="31" t="s">
        <v>41</v>
      </c>
      <c r="AJ39" s="31" t="s">
        <v>201</v>
      </c>
      <c r="AK39" s="31">
        <v>3.0932829175931524</v>
      </c>
      <c r="AL39" s="31" t="s">
        <v>201</v>
      </c>
      <c r="AM39" s="31" t="s">
        <v>201</v>
      </c>
      <c r="AN39" s="31">
        <v>9.6749378673714936</v>
      </c>
      <c r="AO39" s="31">
        <v>2.5095035830134487</v>
      </c>
      <c r="AP39" s="31">
        <v>33.781035359824834</v>
      </c>
      <c r="AQ39" s="31">
        <f t="shared" si="0"/>
        <v>15.540786378931065</v>
      </c>
      <c r="AR39" s="31">
        <f t="shared" si="1"/>
        <v>17.895414897974835</v>
      </c>
      <c r="AS39" s="31">
        <f t="shared" si="2"/>
        <v>0</v>
      </c>
      <c r="AT39" s="31">
        <f t="shared" si="3"/>
        <v>0</v>
      </c>
      <c r="AU39" s="31">
        <f t="shared" si="4"/>
        <v>0</v>
      </c>
      <c r="AV39" s="31">
        <f t="shared" si="5"/>
        <v>3.0932829175931524</v>
      </c>
      <c r="AW39" s="31">
        <f t="shared" si="6"/>
        <v>12.184441450384941</v>
      </c>
      <c r="AX39" s="31">
        <v>104.46313740436069</v>
      </c>
      <c r="AY39" s="31">
        <f t="shared" si="7"/>
        <v>174.77365695868457</v>
      </c>
      <c r="AZ39" s="31">
        <v>186.95809840906952</v>
      </c>
      <c r="BA39" s="31">
        <f t="shared" si="8"/>
        <v>20.901024118946253</v>
      </c>
      <c r="BB39" s="72"/>
      <c r="BC39" s="72"/>
    </row>
    <row r="40" spans="1:55" ht="15" x14ac:dyDescent="0.25">
      <c r="A40" s="31" t="s">
        <v>255</v>
      </c>
      <c r="B40" s="31">
        <v>84.0321446851746</v>
      </c>
      <c r="C40" s="31">
        <v>5.5248647827816093</v>
      </c>
      <c r="D40" s="31" t="s">
        <v>201</v>
      </c>
      <c r="E40" s="31" t="s">
        <v>201</v>
      </c>
      <c r="F40" s="31" t="s">
        <v>201</v>
      </c>
      <c r="G40" s="31">
        <v>0.16882821001020937</v>
      </c>
      <c r="H40" s="31">
        <v>0.20835158008237264</v>
      </c>
      <c r="I40" s="31" t="s">
        <v>201</v>
      </c>
      <c r="J40" s="31" t="s">
        <v>201</v>
      </c>
      <c r="K40" s="31" t="s">
        <v>201</v>
      </c>
      <c r="L40" s="31" t="s">
        <v>201</v>
      </c>
      <c r="M40" s="31" t="s">
        <v>201</v>
      </c>
      <c r="N40" s="31" t="s">
        <v>201</v>
      </c>
      <c r="O40" s="31" t="s">
        <v>201</v>
      </c>
      <c r="P40" s="31" t="s">
        <v>201</v>
      </c>
      <c r="Q40" s="31" t="s">
        <v>201</v>
      </c>
      <c r="R40" s="31" t="s">
        <v>201</v>
      </c>
      <c r="S40" s="31" t="s">
        <v>201</v>
      </c>
      <c r="T40" s="31" t="s">
        <v>201</v>
      </c>
      <c r="U40" s="31">
        <v>8.2163955215339868E-2</v>
      </c>
      <c r="V40" s="31" t="s">
        <v>201</v>
      </c>
      <c r="W40" s="31">
        <v>0.97136369954550539</v>
      </c>
      <c r="X40" s="31" t="s">
        <v>201</v>
      </c>
      <c r="Y40" s="31" t="s">
        <v>201</v>
      </c>
      <c r="Z40" s="31" t="s">
        <v>201</v>
      </c>
      <c r="AA40" s="31" t="s">
        <v>201</v>
      </c>
      <c r="AB40" s="31" t="s">
        <v>201</v>
      </c>
      <c r="AC40" s="31" t="s">
        <v>201</v>
      </c>
      <c r="AD40" s="31" t="s">
        <v>201</v>
      </c>
      <c r="AE40" s="31">
        <v>0.36109700892162105</v>
      </c>
      <c r="AF40" s="31" t="s">
        <v>201</v>
      </c>
      <c r="AG40" s="31" t="s">
        <v>201</v>
      </c>
      <c r="AH40" s="31" t="s">
        <v>201</v>
      </c>
      <c r="AI40" s="31" t="s">
        <v>201</v>
      </c>
      <c r="AJ40" s="31" t="s">
        <v>201</v>
      </c>
      <c r="AK40" s="31" t="s">
        <v>201</v>
      </c>
      <c r="AL40" s="31" t="s">
        <v>201</v>
      </c>
      <c r="AM40" s="31" t="s">
        <v>201</v>
      </c>
      <c r="AN40" s="31" t="s">
        <v>201</v>
      </c>
      <c r="AO40" s="31" t="s">
        <v>201</v>
      </c>
      <c r="AP40" s="31">
        <v>84.0321446851746</v>
      </c>
      <c r="AQ40" s="31">
        <f t="shared" si="0"/>
        <v>5.9020445728741917</v>
      </c>
      <c r="AR40" s="31">
        <f t="shared" si="1"/>
        <v>1.0535276547608452</v>
      </c>
      <c r="AS40" s="31">
        <f t="shared" si="2"/>
        <v>0</v>
      </c>
      <c r="AT40" s="31">
        <f t="shared" si="3"/>
        <v>0.36109700892162105</v>
      </c>
      <c r="AU40" s="31">
        <f t="shared" si="4"/>
        <v>0</v>
      </c>
      <c r="AV40" s="31">
        <f t="shared" si="5"/>
        <v>0</v>
      </c>
      <c r="AW40" s="31">
        <f t="shared" si="6"/>
        <v>0</v>
      </c>
      <c r="AX40" s="31">
        <v>75.67836325848026</v>
      </c>
      <c r="AY40" s="31">
        <f t="shared" si="7"/>
        <v>167.02717718021151</v>
      </c>
      <c r="AZ40" s="31">
        <v>167.02717718021151</v>
      </c>
      <c r="BA40" s="31">
        <f t="shared" si="8"/>
        <v>4.3805261874613652</v>
      </c>
      <c r="BB40" s="72"/>
      <c r="BC40" s="72"/>
    </row>
    <row r="41" spans="1:55" ht="15" x14ac:dyDescent="0.25">
      <c r="A41" s="31" t="s">
        <v>173</v>
      </c>
      <c r="B41" s="31">
        <v>78.178274507933523</v>
      </c>
      <c r="C41" s="31" t="s">
        <v>41</v>
      </c>
      <c r="D41" s="31" t="s">
        <v>201</v>
      </c>
      <c r="E41" s="31" t="s">
        <v>201</v>
      </c>
      <c r="F41" s="31" t="s">
        <v>201</v>
      </c>
      <c r="G41" s="31" t="s">
        <v>201</v>
      </c>
      <c r="H41" s="31" t="s">
        <v>201</v>
      </c>
      <c r="I41" s="31" t="s">
        <v>201</v>
      </c>
      <c r="J41" s="31" t="s">
        <v>201</v>
      </c>
      <c r="K41" s="31" t="s">
        <v>201</v>
      </c>
      <c r="L41" s="31" t="s">
        <v>201</v>
      </c>
      <c r="M41" s="31" t="s">
        <v>201</v>
      </c>
      <c r="N41" s="31" t="s">
        <v>201</v>
      </c>
      <c r="O41" s="31" t="s">
        <v>201</v>
      </c>
      <c r="P41" s="31">
        <v>1.1179465130983937</v>
      </c>
      <c r="Q41" s="31" t="s">
        <v>201</v>
      </c>
      <c r="R41" s="31" t="s">
        <v>201</v>
      </c>
      <c r="S41" s="31" t="s">
        <v>201</v>
      </c>
      <c r="T41" s="31" t="s">
        <v>201</v>
      </c>
      <c r="U41" s="31" t="s">
        <v>201</v>
      </c>
      <c r="V41" s="31" t="s">
        <v>201</v>
      </c>
      <c r="W41" s="31" t="s">
        <v>41</v>
      </c>
      <c r="X41" s="31" t="s">
        <v>201</v>
      </c>
      <c r="Y41" s="31" t="s">
        <v>201</v>
      </c>
      <c r="Z41" s="31" t="s">
        <v>201</v>
      </c>
      <c r="AA41" s="31" t="s">
        <v>201</v>
      </c>
      <c r="AB41" s="31" t="s">
        <v>201</v>
      </c>
      <c r="AC41" s="31" t="s">
        <v>201</v>
      </c>
      <c r="AD41" s="31" t="s">
        <v>201</v>
      </c>
      <c r="AE41" s="31" t="s">
        <v>201</v>
      </c>
      <c r="AF41" s="31" t="s">
        <v>201</v>
      </c>
      <c r="AG41" s="31" t="s">
        <v>201</v>
      </c>
      <c r="AH41" s="31">
        <v>0.16065309403881492</v>
      </c>
      <c r="AI41" s="31" t="s">
        <v>201</v>
      </c>
      <c r="AJ41" s="31" t="s">
        <v>201</v>
      </c>
      <c r="AK41" s="31" t="s">
        <v>201</v>
      </c>
      <c r="AL41" s="31" t="s">
        <v>201</v>
      </c>
      <c r="AM41" s="31" t="s">
        <v>201</v>
      </c>
      <c r="AN41" s="31" t="s">
        <v>201</v>
      </c>
      <c r="AO41" s="31" t="s">
        <v>201</v>
      </c>
      <c r="AP41" s="31">
        <v>78.178274507933523</v>
      </c>
      <c r="AQ41" s="31">
        <f t="shared" si="0"/>
        <v>0</v>
      </c>
      <c r="AR41" s="31">
        <f t="shared" si="1"/>
        <v>1.1179465130983937</v>
      </c>
      <c r="AS41" s="31">
        <f t="shared" si="2"/>
        <v>0</v>
      </c>
      <c r="AT41" s="31">
        <f t="shared" si="3"/>
        <v>0</v>
      </c>
      <c r="AU41" s="31">
        <f t="shared" si="4"/>
        <v>0.16065309403881492</v>
      </c>
      <c r="AV41" s="31">
        <f t="shared" si="5"/>
        <v>0</v>
      </c>
      <c r="AW41" s="31">
        <f t="shared" si="6"/>
        <v>0</v>
      </c>
      <c r="AX41" s="31">
        <v>82.831642456928392</v>
      </c>
      <c r="AY41" s="31">
        <f t="shared" si="7"/>
        <v>162.28851657199914</v>
      </c>
      <c r="AZ41" s="31">
        <v>162.28851657199914</v>
      </c>
      <c r="BA41" s="31">
        <f t="shared" si="8"/>
        <v>0.78785587184165251</v>
      </c>
      <c r="BB41" s="72"/>
      <c r="BC41" s="72"/>
    </row>
    <row r="42" spans="1:55" ht="15" x14ac:dyDescent="0.25">
      <c r="A42" s="31" t="s">
        <v>57</v>
      </c>
      <c r="B42" s="31" t="s">
        <v>41</v>
      </c>
      <c r="C42" s="31">
        <v>5.1546044622535385</v>
      </c>
      <c r="D42" s="31" t="s">
        <v>201</v>
      </c>
      <c r="E42" s="31" t="s">
        <v>201</v>
      </c>
      <c r="F42" s="31">
        <v>0.62298640897492441</v>
      </c>
      <c r="G42" s="31" t="s">
        <v>201</v>
      </c>
      <c r="H42" s="31">
        <v>0.58515762916751468</v>
      </c>
      <c r="I42" s="31" t="s">
        <v>201</v>
      </c>
      <c r="J42" s="31" t="s">
        <v>201</v>
      </c>
      <c r="K42" s="31" t="s">
        <v>201</v>
      </c>
      <c r="L42" s="31" t="s">
        <v>201</v>
      </c>
      <c r="M42" s="31" t="s">
        <v>201</v>
      </c>
      <c r="N42" s="31" t="s">
        <v>201</v>
      </c>
      <c r="O42" s="31" t="s">
        <v>201</v>
      </c>
      <c r="P42" s="31">
        <v>1.7644697977818022</v>
      </c>
      <c r="Q42" s="31" t="s">
        <v>201</v>
      </c>
      <c r="R42" s="31" t="s">
        <v>201</v>
      </c>
      <c r="S42" s="31" t="s">
        <v>201</v>
      </c>
      <c r="T42" s="31" t="s">
        <v>201</v>
      </c>
      <c r="U42" s="31">
        <v>0.13967872386607777</v>
      </c>
      <c r="V42" s="31" t="s">
        <v>201</v>
      </c>
      <c r="W42" s="31">
        <v>0.73706491774558447</v>
      </c>
      <c r="X42" s="31" t="s">
        <v>201</v>
      </c>
      <c r="Y42" s="31" t="s">
        <v>201</v>
      </c>
      <c r="Z42" s="31" t="s">
        <v>201</v>
      </c>
      <c r="AA42" s="31" t="s">
        <v>201</v>
      </c>
      <c r="AB42" s="31" t="s">
        <v>201</v>
      </c>
      <c r="AC42" s="31" t="s">
        <v>201</v>
      </c>
      <c r="AD42" s="31" t="s">
        <v>201</v>
      </c>
      <c r="AE42" s="31">
        <v>0.27259284006828255</v>
      </c>
      <c r="AF42" s="31" t="s">
        <v>201</v>
      </c>
      <c r="AG42" s="31" t="s">
        <v>201</v>
      </c>
      <c r="AH42" s="31" t="s">
        <v>201</v>
      </c>
      <c r="AI42" s="31" t="s">
        <v>201</v>
      </c>
      <c r="AJ42" s="31" t="s">
        <v>201</v>
      </c>
      <c r="AK42" s="31" t="s">
        <v>201</v>
      </c>
      <c r="AL42" s="31" t="s">
        <v>201</v>
      </c>
      <c r="AM42" s="31" t="s">
        <v>201</v>
      </c>
      <c r="AN42" s="31" t="s">
        <v>201</v>
      </c>
      <c r="AO42" s="31" t="s">
        <v>41</v>
      </c>
      <c r="AP42" s="31" t="s">
        <v>41</v>
      </c>
      <c r="AQ42" s="31">
        <f t="shared" si="0"/>
        <v>6.3627485003959769</v>
      </c>
      <c r="AR42" s="31">
        <f t="shared" si="1"/>
        <v>2.6412134393934643</v>
      </c>
      <c r="AS42" s="31">
        <f t="shared" si="2"/>
        <v>0</v>
      </c>
      <c r="AT42" s="31">
        <f t="shared" si="3"/>
        <v>0.27259284006828255</v>
      </c>
      <c r="AU42" s="31">
        <f t="shared" si="4"/>
        <v>0</v>
      </c>
      <c r="AV42" s="31">
        <f t="shared" si="5"/>
        <v>0</v>
      </c>
      <c r="AW42" s="31">
        <f t="shared" si="6"/>
        <v>0</v>
      </c>
      <c r="AX42" s="31">
        <v>124.13627784618635</v>
      </c>
      <c r="AY42" s="31">
        <f t="shared" si="7"/>
        <v>133.41283262604406</v>
      </c>
      <c r="AZ42" s="31">
        <v>133.41283262604406</v>
      </c>
      <c r="BA42" s="31">
        <f t="shared" si="8"/>
        <v>6.9532702344008328</v>
      </c>
      <c r="BB42" s="72"/>
      <c r="BC42" s="72"/>
    </row>
    <row r="43" spans="1:55" ht="15" x14ac:dyDescent="0.25">
      <c r="A43" s="31" t="s">
        <v>89</v>
      </c>
      <c r="B43" s="31">
        <v>35.13130651949232</v>
      </c>
      <c r="C43" s="31">
        <v>2.3522420362959813</v>
      </c>
      <c r="D43" s="31">
        <v>2.7404791093685588</v>
      </c>
      <c r="E43" s="31">
        <v>3.8867502754643155</v>
      </c>
      <c r="F43" s="31">
        <v>1.765945726228132</v>
      </c>
      <c r="G43" s="31">
        <v>1.144280090069197</v>
      </c>
      <c r="H43" s="31">
        <v>1.2412434558098797</v>
      </c>
      <c r="I43" s="31" t="s">
        <v>201</v>
      </c>
      <c r="J43" s="31" t="s">
        <v>201</v>
      </c>
      <c r="K43" s="31" t="s">
        <v>41</v>
      </c>
      <c r="L43" s="31" t="s">
        <v>201</v>
      </c>
      <c r="M43" s="31" t="s">
        <v>201</v>
      </c>
      <c r="N43" s="31" t="s">
        <v>201</v>
      </c>
      <c r="O43" s="31" t="s">
        <v>201</v>
      </c>
      <c r="P43" s="31">
        <v>5.7513633866628204</v>
      </c>
      <c r="Q43" s="31" t="s">
        <v>201</v>
      </c>
      <c r="R43" s="31" t="s">
        <v>201</v>
      </c>
      <c r="S43" s="31">
        <v>1.3905204234125352</v>
      </c>
      <c r="T43" s="31" t="s">
        <v>201</v>
      </c>
      <c r="U43" s="31">
        <v>0.65320344396195196</v>
      </c>
      <c r="V43" s="31" t="s">
        <v>201</v>
      </c>
      <c r="W43" s="31" t="s">
        <v>201</v>
      </c>
      <c r="X43" s="31" t="s">
        <v>201</v>
      </c>
      <c r="Y43" s="31" t="s">
        <v>201</v>
      </c>
      <c r="Z43" s="31" t="s">
        <v>201</v>
      </c>
      <c r="AA43" s="31" t="s">
        <v>201</v>
      </c>
      <c r="AB43" s="31" t="s">
        <v>201</v>
      </c>
      <c r="AC43" s="31" t="s">
        <v>201</v>
      </c>
      <c r="AD43" s="31" t="s">
        <v>201</v>
      </c>
      <c r="AE43" s="31" t="s">
        <v>201</v>
      </c>
      <c r="AF43" s="31" t="s">
        <v>201</v>
      </c>
      <c r="AG43" s="31" t="s">
        <v>201</v>
      </c>
      <c r="AH43" s="31" t="s">
        <v>201</v>
      </c>
      <c r="AI43" s="31" t="s">
        <v>201</v>
      </c>
      <c r="AJ43" s="31" t="s">
        <v>201</v>
      </c>
      <c r="AK43" s="31" t="s">
        <v>201</v>
      </c>
      <c r="AL43" s="31" t="s">
        <v>201</v>
      </c>
      <c r="AM43" s="31" t="s">
        <v>201</v>
      </c>
      <c r="AN43" s="31">
        <v>60.280484437255915</v>
      </c>
      <c r="AO43" s="31">
        <v>16.766272271844301</v>
      </c>
      <c r="AP43" s="31">
        <v>35.13130651949232</v>
      </c>
      <c r="AQ43" s="31">
        <f t="shared" si="0"/>
        <v>13.130940693236065</v>
      </c>
      <c r="AR43" s="31">
        <f t="shared" si="1"/>
        <v>7.7950872540373082</v>
      </c>
      <c r="AS43" s="31">
        <f t="shared" si="2"/>
        <v>0</v>
      </c>
      <c r="AT43" s="31">
        <f t="shared" si="3"/>
        <v>0</v>
      </c>
      <c r="AU43" s="31">
        <f t="shared" si="4"/>
        <v>0</v>
      </c>
      <c r="AV43" s="31">
        <f t="shared" si="5"/>
        <v>0</v>
      </c>
      <c r="AW43" s="31">
        <f t="shared" si="6"/>
        <v>77.046756709100208</v>
      </c>
      <c r="AX43" s="31">
        <v>76.82919067662624</v>
      </c>
      <c r="AY43" s="31">
        <f t="shared" si="7"/>
        <v>132.88652514339191</v>
      </c>
      <c r="AZ43" s="31">
        <v>209.93328185249214</v>
      </c>
      <c r="BA43" s="31">
        <f t="shared" si="8"/>
        <v>15.747291100202245</v>
      </c>
      <c r="BB43" s="72"/>
      <c r="BC43" s="72"/>
    </row>
    <row r="44" spans="1:55" ht="15" x14ac:dyDescent="0.25">
      <c r="A44" s="31" t="s">
        <v>174</v>
      </c>
      <c r="B44" s="31">
        <v>62.201413361209298</v>
      </c>
      <c r="C44" s="31">
        <v>0.33033028596131891</v>
      </c>
      <c r="D44" s="31">
        <v>0.1548779402468887</v>
      </c>
      <c r="E44" s="31" t="s">
        <v>201</v>
      </c>
      <c r="F44" s="31" t="s">
        <v>201</v>
      </c>
      <c r="G44" s="31" t="s">
        <v>201</v>
      </c>
      <c r="H44" s="31" t="s">
        <v>201</v>
      </c>
      <c r="I44" s="31" t="s">
        <v>201</v>
      </c>
      <c r="J44" s="31" t="s">
        <v>201</v>
      </c>
      <c r="K44" s="31" t="s">
        <v>201</v>
      </c>
      <c r="L44" s="31">
        <v>0.40280662923755289</v>
      </c>
      <c r="M44" s="31" t="s">
        <v>201</v>
      </c>
      <c r="N44" s="31" t="s">
        <v>201</v>
      </c>
      <c r="O44" s="31" t="s">
        <v>201</v>
      </c>
      <c r="P44" s="31">
        <v>1.3199850395619588</v>
      </c>
      <c r="Q44" s="31" t="s">
        <v>201</v>
      </c>
      <c r="R44" s="31" t="s">
        <v>201</v>
      </c>
      <c r="S44" s="31" t="s">
        <v>201</v>
      </c>
      <c r="T44" s="31" t="s">
        <v>201</v>
      </c>
      <c r="U44" s="31">
        <v>0.14789511938761174</v>
      </c>
      <c r="V44" s="31" t="s">
        <v>201</v>
      </c>
      <c r="W44" s="31">
        <v>0.21965510793742599</v>
      </c>
      <c r="X44" s="31" t="s">
        <v>201</v>
      </c>
      <c r="Y44" s="31" t="s">
        <v>201</v>
      </c>
      <c r="Z44" s="31" t="s">
        <v>201</v>
      </c>
      <c r="AA44" s="31" t="s">
        <v>201</v>
      </c>
      <c r="AB44" s="31" t="s">
        <v>201</v>
      </c>
      <c r="AC44" s="31" t="s">
        <v>201</v>
      </c>
      <c r="AD44" s="31" t="s">
        <v>201</v>
      </c>
      <c r="AE44" s="31" t="s">
        <v>201</v>
      </c>
      <c r="AF44" s="31" t="s">
        <v>201</v>
      </c>
      <c r="AG44" s="31" t="s">
        <v>201</v>
      </c>
      <c r="AH44" s="31" t="s">
        <v>41</v>
      </c>
      <c r="AI44" s="31" t="s">
        <v>201</v>
      </c>
      <c r="AJ44" s="31" t="s">
        <v>201</v>
      </c>
      <c r="AK44" s="31" t="s">
        <v>41</v>
      </c>
      <c r="AL44" s="31" t="s">
        <v>201</v>
      </c>
      <c r="AM44" s="31" t="s">
        <v>201</v>
      </c>
      <c r="AN44" s="31" t="s">
        <v>201</v>
      </c>
      <c r="AO44" s="31" t="s">
        <v>201</v>
      </c>
      <c r="AP44" s="31">
        <v>62.201413361209298</v>
      </c>
      <c r="AQ44" s="31">
        <f t="shared" si="0"/>
        <v>0.88801485544576053</v>
      </c>
      <c r="AR44" s="31">
        <f t="shared" si="1"/>
        <v>1.6875352668869965</v>
      </c>
      <c r="AS44" s="31">
        <f t="shared" si="2"/>
        <v>0</v>
      </c>
      <c r="AT44" s="31">
        <f t="shared" si="3"/>
        <v>0</v>
      </c>
      <c r="AU44" s="31">
        <f t="shared" si="4"/>
        <v>0</v>
      </c>
      <c r="AV44" s="31">
        <f t="shared" si="5"/>
        <v>0</v>
      </c>
      <c r="AW44" s="31">
        <f t="shared" si="6"/>
        <v>0</v>
      </c>
      <c r="AX44" s="31">
        <v>20.604016966033942</v>
      </c>
      <c r="AY44" s="31">
        <f t="shared" si="7"/>
        <v>85.380980449576001</v>
      </c>
      <c r="AZ44" s="31">
        <v>85.380980449576001</v>
      </c>
      <c r="BA44" s="31">
        <f t="shared" si="8"/>
        <v>3.0165384711807288</v>
      </c>
      <c r="BB44" s="72"/>
      <c r="BC44" s="72"/>
    </row>
    <row r="45" spans="1:55" ht="15" x14ac:dyDescent="0.25">
      <c r="A45" s="31" t="s">
        <v>259</v>
      </c>
      <c r="B45" s="31" t="s">
        <v>41</v>
      </c>
      <c r="C45" s="31" t="s">
        <v>41</v>
      </c>
      <c r="D45" s="31">
        <v>0.24952557039776513</v>
      </c>
      <c r="E45" s="31" t="s">
        <v>201</v>
      </c>
      <c r="F45" s="31" t="s">
        <v>201</v>
      </c>
      <c r="G45" s="31">
        <v>9.0667001672149486E-2</v>
      </c>
      <c r="H45" s="31" t="s">
        <v>201</v>
      </c>
      <c r="I45" s="31" t="s">
        <v>201</v>
      </c>
      <c r="J45" s="31" t="s">
        <v>201</v>
      </c>
      <c r="K45" s="31" t="s">
        <v>41</v>
      </c>
      <c r="L45" s="31" t="s">
        <v>201</v>
      </c>
      <c r="M45" s="31" t="s">
        <v>201</v>
      </c>
      <c r="N45" s="31" t="s">
        <v>201</v>
      </c>
      <c r="O45" s="31" t="s">
        <v>201</v>
      </c>
      <c r="P45" s="31" t="s">
        <v>201</v>
      </c>
      <c r="Q45" s="31" t="s">
        <v>201</v>
      </c>
      <c r="R45" s="31" t="s">
        <v>201</v>
      </c>
      <c r="S45" s="31" t="s">
        <v>41</v>
      </c>
      <c r="T45" s="31" t="s">
        <v>201</v>
      </c>
      <c r="U45" s="31">
        <v>6.1622966411504894E-2</v>
      </c>
      <c r="V45" s="31" t="s">
        <v>201</v>
      </c>
      <c r="W45" s="31" t="s">
        <v>41</v>
      </c>
      <c r="X45" s="31" t="s">
        <v>201</v>
      </c>
      <c r="Y45" s="31" t="s">
        <v>201</v>
      </c>
      <c r="Z45" s="31" t="s">
        <v>201</v>
      </c>
      <c r="AA45" s="31" t="s">
        <v>201</v>
      </c>
      <c r="AB45" s="31" t="s">
        <v>201</v>
      </c>
      <c r="AC45" s="31" t="s">
        <v>201</v>
      </c>
      <c r="AD45" s="31" t="s">
        <v>201</v>
      </c>
      <c r="AE45" s="31" t="s">
        <v>201</v>
      </c>
      <c r="AF45" s="31" t="s">
        <v>201</v>
      </c>
      <c r="AG45" s="31" t="s">
        <v>201</v>
      </c>
      <c r="AH45" s="31" t="s">
        <v>41</v>
      </c>
      <c r="AI45" s="31" t="s">
        <v>201</v>
      </c>
      <c r="AJ45" s="31" t="s">
        <v>201</v>
      </c>
      <c r="AK45" s="31">
        <v>0.69252602632682492</v>
      </c>
      <c r="AL45" s="31" t="s">
        <v>201</v>
      </c>
      <c r="AM45" s="31" t="s">
        <v>201</v>
      </c>
      <c r="AN45" s="31" t="s">
        <v>201</v>
      </c>
      <c r="AO45" s="31" t="s">
        <v>201</v>
      </c>
      <c r="AP45" s="31" t="s">
        <v>41</v>
      </c>
      <c r="AQ45" s="31">
        <f t="shared" si="0"/>
        <v>0.3401925720699146</v>
      </c>
      <c r="AR45" s="31">
        <f t="shared" si="1"/>
        <v>6.1622966411504894E-2</v>
      </c>
      <c r="AS45" s="31">
        <f t="shared" si="2"/>
        <v>0</v>
      </c>
      <c r="AT45" s="31">
        <f t="shared" si="3"/>
        <v>0</v>
      </c>
      <c r="AU45" s="31">
        <f t="shared" si="4"/>
        <v>0</v>
      </c>
      <c r="AV45" s="31">
        <f t="shared" si="5"/>
        <v>0.69252602632682492</v>
      </c>
      <c r="AW45" s="31">
        <f t="shared" si="6"/>
        <v>0</v>
      </c>
      <c r="AX45" s="31">
        <v>40.9360063775718</v>
      </c>
      <c r="AY45" s="31">
        <f t="shared" si="7"/>
        <v>42.030347942380047</v>
      </c>
      <c r="AZ45" s="31">
        <v>42.030347942380047</v>
      </c>
      <c r="BA45" s="31">
        <f>SUM(AQ45:AV45)/AY45*100</f>
        <v>2.6036938031264731</v>
      </c>
      <c r="BB45" s="72"/>
      <c r="BC45" s="72"/>
    </row>
    <row r="46" spans="1:55" s="66" customFormat="1" ht="15" x14ac:dyDescent="0.2">
      <c r="A46" s="66" t="s">
        <v>232</v>
      </c>
      <c r="B46" s="66">
        <v>29.75</v>
      </c>
      <c r="C46" s="66">
        <v>0.28999999999999998</v>
      </c>
      <c r="D46" s="66">
        <v>0.15</v>
      </c>
      <c r="E46" s="66">
        <v>0.42</v>
      </c>
      <c r="F46" s="66">
        <v>0.47</v>
      </c>
      <c r="G46" s="66">
        <v>0.09</v>
      </c>
      <c r="H46" s="66">
        <v>0.21</v>
      </c>
      <c r="I46" s="66">
        <v>0.17</v>
      </c>
      <c r="J46" s="66">
        <v>0.12</v>
      </c>
      <c r="K46" s="66">
        <v>0.15</v>
      </c>
      <c r="L46" s="66">
        <v>0.28999999999999998</v>
      </c>
      <c r="P46" s="66">
        <v>0.65</v>
      </c>
      <c r="Q46" s="66">
        <v>0.02</v>
      </c>
      <c r="R46" s="66">
        <v>7.0000000000000007E-2</v>
      </c>
      <c r="S46" s="66">
        <v>0.18</v>
      </c>
      <c r="T46" s="66">
        <v>0.06</v>
      </c>
      <c r="U46" s="66">
        <v>0.06</v>
      </c>
      <c r="V46" s="66">
        <v>0.06</v>
      </c>
      <c r="W46" s="66">
        <v>0.1</v>
      </c>
      <c r="AC46" s="66">
        <v>0.23</v>
      </c>
      <c r="AD46" s="66">
        <v>0.14000000000000001</v>
      </c>
      <c r="AE46" s="66">
        <v>0.18</v>
      </c>
      <c r="AH46" s="66">
        <v>0.16</v>
      </c>
      <c r="AK46" s="66">
        <v>0.69</v>
      </c>
      <c r="AL46" s="66">
        <v>1.48</v>
      </c>
      <c r="AN46" s="66">
        <v>4.75</v>
      </c>
      <c r="AO46" s="66">
        <v>2.5099999999999998</v>
      </c>
      <c r="AP46" s="66">
        <v>29.75</v>
      </c>
      <c r="AQ46" s="66">
        <v>0</v>
      </c>
      <c r="AR46" s="66">
        <v>0.06</v>
      </c>
      <c r="AS46" s="66">
        <v>0</v>
      </c>
      <c r="AT46" s="66">
        <v>0</v>
      </c>
      <c r="AU46" s="66">
        <v>0</v>
      </c>
      <c r="AV46" s="66">
        <v>0</v>
      </c>
      <c r="AW46" s="66">
        <v>0</v>
      </c>
      <c r="AX46" s="66">
        <v>20.6</v>
      </c>
      <c r="AY46" s="66">
        <v>42.03</v>
      </c>
      <c r="AZ46" s="66">
        <v>42.03</v>
      </c>
      <c r="BA46" s="66">
        <v>2.6</v>
      </c>
      <c r="BC46" s="72"/>
    </row>
    <row r="47" spans="1:55" s="66" customFormat="1" ht="15" x14ac:dyDescent="0.2">
      <c r="A47" s="66" t="s">
        <v>233</v>
      </c>
      <c r="B47" s="66">
        <v>1078</v>
      </c>
      <c r="C47" s="66">
        <v>13.45</v>
      </c>
      <c r="D47" s="66">
        <v>16.89</v>
      </c>
      <c r="E47" s="66">
        <v>24.73</v>
      </c>
      <c r="F47" s="66">
        <v>22.15</v>
      </c>
      <c r="G47" s="66">
        <v>5.93</v>
      </c>
      <c r="H47" s="66">
        <v>15.14</v>
      </c>
      <c r="I47" s="66">
        <v>0.66</v>
      </c>
      <c r="J47" s="66">
        <v>0.48</v>
      </c>
      <c r="K47" s="66">
        <v>0.18</v>
      </c>
      <c r="L47" s="66">
        <v>0.4</v>
      </c>
      <c r="P47" s="66">
        <v>60.22</v>
      </c>
      <c r="Q47" s="66">
        <v>0.15</v>
      </c>
      <c r="R47" s="66">
        <v>1.87</v>
      </c>
      <c r="S47" s="66">
        <v>13.87</v>
      </c>
      <c r="T47" s="66">
        <v>1.55</v>
      </c>
      <c r="U47" s="66">
        <v>8.82</v>
      </c>
      <c r="V47" s="66">
        <v>0.19</v>
      </c>
      <c r="W47" s="66">
        <v>9.1</v>
      </c>
      <c r="AC47" s="66">
        <v>0.23</v>
      </c>
      <c r="AD47" s="66">
        <v>0.14000000000000001</v>
      </c>
      <c r="AE47" s="66">
        <v>5.09</v>
      </c>
      <c r="AH47" s="66">
        <v>0.16</v>
      </c>
      <c r="AK47" s="66">
        <v>6.16</v>
      </c>
      <c r="AL47" s="66">
        <v>2.19</v>
      </c>
      <c r="AN47" s="66">
        <v>1494</v>
      </c>
      <c r="AO47" s="66">
        <v>134.9</v>
      </c>
      <c r="AP47" s="66">
        <v>1078</v>
      </c>
      <c r="AQ47" s="66">
        <v>82.25</v>
      </c>
      <c r="AR47" s="66">
        <v>65.930000000000007</v>
      </c>
      <c r="AS47" s="66">
        <v>0.23</v>
      </c>
      <c r="AT47" s="66">
        <v>5.23</v>
      </c>
      <c r="AU47" s="66">
        <v>0.16</v>
      </c>
      <c r="AV47" s="66">
        <v>6.16</v>
      </c>
      <c r="AW47" s="66">
        <v>1511</v>
      </c>
      <c r="AX47" s="66">
        <v>3007</v>
      </c>
      <c r="AY47" s="66">
        <v>4017</v>
      </c>
      <c r="AZ47" s="66">
        <v>5528</v>
      </c>
      <c r="BA47" s="66">
        <v>87.76</v>
      </c>
      <c r="BC47" s="72"/>
    </row>
    <row r="48" spans="1:55" s="66" customFormat="1" ht="15" x14ac:dyDescent="0.2">
      <c r="A48" s="66" t="s">
        <v>215</v>
      </c>
      <c r="B48" s="66">
        <v>164.1</v>
      </c>
      <c r="C48" s="66">
        <v>5.21</v>
      </c>
      <c r="D48" s="66">
        <v>3.37</v>
      </c>
      <c r="E48" s="66">
        <v>3.8050000000000002</v>
      </c>
      <c r="F48" s="66">
        <v>1.4650000000000001</v>
      </c>
      <c r="G48" s="66">
        <v>0.63</v>
      </c>
      <c r="H48" s="66">
        <v>0.83</v>
      </c>
      <c r="I48" s="66">
        <v>0.35</v>
      </c>
      <c r="J48" s="66">
        <v>0.19500000000000001</v>
      </c>
      <c r="K48" s="66">
        <v>0.16500000000000001</v>
      </c>
      <c r="L48" s="66">
        <v>0.34499999999999997</v>
      </c>
      <c r="P48" s="66">
        <v>4.25</v>
      </c>
      <c r="Q48" s="66">
        <v>3.5000000000000003E-2</v>
      </c>
      <c r="R48" s="66">
        <v>0.17</v>
      </c>
      <c r="S48" s="66">
        <v>1.4350000000000001</v>
      </c>
      <c r="T48" s="66">
        <v>0.19</v>
      </c>
      <c r="U48" s="66">
        <v>0.43</v>
      </c>
      <c r="V48" s="66">
        <v>0.09</v>
      </c>
      <c r="W48" s="66">
        <v>1.365</v>
      </c>
      <c r="AC48" s="66">
        <v>0.23</v>
      </c>
      <c r="AD48" s="66">
        <v>0.14000000000000001</v>
      </c>
      <c r="AE48" s="66">
        <v>0.33500000000000002</v>
      </c>
      <c r="AH48" s="66">
        <v>0.16</v>
      </c>
      <c r="AK48" s="66">
        <v>2.77</v>
      </c>
      <c r="AL48" s="66">
        <v>1.835</v>
      </c>
      <c r="AN48" s="66">
        <v>10.45</v>
      </c>
      <c r="AO48" s="66">
        <v>4.88</v>
      </c>
      <c r="AP48" s="66">
        <v>164.1</v>
      </c>
      <c r="AQ48" s="66">
        <v>10.59</v>
      </c>
      <c r="AR48" s="66">
        <v>7.46</v>
      </c>
      <c r="AS48" s="66">
        <v>0</v>
      </c>
      <c r="AT48" s="66">
        <v>0</v>
      </c>
      <c r="AU48" s="66">
        <v>0</v>
      </c>
      <c r="AV48" s="66">
        <v>0</v>
      </c>
      <c r="AW48" s="66">
        <v>3.82</v>
      </c>
      <c r="AX48" s="66">
        <v>141.19999999999999</v>
      </c>
      <c r="AY48" s="66">
        <v>335.7</v>
      </c>
      <c r="AZ48" s="66">
        <v>340</v>
      </c>
      <c r="BA48" s="66">
        <v>55.07</v>
      </c>
      <c r="BC48" s="72"/>
    </row>
    <row r="49" spans="43:43" ht="15" x14ac:dyDescent="0.2">
      <c r="AQ49" s="66"/>
    </row>
  </sheetData>
  <sortState xmlns:xlrd2="http://schemas.microsoft.com/office/spreadsheetml/2017/richdata2" ref="A3:BA46">
    <sortCondition descending="1" ref="AY5:AY46"/>
  </sortState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Table 1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Zongzhe</dc:creator>
  <cp:lastModifiedBy>Xing Chen</cp:lastModifiedBy>
  <dcterms:created xsi:type="dcterms:W3CDTF">2015-06-05T18:17:20Z</dcterms:created>
  <dcterms:modified xsi:type="dcterms:W3CDTF">2026-06-17T09:29:21Z</dcterms:modified>
</cp:coreProperties>
</file>