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E:\Toshiba Backup 1-18-19\CT26 model\Revised MS 2026\"/>
    </mc:Choice>
  </mc:AlternateContent>
  <xr:revisionPtr revIDLastSave="0" documentId="8_{5BB8DD8B-90B0-4760-BC56-7857BD5C29EC}" xr6:coauthVersionLast="47" xr6:coauthVersionMax="47" xr10:uidLastSave="{00000000-0000-0000-0000-000000000000}"/>
  <bookViews>
    <workbookView xWindow="-110" yWindow="-110" windowWidth="38620" windowHeight="21100" activeTab="4" xr2:uid="{5C8A9E43-88D1-4E5F-BB27-CBF95C6CD33B}"/>
  </bookViews>
  <sheets>
    <sheet name="T Cells" sheetId="1" r:id="rId1"/>
    <sheet name="NK" sheetId="2" r:id="rId2"/>
    <sheet name="DC" sheetId="3" r:id="rId3"/>
    <sheet name="Fold Change" sheetId="4" r:id="rId4"/>
    <sheet name="Cytokine Panel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8" i="4" l="1"/>
  <c r="C29" i="4"/>
  <c r="C30" i="4"/>
  <c r="C27" i="4"/>
  <c r="B28" i="4"/>
  <c r="D28" i="4" s="1"/>
  <c r="B29" i="4"/>
  <c r="D29" i="4" s="1"/>
  <c r="B30" i="4"/>
  <c r="D30" i="4" s="1"/>
  <c r="B27" i="4"/>
  <c r="D27" i="4" s="1"/>
  <c r="P8" i="2" l="1"/>
  <c r="Q8" i="2"/>
  <c r="R8" i="2"/>
  <c r="S8" i="2"/>
  <c r="T8" i="2"/>
  <c r="U8" i="2"/>
  <c r="V8" i="2"/>
  <c r="W8" i="2"/>
  <c r="X8" i="2"/>
  <c r="P7" i="2"/>
  <c r="Q7" i="2"/>
  <c r="R7" i="2"/>
  <c r="S7" i="2"/>
  <c r="T7" i="2"/>
  <c r="U7" i="2"/>
  <c r="V7" i="2"/>
  <c r="W7" i="2"/>
  <c r="X7" i="2"/>
  <c r="P6" i="2"/>
  <c r="Q6" i="2"/>
  <c r="R6" i="2"/>
  <c r="S6" i="2"/>
  <c r="T6" i="2"/>
  <c r="U6" i="2"/>
  <c r="V6" i="2"/>
  <c r="W6" i="2"/>
  <c r="X6" i="2"/>
  <c r="P5" i="2"/>
  <c r="Q5" i="2"/>
  <c r="R5" i="2"/>
  <c r="S5" i="2"/>
  <c r="T5" i="2"/>
  <c r="U5" i="2"/>
  <c r="V5" i="2"/>
  <c r="W5" i="2"/>
  <c r="X5" i="2"/>
  <c r="U72" i="5" l="1"/>
  <c r="R72" i="5"/>
  <c r="W72" i="5" s="1"/>
  <c r="Q72" i="5"/>
  <c r="V72" i="5" s="1"/>
  <c r="P72" i="5"/>
  <c r="W71" i="5"/>
  <c r="V71" i="5"/>
  <c r="R71" i="5"/>
  <c r="Q71" i="5"/>
  <c r="P71" i="5"/>
  <c r="U71" i="5" s="1"/>
  <c r="U70" i="5"/>
  <c r="R70" i="5"/>
  <c r="W70" i="5" s="1"/>
  <c r="Q70" i="5"/>
  <c r="V70" i="5" s="1"/>
  <c r="P70" i="5"/>
  <c r="W69" i="5"/>
  <c r="V69" i="5"/>
  <c r="R69" i="5"/>
  <c r="Q69" i="5"/>
  <c r="P69" i="5"/>
  <c r="U69" i="5" s="1"/>
  <c r="U68" i="5"/>
  <c r="R68" i="5"/>
  <c r="W68" i="5" s="1"/>
  <c r="Q68" i="5"/>
  <c r="V68" i="5" s="1"/>
  <c r="P68" i="5"/>
  <c r="W67" i="5"/>
  <c r="V67" i="5"/>
  <c r="R67" i="5"/>
  <c r="Q67" i="5"/>
  <c r="P67" i="5"/>
  <c r="U67" i="5" s="1"/>
  <c r="U66" i="5"/>
  <c r="R66" i="5"/>
  <c r="W66" i="5" s="1"/>
  <c r="Q66" i="5"/>
  <c r="V66" i="5" s="1"/>
  <c r="P66" i="5"/>
  <c r="W65" i="5"/>
  <c r="V65" i="5"/>
  <c r="R65" i="5"/>
  <c r="Q65" i="5"/>
  <c r="P65" i="5"/>
  <c r="U65" i="5" s="1"/>
  <c r="U64" i="5"/>
  <c r="R64" i="5"/>
  <c r="W64" i="5" s="1"/>
  <c r="Q64" i="5"/>
  <c r="V64" i="5" s="1"/>
  <c r="P64" i="5"/>
  <c r="W63" i="5"/>
  <c r="V63" i="5"/>
  <c r="R63" i="5"/>
  <c r="Q63" i="5"/>
  <c r="P63" i="5"/>
  <c r="U63" i="5" s="1"/>
  <c r="U62" i="5"/>
  <c r="R62" i="5"/>
  <c r="W62" i="5" s="1"/>
  <c r="Q62" i="5"/>
  <c r="V62" i="5" s="1"/>
  <c r="P62" i="5"/>
  <c r="W61" i="5"/>
  <c r="W60" i="5"/>
  <c r="R60" i="5"/>
  <c r="Q60" i="5"/>
  <c r="V60" i="5" s="1"/>
  <c r="P60" i="5"/>
  <c r="U60" i="5" s="1"/>
  <c r="V59" i="5"/>
  <c r="U59" i="5"/>
  <c r="R59" i="5"/>
  <c r="W59" i="5" s="1"/>
  <c r="Q59" i="5"/>
  <c r="P59" i="5"/>
  <c r="W58" i="5"/>
  <c r="R58" i="5"/>
  <c r="Q58" i="5"/>
  <c r="V58" i="5" s="1"/>
  <c r="P58" i="5"/>
  <c r="U58" i="5" s="1"/>
  <c r="V57" i="5"/>
  <c r="U57" i="5"/>
  <c r="R57" i="5"/>
  <c r="W57" i="5" s="1"/>
  <c r="Q57" i="5"/>
  <c r="P57" i="5"/>
  <c r="W56" i="5"/>
  <c r="R56" i="5"/>
  <c r="Q56" i="5"/>
  <c r="V56" i="5" s="1"/>
  <c r="P56" i="5"/>
  <c r="U56" i="5" s="1"/>
  <c r="V55" i="5"/>
  <c r="U55" i="5"/>
  <c r="R55" i="5"/>
  <c r="W55" i="5" s="1"/>
  <c r="Q55" i="5"/>
  <c r="P55" i="5"/>
  <c r="W54" i="5"/>
  <c r="R54" i="5"/>
  <c r="Q54" i="5"/>
  <c r="V54" i="5" s="1"/>
  <c r="P54" i="5"/>
  <c r="U54" i="5" s="1"/>
  <c r="V53" i="5"/>
  <c r="U53" i="5"/>
  <c r="R53" i="5"/>
  <c r="W53" i="5" s="1"/>
  <c r="Q53" i="5"/>
  <c r="P53" i="5"/>
  <c r="W52" i="5"/>
  <c r="R52" i="5"/>
  <c r="Q52" i="5"/>
  <c r="V52" i="5" s="1"/>
  <c r="P52" i="5"/>
  <c r="U52" i="5" s="1"/>
  <c r="V51" i="5"/>
  <c r="U51" i="5"/>
  <c r="R51" i="5"/>
  <c r="W51" i="5" s="1"/>
  <c r="Q51" i="5"/>
  <c r="P51" i="5"/>
  <c r="W50" i="5"/>
  <c r="R50" i="5"/>
  <c r="Q50" i="5"/>
  <c r="V50" i="5" s="1"/>
  <c r="P50" i="5"/>
  <c r="U50" i="5" s="1"/>
  <c r="V49" i="5"/>
  <c r="U49" i="5"/>
  <c r="R49" i="5"/>
  <c r="W49" i="5" s="1"/>
  <c r="Q49" i="5"/>
  <c r="P49" i="5"/>
  <c r="W48" i="5"/>
  <c r="R48" i="5"/>
  <c r="Q48" i="5"/>
  <c r="V48" i="5" s="1"/>
  <c r="P48" i="5"/>
  <c r="U48" i="5" s="1"/>
  <c r="V47" i="5"/>
  <c r="U47" i="5"/>
  <c r="R47" i="5"/>
  <c r="W47" i="5" s="1"/>
  <c r="Q47" i="5"/>
  <c r="P47" i="5"/>
  <c r="W46" i="5"/>
  <c r="R46" i="5"/>
  <c r="Q46" i="5"/>
  <c r="V46" i="5" s="1"/>
  <c r="P46" i="5"/>
  <c r="U46" i="5" s="1"/>
  <c r="V45" i="5"/>
  <c r="U45" i="5"/>
  <c r="R45" i="5"/>
  <c r="W45" i="5" s="1"/>
  <c r="Q45" i="5"/>
  <c r="P45" i="5"/>
  <c r="W44" i="5"/>
  <c r="R44" i="5"/>
  <c r="Q44" i="5"/>
  <c r="V44" i="5" s="1"/>
  <c r="P44" i="5"/>
  <c r="U44" i="5" s="1"/>
  <c r="V43" i="5"/>
  <c r="U43" i="5"/>
  <c r="R43" i="5"/>
  <c r="W43" i="5" s="1"/>
  <c r="Q43" i="5"/>
  <c r="P43" i="5"/>
  <c r="W42" i="5"/>
  <c r="R42" i="5"/>
  <c r="Q42" i="5"/>
  <c r="V42" i="5" s="1"/>
  <c r="P42" i="5"/>
  <c r="U42" i="5" s="1"/>
  <c r="V41" i="5"/>
  <c r="U41" i="5"/>
  <c r="R41" i="5"/>
  <c r="W41" i="5" s="1"/>
  <c r="Q41" i="5"/>
  <c r="P41" i="5"/>
  <c r="W40" i="5"/>
  <c r="R40" i="5"/>
  <c r="Q40" i="5"/>
  <c r="V40" i="5" s="1"/>
  <c r="P40" i="5"/>
  <c r="U40" i="5" s="1"/>
  <c r="V39" i="5"/>
  <c r="U39" i="5"/>
  <c r="R39" i="5"/>
  <c r="W39" i="5" s="1"/>
  <c r="Q39" i="5"/>
  <c r="P39" i="5"/>
  <c r="W38" i="5"/>
  <c r="R38" i="5"/>
  <c r="Q38" i="5"/>
  <c r="V38" i="5" s="1"/>
  <c r="P38" i="5"/>
  <c r="U38" i="5" s="1"/>
  <c r="V37" i="5"/>
  <c r="U37" i="5"/>
  <c r="R37" i="5"/>
  <c r="W37" i="5" s="1"/>
  <c r="Q37" i="5"/>
  <c r="P37" i="5"/>
  <c r="W36" i="5"/>
  <c r="R36" i="5"/>
  <c r="Q36" i="5"/>
  <c r="V36" i="5" s="1"/>
  <c r="P36" i="5"/>
  <c r="U36" i="5" s="1"/>
  <c r="V35" i="5"/>
  <c r="U35" i="5"/>
  <c r="R35" i="5"/>
  <c r="W35" i="5" s="1"/>
  <c r="Q35" i="5"/>
  <c r="P35" i="5"/>
  <c r="W34" i="5"/>
  <c r="R34" i="5"/>
  <c r="Q34" i="5"/>
  <c r="V34" i="5" s="1"/>
  <c r="P34" i="5"/>
  <c r="U34" i="5" s="1"/>
  <c r="V33" i="5"/>
  <c r="U33" i="5"/>
  <c r="R33" i="5"/>
  <c r="W33" i="5" s="1"/>
  <c r="Q33" i="5"/>
  <c r="P33" i="5"/>
  <c r="W32" i="5"/>
  <c r="R32" i="5"/>
  <c r="Q32" i="5"/>
  <c r="V32" i="5" s="1"/>
  <c r="P32" i="5"/>
  <c r="U32" i="5" s="1"/>
  <c r="V31" i="5"/>
  <c r="U31" i="5"/>
  <c r="R31" i="5"/>
  <c r="W31" i="5" s="1"/>
  <c r="Q31" i="5"/>
  <c r="P31" i="5"/>
  <c r="W30" i="5"/>
  <c r="R30" i="5"/>
  <c r="Q30" i="5"/>
  <c r="V30" i="5" s="1"/>
  <c r="P30" i="5"/>
  <c r="U30" i="5" s="1"/>
  <c r="V29" i="5"/>
  <c r="U29" i="5"/>
  <c r="R29" i="5"/>
  <c r="W29" i="5" s="1"/>
  <c r="Q29" i="5"/>
  <c r="P29" i="5"/>
  <c r="K59" i="3"/>
  <c r="J59" i="3"/>
  <c r="I59" i="3"/>
  <c r="H59" i="3"/>
  <c r="G59" i="3"/>
  <c r="F59" i="3"/>
  <c r="E59" i="3"/>
  <c r="D59" i="3"/>
  <c r="C59" i="3"/>
  <c r="K58" i="3"/>
  <c r="J58" i="3"/>
  <c r="I58" i="3"/>
  <c r="H58" i="3"/>
  <c r="G58" i="3"/>
  <c r="F58" i="3"/>
  <c r="E58" i="3"/>
  <c r="D58" i="3"/>
  <c r="C58" i="3"/>
  <c r="K57" i="3"/>
  <c r="J57" i="3"/>
  <c r="I57" i="3"/>
  <c r="H57" i="3"/>
  <c r="G57" i="3"/>
  <c r="F57" i="3"/>
  <c r="E57" i="3"/>
  <c r="D57" i="3"/>
  <c r="C57" i="3"/>
  <c r="O7" i="3" s="1"/>
  <c r="K12" i="3"/>
  <c r="J12" i="3"/>
  <c r="I12" i="3"/>
  <c r="H12" i="3"/>
  <c r="G12" i="3"/>
  <c r="F12" i="3"/>
  <c r="E12" i="3"/>
  <c r="D12" i="3"/>
  <c r="C12" i="3"/>
  <c r="K11" i="3"/>
  <c r="J11" i="3"/>
  <c r="I11" i="3"/>
  <c r="H11" i="3"/>
  <c r="G11" i="3"/>
  <c r="F11" i="3"/>
  <c r="E11" i="3"/>
  <c r="D11" i="3"/>
  <c r="C11" i="3"/>
  <c r="K10" i="3"/>
  <c r="J10" i="3"/>
  <c r="I10" i="3"/>
  <c r="H10" i="3"/>
  <c r="G10" i="3"/>
  <c r="F10" i="3"/>
  <c r="E10" i="3"/>
  <c r="D10" i="3"/>
  <c r="C10" i="3"/>
  <c r="K48" i="3"/>
  <c r="J48" i="3"/>
  <c r="I48" i="3"/>
  <c r="H48" i="3"/>
  <c r="G48" i="3"/>
  <c r="F48" i="3"/>
  <c r="E48" i="3"/>
  <c r="D48" i="3"/>
  <c r="C48" i="3"/>
  <c r="K47" i="3"/>
  <c r="J47" i="3"/>
  <c r="I47" i="3"/>
  <c r="H47" i="3"/>
  <c r="G47" i="3"/>
  <c r="F47" i="3"/>
  <c r="E47" i="3"/>
  <c r="D47" i="3"/>
  <c r="C47" i="3"/>
  <c r="K46" i="3"/>
  <c r="J46" i="3"/>
  <c r="I46" i="3"/>
  <c r="H46" i="3"/>
  <c r="G46" i="3"/>
  <c r="F46" i="3"/>
  <c r="E46" i="3"/>
  <c r="D46" i="3"/>
  <c r="C46" i="3"/>
  <c r="K35" i="3"/>
  <c r="J35" i="3"/>
  <c r="I35" i="3"/>
  <c r="H35" i="3"/>
  <c r="G35" i="3"/>
  <c r="F35" i="3"/>
  <c r="E35" i="3"/>
  <c r="D35" i="3"/>
  <c r="C35" i="3"/>
  <c r="K34" i="3"/>
  <c r="J34" i="3"/>
  <c r="I34" i="3"/>
  <c r="H34" i="3"/>
  <c r="G34" i="3"/>
  <c r="F34" i="3"/>
  <c r="E34" i="3"/>
  <c r="D34" i="3"/>
  <c r="C34" i="3"/>
  <c r="K33" i="3"/>
  <c r="J33" i="3"/>
  <c r="I33" i="3"/>
  <c r="H33" i="3"/>
  <c r="G33" i="3"/>
  <c r="F33" i="3"/>
  <c r="E33" i="3"/>
  <c r="D33" i="3"/>
  <c r="C33" i="3"/>
  <c r="K23" i="3"/>
  <c r="J23" i="3"/>
  <c r="I23" i="3"/>
  <c r="H23" i="3"/>
  <c r="G23" i="3"/>
  <c r="F23" i="3"/>
  <c r="E23" i="3"/>
  <c r="D23" i="3"/>
  <c r="C23" i="3"/>
  <c r="K22" i="3"/>
  <c r="J22" i="3"/>
  <c r="I22" i="3"/>
  <c r="H22" i="3"/>
  <c r="G22" i="3"/>
  <c r="F22" i="3"/>
  <c r="E22" i="3"/>
  <c r="D22" i="3"/>
  <c r="C22" i="3"/>
  <c r="K21" i="3"/>
  <c r="J21" i="3"/>
  <c r="I21" i="3"/>
  <c r="H21" i="3"/>
  <c r="T4" i="3" s="1"/>
  <c r="G21" i="3"/>
  <c r="F21" i="3"/>
  <c r="E21" i="3"/>
  <c r="D21" i="3"/>
  <c r="P4" i="3" s="1"/>
  <c r="C21" i="3"/>
  <c r="D62" i="1"/>
  <c r="E62" i="1"/>
  <c r="F62" i="1"/>
  <c r="G62" i="1"/>
  <c r="H62" i="1"/>
  <c r="I62" i="1"/>
  <c r="J62" i="1"/>
  <c r="K62" i="1"/>
  <c r="L62" i="1"/>
  <c r="M62" i="1"/>
  <c r="N62" i="1"/>
  <c r="O62" i="1"/>
  <c r="P62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D64" i="1"/>
  <c r="E64" i="1"/>
  <c r="F64" i="1"/>
  <c r="G64" i="1"/>
  <c r="H64" i="1"/>
  <c r="I64" i="1"/>
  <c r="J64" i="1"/>
  <c r="K64" i="1"/>
  <c r="L64" i="1"/>
  <c r="M64" i="1"/>
  <c r="N64" i="1"/>
  <c r="O64" i="1"/>
  <c r="P64" i="1"/>
  <c r="C64" i="1"/>
  <c r="C63" i="1"/>
  <c r="C62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P50" i="1"/>
  <c r="O50" i="1"/>
  <c r="N50" i="1"/>
  <c r="M50" i="1"/>
  <c r="L50" i="1"/>
  <c r="K50" i="1"/>
  <c r="J50" i="1"/>
  <c r="I50" i="1"/>
  <c r="H50" i="1"/>
  <c r="G50" i="1"/>
  <c r="F50" i="1"/>
  <c r="E50" i="1"/>
  <c r="D50" i="1"/>
  <c r="C50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P38" i="1"/>
  <c r="O38" i="1"/>
  <c r="N38" i="1"/>
  <c r="M38" i="1"/>
  <c r="L38" i="1"/>
  <c r="K38" i="1"/>
  <c r="J38" i="1"/>
  <c r="I38" i="1"/>
  <c r="H38" i="1"/>
  <c r="G38" i="1"/>
  <c r="F38" i="1"/>
  <c r="E38" i="1"/>
  <c r="D38" i="1"/>
  <c r="C38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P36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P12" i="1"/>
  <c r="O12" i="1"/>
  <c r="N12" i="1"/>
  <c r="M12" i="1"/>
  <c r="L12" i="1"/>
  <c r="K12" i="1"/>
  <c r="J12" i="1"/>
  <c r="I12" i="1"/>
  <c r="H12" i="1"/>
  <c r="G12" i="1"/>
  <c r="F12" i="1"/>
  <c r="X7" i="1" s="1"/>
  <c r="E12" i="1"/>
  <c r="D12" i="1"/>
  <c r="C12" i="1"/>
  <c r="L61" i="2"/>
  <c r="K61" i="2"/>
  <c r="J61" i="2"/>
  <c r="I61" i="2"/>
  <c r="H61" i="2"/>
  <c r="G61" i="2"/>
  <c r="F61" i="2"/>
  <c r="E61" i="2"/>
  <c r="D61" i="2"/>
  <c r="C61" i="2"/>
  <c r="L60" i="2"/>
  <c r="K60" i="2"/>
  <c r="J60" i="2"/>
  <c r="I60" i="2"/>
  <c r="H60" i="2"/>
  <c r="G60" i="2"/>
  <c r="F60" i="2"/>
  <c r="E60" i="2"/>
  <c r="D60" i="2"/>
  <c r="C60" i="2"/>
  <c r="L59" i="2"/>
  <c r="K59" i="2"/>
  <c r="J59" i="2"/>
  <c r="I59" i="2"/>
  <c r="H59" i="2"/>
  <c r="G59" i="2"/>
  <c r="F59" i="2"/>
  <c r="E59" i="2"/>
  <c r="D59" i="2"/>
  <c r="C59" i="2"/>
  <c r="L49" i="2"/>
  <c r="K49" i="2"/>
  <c r="J49" i="2"/>
  <c r="I49" i="2"/>
  <c r="G49" i="2"/>
  <c r="F49" i="2"/>
  <c r="E49" i="2"/>
  <c r="D49" i="2"/>
  <c r="C49" i="2"/>
  <c r="L48" i="2"/>
  <c r="K48" i="2"/>
  <c r="J48" i="2"/>
  <c r="I48" i="2"/>
  <c r="G48" i="2"/>
  <c r="F48" i="2"/>
  <c r="E48" i="2"/>
  <c r="D48" i="2"/>
  <c r="C48" i="2"/>
  <c r="L47" i="2"/>
  <c r="K47" i="2"/>
  <c r="J47" i="2"/>
  <c r="I47" i="2"/>
  <c r="G47" i="2"/>
  <c r="F47" i="2"/>
  <c r="E47" i="2"/>
  <c r="D47" i="2"/>
  <c r="C47" i="2"/>
  <c r="L37" i="2"/>
  <c r="K37" i="2"/>
  <c r="J37" i="2"/>
  <c r="I37" i="2"/>
  <c r="G37" i="2"/>
  <c r="F37" i="2"/>
  <c r="E37" i="2"/>
  <c r="D37" i="2"/>
  <c r="C37" i="2"/>
  <c r="L36" i="2"/>
  <c r="K36" i="2"/>
  <c r="J36" i="2"/>
  <c r="I36" i="2"/>
  <c r="G36" i="2"/>
  <c r="F36" i="2"/>
  <c r="E36" i="2"/>
  <c r="D36" i="2"/>
  <c r="C36" i="2"/>
  <c r="L35" i="2"/>
  <c r="K35" i="2"/>
  <c r="J35" i="2"/>
  <c r="I35" i="2"/>
  <c r="G35" i="2"/>
  <c r="F35" i="2"/>
  <c r="E35" i="2"/>
  <c r="D35" i="2"/>
  <c r="C35" i="2"/>
  <c r="L24" i="2"/>
  <c r="K24" i="2"/>
  <c r="J24" i="2"/>
  <c r="I24" i="2"/>
  <c r="H24" i="2"/>
  <c r="G24" i="2"/>
  <c r="F24" i="2"/>
  <c r="E24" i="2"/>
  <c r="D24" i="2"/>
  <c r="C24" i="2"/>
  <c r="L23" i="2"/>
  <c r="K23" i="2"/>
  <c r="J23" i="2"/>
  <c r="I23" i="2"/>
  <c r="H23" i="2"/>
  <c r="G23" i="2"/>
  <c r="F23" i="2"/>
  <c r="E23" i="2"/>
  <c r="D23" i="2"/>
  <c r="C23" i="2"/>
  <c r="L22" i="2"/>
  <c r="K22" i="2"/>
  <c r="J22" i="2"/>
  <c r="I22" i="2"/>
  <c r="H22" i="2"/>
  <c r="G22" i="2"/>
  <c r="F22" i="2"/>
  <c r="E22" i="2"/>
  <c r="D22" i="2"/>
  <c r="C22" i="2"/>
  <c r="L12" i="2"/>
  <c r="I12" i="2"/>
  <c r="J12" i="2"/>
  <c r="K12" i="2"/>
  <c r="H12" i="2"/>
  <c r="G12" i="2"/>
  <c r="F12" i="2"/>
  <c r="E12" i="2"/>
  <c r="D12" i="2"/>
  <c r="C12" i="2"/>
  <c r="L11" i="2"/>
  <c r="I11" i="2"/>
  <c r="J11" i="2"/>
  <c r="K11" i="2"/>
  <c r="H11" i="2"/>
  <c r="G11" i="2"/>
  <c r="F11" i="2"/>
  <c r="E11" i="2"/>
  <c r="D11" i="2"/>
  <c r="C11" i="2"/>
  <c r="L10" i="2"/>
  <c r="I10" i="2"/>
  <c r="J10" i="2"/>
  <c r="K10" i="2"/>
  <c r="H10" i="2"/>
  <c r="G10" i="2"/>
  <c r="F10" i="2"/>
  <c r="E10" i="2"/>
  <c r="D10" i="2"/>
  <c r="C10" i="2"/>
  <c r="AF7" i="1" l="1"/>
  <c r="AB7" i="1"/>
  <c r="U8" i="1"/>
  <c r="Y7" i="1"/>
  <c r="AC7" i="1"/>
  <c r="AG7" i="1"/>
  <c r="W8" i="1"/>
  <c r="AA8" i="1"/>
  <c r="AE8" i="1"/>
  <c r="W6" i="1"/>
  <c r="AA6" i="1"/>
  <c r="AE6" i="1"/>
  <c r="AE7" i="1"/>
  <c r="AA7" i="1"/>
  <c r="W7" i="1"/>
  <c r="Y5" i="1"/>
  <c r="AG5" i="1"/>
  <c r="U7" i="1"/>
  <c r="X8" i="1"/>
  <c r="AB8" i="1"/>
  <c r="AF8" i="1"/>
  <c r="V5" i="1"/>
  <c r="Z5" i="1"/>
  <c r="AD5" i="1"/>
  <c r="AH5" i="1"/>
  <c r="X6" i="1"/>
  <c r="AB6" i="1"/>
  <c r="AF6" i="1"/>
  <c r="AH7" i="1"/>
  <c r="AD7" i="1"/>
  <c r="Z7" i="1"/>
  <c r="V7" i="1"/>
  <c r="Y8" i="1"/>
  <c r="AC8" i="1"/>
  <c r="AG8" i="1"/>
  <c r="W5" i="1"/>
  <c r="AA5" i="1"/>
  <c r="AE5" i="1"/>
  <c r="U5" i="1"/>
  <c r="AC5" i="1"/>
  <c r="V8" i="1"/>
  <c r="Z8" i="1"/>
  <c r="AD8" i="1"/>
  <c r="AH8" i="1"/>
  <c r="X5" i="1"/>
  <c r="AB5" i="1"/>
  <c r="AF5" i="1"/>
  <c r="V6" i="1"/>
  <c r="Z6" i="1"/>
  <c r="AD6" i="1"/>
  <c r="AH6" i="1"/>
  <c r="U6" i="1"/>
  <c r="AG6" i="1"/>
  <c r="Y6" i="1"/>
  <c r="AC6" i="1"/>
  <c r="P7" i="3"/>
  <c r="T7" i="3"/>
  <c r="Q7" i="3"/>
  <c r="U7" i="3"/>
  <c r="P6" i="3"/>
  <c r="R7" i="3"/>
  <c r="V7" i="3"/>
  <c r="O4" i="3"/>
  <c r="S4" i="3"/>
  <c r="W4" i="3"/>
  <c r="P5" i="3"/>
  <c r="T5" i="3"/>
  <c r="S7" i="3"/>
  <c r="W7" i="3"/>
  <c r="Q6" i="3"/>
  <c r="Q5" i="3"/>
  <c r="U5" i="3"/>
  <c r="U6" i="3"/>
  <c r="Q4" i="3"/>
  <c r="U4" i="3"/>
  <c r="T6" i="3"/>
  <c r="V6" i="3"/>
  <c r="R5" i="3"/>
  <c r="V5" i="3"/>
  <c r="O6" i="3"/>
  <c r="S6" i="3"/>
  <c r="W6" i="3"/>
  <c r="R6" i="3"/>
  <c r="R4" i="3"/>
  <c r="V4" i="3"/>
  <c r="O5" i="3"/>
  <c r="S5" i="3"/>
  <c r="W5" i="3"/>
  <c r="O5" i="2"/>
  <c r="O6" i="2"/>
  <c r="O8" i="2"/>
  <c r="O7" i="2"/>
  <c r="H48" i="2"/>
  <c r="H37" i="2"/>
  <c r="H49" i="2"/>
  <c r="H47" i="2"/>
  <c r="H35" i="2"/>
  <c r="H36" i="2"/>
</calcChain>
</file>

<file path=xl/sharedStrings.xml><?xml version="1.0" encoding="utf-8"?>
<sst xmlns="http://schemas.openxmlformats.org/spreadsheetml/2006/main" count="924" uniqueCount="163">
  <si>
    <t/>
  </si>
  <si>
    <t>CD3+</t>
  </si>
  <si>
    <t>NKT</t>
  </si>
  <si>
    <t>Act NKT</t>
  </si>
  <si>
    <t>NK Cells</t>
  </si>
  <si>
    <t>Act NK</t>
  </si>
  <si>
    <t>CD3+/Live</t>
  </si>
  <si>
    <t>NKT/Live</t>
  </si>
  <si>
    <t>Act NKT/Live</t>
  </si>
  <si>
    <t>NK/Live</t>
  </si>
  <si>
    <t>Act NK/Live</t>
  </si>
  <si>
    <t>FOLD CHANGE</t>
  </si>
  <si>
    <t>NKT Cells</t>
  </si>
  <si>
    <t>IL-15</t>
  </si>
  <si>
    <t>IL-15Ra</t>
  </si>
  <si>
    <t>mLight</t>
  </si>
  <si>
    <t>Average</t>
  </si>
  <si>
    <t>SD</t>
  </si>
  <si>
    <t>Median</t>
  </si>
  <si>
    <t>Act NKT/L</t>
  </si>
  <si>
    <t>X</t>
  </si>
  <si>
    <t>Act NK Cells</t>
  </si>
  <si>
    <t>CD3+/L</t>
  </si>
  <si>
    <t>NK</t>
  </si>
  <si>
    <t>PBS</t>
  </si>
  <si>
    <t>Mouse</t>
  </si>
  <si>
    <t>Flank</t>
  </si>
  <si>
    <t>CD4+</t>
  </si>
  <si>
    <t>CD4+Tem</t>
  </si>
  <si>
    <t>CD4+Tcm</t>
  </si>
  <si>
    <t>CD4+Tn</t>
  </si>
  <si>
    <t>CD4+Teff</t>
  </si>
  <si>
    <t>CD8+</t>
  </si>
  <si>
    <t>CD8+Tem</t>
  </si>
  <si>
    <t>CD8+Tcm</t>
  </si>
  <si>
    <t>CD8+Tn</t>
  </si>
  <si>
    <t>CD8+Teff</t>
  </si>
  <si>
    <t>CD4+/Live</t>
  </si>
  <si>
    <t>CD4+Tem/Live</t>
  </si>
  <si>
    <t>CD8+/Live</t>
  </si>
  <si>
    <t>CD8+Tem/Live</t>
  </si>
  <si>
    <t>CD4+ Tem</t>
  </si>
  <si>
    <t>CD4+ Tcm</t>
  </si>
  <si>
    <t>CD4+ Tn</t>
  </si>
  <si>
    <t>CD4+ Teff</t>
  </si>
  <si>
    <t>CD8+ Tem</t>
  </si>
  <si>
    <t>CD8+ Tcm</t>
  </si>
  <si>
    <t>CD8+ Tn</t>
  </si>
  <si>
    <t>CD8+ Teff</t>
  </si>
  <si>
    <t>L</t>
  </si>
  <si>
    <t>R</t>
  </si>
  <si>
    <t xml:space="preserve">PBS </t>
  </si>
  <si>
    <t>MYXV</t>
  </si>
  <si>
    <t>mLIGHT</t>
  </si>
  <si>
    <t>too small, barely any cells</t>
  </si>
  <si>
    <t>CD11b+</t>
  </si>
  <si>
    <t>cDC</t>
  </si>
  <si>
    <t>DCmig</t>
  </si>
  <si>
    <t>DC-</t>
  </si>
  <si>
    <t>MDSCs</t>
  </si>
  <si>
    <t>cDCs/Live</t>
  </si>
  <si>
    <t>DCmig/Live</t>
  </si>
  <si>
    <t>DC-/Live</t>
  </si>
  <si>
    <t>MDSCs/Live</t>
  </si>
  <si>
    <t>DC+</t>
  </si>
  <si>
    <t>DC+/Live</t>
  </si>
  <si>
    <t>cDCs</t>
  </si>
  <si>
    <t>CD11c-</t>
  </si>
  <si>
    <t>cDCs/L</t>
  </si>
  <si>
    <t>DCmig/L</t>
  </si>
  <si>
    <t>CD11b+/L</t>
  </si>
  <si>
    <t>MDSCs/L</t>
  </si>
  <si>
    <t>DC</t>
  </si>
  <si>
    <t>CD11c+</t>
  </si>
  <si>
    <t>CD11b+/Live</t>
  </si>
  <si>
    <t>T</t>
  </si>
  <si>
    <r>
      <rPr>
        <b/>
        <sz val="11"/>
        <color theme="1"/>
        <rFont val="Aptos Narrow"/>
        <family val="2"/>
        <scheme val="minor"/>
      </rPr>
      <t>Supplementary table 3</t>
    </r>
    <r>
      <rPr>
        <sz val="11"/>
        <color theme="1"/>
        <rFont val="Aptos Narrow"/>
        <family val="2"/>
        <scheme val="minor"/>
      </rPr>
      <t>. DC frequencies from parent population or total live cells. DC: dendritic cell; cDCs: conventional DCs; Dcmig: CD103+ DC; MDSCs: Myeloid derived stem cell</t>
    </r>
  </si>
  <si>
    <t>Summary</t>
  </si>
  <si>
    <t>T cell panel</t>
  </si>
  <si>
    <t>NK cell panel</t>
  </si>
  <si>
    <t>Treatment</t>
  </si>
  <si>
    <t>DC panel</t>
  </si>
  <si>
    <t>Eotaxin</t>
  </si>
  <si>
    <t>G-CSF</t>
  </si>
  <si>
    <t>GM-CSF</t>
  </si>
  <si>
    <t>IFNγ</t>
  </si>
  <si>
    <t>IL-1α</t>
  </si>
  <si>
    <t>IL-1β</t>
  </si>
  <si>
    <t>IL-2</t>
  </si>
  <si>
    <t>IL-3</t>
  </si>
  <si>
    <t>IL-4</t>
  </si>
  <si>
    <t>IL-5</t>
  </si>
  <si>
    <t>IL-6</t>
  </si>
  <si>
    <t>IL-7</t>
  </si>
  <si>
    <t>IL-9</t>
  </si>
  <si>
    <t>IL-10</t>
  </si>
  <si>
    <t>IL-12p40</t>
  </si>
  <si>
    <t>IL-12p70</t>
  </si>
  <si>
    <t>IL-13</t>
  </si>
  <si>
    <t>IL-17</t>
  </si>
  <si>
    <t>IP-10</t>
  </si>
  <si>
    <t>KC</t>
  </si>
  <si>
    <t>LIF</t>
  </si>
  <si>
    <t>LIX</t>
  </si>
  <si>
    <t>M-CSF</t>
  </si>
  <si>
    <t>MCP-1</t>
  </si>
  <si>
    <t>MIG</t>
  </si>
  <si>
    <t>MIP-1α</t>
  </si>
  <si>
    <t>MIP-1β</t>
  </si>
  <si>
    <t>MIP-2</t>
  </si>
  <si>
    <t>RANTES</t>
  </si>
  <si>
    <t>TNFα</t>
  </si>
  <si>
    <t>VEGF</t>
  </si>
  <si>
    <t>6Ckine/Exodus 2</t>
  </si>
  <si>
    <t>EPO</t>
  </si>
  <si>
    <t>Fractalkine</t>
  </si>
  <si>
    <t>IFNβ-1</t>
  </si>
  <si>
    <t>IL-11</t>
  </si>
  <si>
    <t>IL-16</t>
  </si>
  <si>
    <t>IL-20</t>
  </si>
  <si>
    <t>MCP-5</t>
  </si>
  <si>
    <t>MDC</t>
  </si>
  <si>
    <t>MIP-3α</t>
  </si>
  <si>
    <t>MIP-3β</t>
  </si>
  <si>
    <t>TARC</t>
  </si>
  <si>
    <t>Serum Matrix</t>
  </si>
  <si>
    <t>Exp Conc.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</si>
  <si>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</si>
  <si>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</si>
  <si>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</si>
  <si>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</si>
  <si>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</si>
  <si>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</si>
  <si>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</si>
  <si>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</si>
  <si>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</si>
  <si>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</si>
  <si>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</si>
  <si>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</si>
  <si>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M13</t>
  </si>
  <si>
    <t>M14</t>
  </si>
  <si>
    <t>M15</t>
  </si>
  <si>
    <t>IL-15Ra PRE</t>
  </si>
  <si>
    <t>Units: pg/mL</t>
  </si>
  <si>
    <t>M14 was not considered for analysis, the company advised to leave out due to high standard deviation and weak signal from replicates.</t>
  </si>
  <si>
    <t>IL-15Ra PRE: Sample taken before the start of treatment, used as PBS control</t>
  </si>
  <si>
    <t xml:space="preserve">Raw data </t>
  </si>
  <si>
    <t>CCL21</t>
  </si>
  <si>
    <t>Fold change</t>
  </si>
  <si>
    <t>Cytokine</t>
  </si>
  <si>
    <r>
      <t>Log</t>
    </r>
    <r>
      <rPr>
        <b/>
        <vertAlign val="subscript"/>
        <sz val="11"/>
        <color theme="1"/>
        <rFont val="Aptos Narrow"/>
        <family val="2"/>
        <scheme val="minor"/>
      </rPr>
      <t>2</t>
    </r>
    <r>
      <rPr>
        <b/>
        <sz val="11"/>
        <color theme="1"/>
        <rFont val="Aptos Narrow"/>
        <family val="2"/>
        <scheme val="minor"/>
      </rPr>
      <t xml:space="preserve"> of Fold Change</t>
    </r>
  </si>
  <si>
    <t>Organized by high to low expression for heat map</t>
  </si>
  <si>
    <r>
      <rPr>
        <b/>
        <sz val="11"/>
        <color theme="1"/>
        <rFont val="Aptos Narrow"/>
        <family val="2"/>
        <scheme val="minor"/>
      </rPr>
      <t>Supplementary table 4.</t>
    </r>
    <r>
      <rPr>
        <sz val="11"/>
        <color theme="1"/>
        <rFont val="Aptos Narrow"/>
        <family val="2"/>
        <scheme val="minor"/>
      </rPr>
      <t xml:space="preserve"> Fold change, ratio of cell population over PBS control</t>
    </r>
  </si>
  <si>
    <r>
      <rPr>
        <b/>
        <sz val="11"/>
        <color theme="1"/>
        <rFont val="Aptos Narrow"/>
        <family val="2"/>
        <scheme val="minor"/>
      </rPr>
      <t>Supplementary table 5b.</t>
    </r>
    <r>
      <rPr>
        <sz val="11"/>
        <color theme="1"/>
        <rFont val="Aptos Narrow"/>
        <family val="2"/>
        <scheme val="minor"/>
      </rPr>
      <t xml:space="preserve"> Mouse Cytokine 44-Plex assay data analysis. </t>
    </r>
  </si>
  <si>
    <r>
      <rPr>
        <b/>
        <sz val="11"/>
        <color theme="1"/>
        <rFont val="Aptos Narrow"/>
        <family val="2"/>
        <scheme val="minor"/>
      </rPr>
      <t>Supplementary table 5a.</t>
    </r>
    <r>
      <rPr>
        <sz val="11"/>
        <color theme="1"/>
        <rFont val="Aptos Narrow"/>
        <family val="2"/>
        <scheme val="minor"/>
      </rPr>
      <t xml:space="preserve"> Raw data, Mouse Cytokine 44-Plex assay. </t>
    </r>
  </si>
  <si>
    <t>CD4:CD8 Ratio</t>
  </si>
  <si>
    <r>
      <rPr>
        <b/>
        <sz val="11"/>
        <color theme="1"/>
        <rFont val="Aptos Narrow"/>
        <family val="2"/>
        <scheme val="minor"/>
      </rPr>
      <t>Supplementary table 1</t>
    </r>
    <r>
      <rPr>
        <sz val="11"/>
        <color theme="1"/>
        <rFont val="Aptos Narrow"/>
        <family val="2"/>
        <scheme val="minor"/>
      </rPr>
      <t>. T cell frequencies from parent population or total live cells. Tem: effector memory; Tcm: central memory; Tn: naïve</t>
    </r>
  </si>
  <si>
    <r>
      <rPr>
        <b/>
        <sz val="11"/>
        <color theme="1"/>
        <rFont val="Aptos Narrow"/>
        <family val="2"/>
        <scheme val="minor"/>
      </rPr>
      <t xml:space="preserve">Supplementary table 2. </t>
    </r>
    <r>
      <rPr>
        <sz val="11"/>
        <color theme="1"/>
        <rFont val="Aptos Narrow"/>
        <family val="2"/>
        <scheme val="minor"/>
      </rPr>
      <t>NK frequencies, percentage from parent population or from total live cells. NKT: Natural killer T cell; mAct NKT: CD69+ NKT; NK: Natural killer cell; Act NK: CD69+ NK Cell</t>
    </r>
  </si>
  <si>
    <t>CD4+/CD45+</t>
  </si>
  <si>
    <t>CD8+/CD45+</t>
  </si>
  <si>
    <t>Cell number</t>
  </si>
  <si>
    <t>Ratio</t>
  </si>
  <si>
    <t>WT-MYXV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</si>
</sst>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8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  <font>
      <sz val="11"/>
      <name val="Arial"/>
      <family val="1"/>
    </font>
    <font>
      <b/>
      <sz val="11"/>
      <name val="Arial"/>
      <family val="1"/>
    </font>
    <font>
      <sz val="11"/>
      <color theme="1"/>
      <name val="Arial"/>
      <family val="2"/>
    </font>
    <font>
      <sz val="11"/>
      <color rgb="FF000000"/>
      <name val="Arial"/>
      <family val="1"/>
    </font>
    <font>
      <b/>
      <vertAlign val="subscript"/>
      <sz val="11"/>
      <color theme="1"/>
      <name val="Aptos Narrow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D4D4D4"/>
      </patternFill>
    </fill>
    <fill>
      <patternFill patternType="solid">
        <fgColor rgb="FF92D050"/>
        <bgColor indexed="64"/>
      </patternFill>
    </fill>
    <fill>
      <patternFill patternType="solid">
        <fgColor rgb="FFF4B08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DDDDD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FFFFFF"/>
      </left>
      <right/>
      <top style="thin">
        <color rgb="FFFFFFFF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0" fillId="2" borderId="0" xfId="0" applyFill="1"/>
    <xf numFmtId="0" fontId="2" fillId="0" borderId="0" xfId="0" applyFont="1"/>
    <xf numFmtId="0" fontId="0" fillId="0" borderId="1" xfId="0" applyBorder="1"/>
    <xf numFmtId="0" fontId="0" fillId="0" borderId="2" xfId="0" applyBorder="1"/>
    <xf numFmtId="11" fontId="0" fillId="0" borderId="0" xfId="0" applyNumberFormat="1"/>
    <xf numFmtId="164" fontId="0" fillId="0" borderId="0" xfId="0" applyNumberFormat="1"/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8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5" fillId="2" borderId="0" xfId="0" applyFont="1" applyFill="1"/>
    <xf numFmtId="0" fontId="6" fillId="6" borderId="10" xfId="0" applyFont="1" applyFill="1" applyBorder="1" applyAlignment="1">
      <alignment horizontal="left"/>
    </xf>
    <xf numFmtId="0" fontId="5" fillId="0" borderId="0" xfId="0" applyFont="1"/>
    <xf numFmtId="0" fontId="6" fillId="0" borderId="10" xfId="0" applyFont="1" applyBorder="1" applyAlignment="1">
      <alignment horizontal="left"/>
    </xf>
    <xf numFmtId="0" fontId="6" fillId="7" borderId="10" xfId="0" applyFont="1" applyFill="1" applyBorder="1" applyAlignment="1">
      <alignment horizontal="left"/>
    </xf>
    <xf numFmtId="0" fontId="6" fillId="8" borderId="10" xfId="0" applyFont="1" applyFill="1" applyBorder="1" applyAlignment="1">
      <alignment horizontal="left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5" fontId="0" fillId="0" borderId="0" xfId="0" applyNumberFormat="1"/>
    <xf numFmtId="0" fontId="0" fillId="9" borderId="0" xfId="0" applyFill="1"/>
    <xf numFmtId="165" fontId="0" fillId="10" borderId="0" xfId="0" applyNumberFormat="1" applyFill="1"/>
    <xf numFmtId="0" fontId="0" fillId="4" borderId="0" xfId="0" applyFill="1"/>
    <xf numFmtId="0" fontId="0" fillId="11" borderId="0" xfId="0" applyFill="1"/>
    <xf numFmtId="165" fontId="0" fillId="11" borderId="0" xfId="0" applyNumberFormat="1" applyFill="1"/>
    <xf numFmtId="165" fontId="0" fillId="12" borderId="0" xfId="0" applyNumberFormat="1" applyFill="1"/>
    <xf numFmtId="0" fontId="0" fillId="0" borderId="0" xfId="0" applyAlignment="1">
      <alignment horizontal="center"/>
    </xf>
    <xf numFmtId="0" fontId="3" fillId="0" borderId="11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4935F-1C20-4E22-B05B-378B7FAFACA0}">
  <dimension ref="A1:AH64"/>
  <sheetViews>
    <sheetView topLeftCell="A13" workbookViewId="0">
      <selection activeCell="G62" sqref="G62"/>
    </sheetView>
  </sheetViews>
  <sheetFormatPr defaultRowHeight="14.5" x14ac:dyDescent="0.35"/>
  <cols>
    <col min="3" max="3" width="11.1796875" customWidth="1"/>
  </cols>
  <sheetData>
    <row r="1" spans="1:34" x14ac:dyDescent="0.35">
      <c r="A1" t="s">
        <v>156</v>
      </c>
    </row>
    <row r="2" spans="1:34" x14ac:dyDescent="0.35">
      <c r="A2" s="1" t="s">
        <v>51</v>
      </c>
    </row>
    <row r="3" spans="1:34" x14ac:dyDescent="0.35">
      <c r="A3" t="s">
        <v>25</v>
      </c>
      <c r="B3" t="s">
        <v>26</v>
      </c>
      <c r="C3" t="s">
        <v>27</v>
      </c>
      <c r="D3" t="s">
        <v>28</v>
      </c>
      <c r="E3" t="s">
        <v>29</v>
      </c>
      <c r="F3" t="s">
        <v>30</v>
      </c>
      <c r="G3" t="s">
        <v>31</v>
      </c>
      <c r="H3" t="s">
        <v>32</v>
      </c>
      <c r="I3" t="s">
        <v>33</v>
      </c>
      <c r="J3" t="s">
        <v>34</v>
      </c>
      <c r="K3" t="s">
        <v>35</v>
      </c>
      <c r="L3" t="s">
        <v>36</v>
      </c>
      <c r="M3" t="s">
        <v>37</v>
      </c>
      <c r="N3" t="s">
        <v>38</v>
      </c>
      <c r="O3" t="s">
        <v>39</v>
      </c>
      <c r="P3" t="s">
        <v>40</v>
      </c>
      <c r="T3" s="1" t="s">
        <v>11</v>
      </c>
    </row>
    <row r="4" spans="1:34" x14ac:dyDescent="0.35">
      <c r="A4">
        <v>1</v>
      </c>
      <c r="B4" t="s">
        <v>49</v>
      </c>
      <c r="C4">
        <v>14</v>
      </c>
      <c r="D4">
        <v>96.8</v>
      </c>
      <c r="E4">
        <v>2.11</v>
      </c>
      <c r="F4">
        <v>0</v>
      </c>
      <c r="G4">
        <v>1.05</v>
      </c>
      <c r="H4">
        <v>17.5</v>
      </c>
      <c r="I4">
        <v>94.1</v>
      </c>
      <c r="J4">
        <v>0</v>
      </c>
      <c r="K4">
        <v>0</v>
      </c>
      <c r="L4">
        <v>5.88</v>
      </c>
      <c r="M4">
        <v>10.8</v>
      </c>
      <c r="N4">
        <v>10.5</v>
      </c>
      <c r="O4">
        <v>13.6</v>
      </c>
      <c r="P4">
        <v>12.8</v>
      </c>
      <c r="U4" t="s">
        <v>27</v>
      </c>
      <c r="V4" t="s">
        <v>28</v>
      </c>
      <c r="W4" t="s">
        <v>29</v>
      </c>
      <c r="X4" t="s">
        <v>30</v>
      </c>
      <c r="Y4" t="s">
        <v>31</v>
      </c>
      <c r="Z4" t="s">
        <v>32</v>
      </c>
      <c r="AA4" t="s">
        <v>33</v>
      </c>
      <c r="AB4" t="s">
        <v>34</v>
      </c>
      <c r="AC4" t="s">
        <v>35</v>
      </c>
      <c r="AD4" t="s">
        <v>36</v>
      </c>
      <c r="AE4" t="s">
        <v>37</v>
      </c>
      <c r="AF4" t="s">
        <v>38</v>
      </c>
      <c r="AG4" t="s">
        <v>39</v>
      </c>
      <c r="AH4" t="s">
        <v>40</v>
      </c>
    </row>
    <row r="5" spans="1:34" x14ac:dyDescent="0.35">
      <c r="A5">
        <v>1</v>
      </c>
      <c r="B5" t="s">
        <v>50</v>
      </c>
      <c r="C5">
        <v>3.94</v>
      </c>
      <c r="D5">
        <v>97.1</v>
      </c>
      <c r="E5">
        <v>2.94</v>
      </c>
      <c r="F5">
        <v>0</v>
      </c>
      <c r="G5">
        <v>0</v>
      </c>
      <c r="H5">
        <v>5.03</v>
      </c>
      <c r="I5">
        <v>98.5</v>
      </c>
      <c r="J5">
        <v>0.77</v>
      </c>
      <c r="K5">
        <v>0</v>
      </c>
      <c r="L5">
        <v>0.77</v>
      </c>
      <c r="M5">
        <v>2.59</v>
      </c>
      <c r="N5">
        <v>2.52</v>
      </c>
      <c r="O5">
        <v>3.3</v>
      </c>
      <c r="P5">
        <v>3.25</v>
      </c>
      <c r="T5" t="s">
        <v>13</v>
      </c>
      <c r="U5">
        <f t="shared" ref="U5:AH5" si="0">C36/C12</f>
        <v>6.32514817950889</v>
      </c>
      <c r="V5">
        <f t="shared" si="0"/>
        <v>0.92783637766915361</v>
      </c>
      <c r="W5">
        <f t="shared" si="0"/>
        <v>8.6497890295358648E-2</v>
      </c>
      <c r="X5">
        <f t="shared" si="0"/>
        <v>3.023346303501945</v>
      </c>
      <c r="Y5">
        <f t="shared" si="0"/>
        <v>22.106025492468135</v>
      </c>
      <c r="Z5">
        <f t="shared" si="0"/>
        <v>2.3813100961538458</v>
      </c>
      <c r="AA5">
        <f t="shared" si="0"/>
        <v>0.77325805209803677</v>
      </c>
      <c r="AB5">
        <f t="shared" si="0"/>
        <v>0.13680387409200967</v>
      </c>
      <c r="AC5">
        <f t="shared" si="0"/>
        <v>7.7220077220077217</v>
      </c>
      <c r="AD5">
        <f t="shared" si="0"/>
        <v>15.940959409594091</v>
      </c>
      <c r="AE5">
        <f t="shared" si="0"/>
        <v>0.44539673762786836</v>
      </c>
      <c r="AF5">
        <f t="shared" si="0"/>
        <v>0.40696686491079009</v>
      </c>
      <c r="AG5">
        <f t="shared" si="0"/>
        <v>0.18177784351427309</v>
      </c>
      <c r="AH5">
        <f t="shared" si="0"/>
        <v>0.14038022813688217</v>
      </c>
    </row>
    <row r="6" spans="1:34" x14ac:dyDescent="0.35">
      <c r="A6">
        <v>2</v>
      </c>
      <c r="B6" t="s">
        <v>49</v>
      </c>
      <c r="C6">
        <v>5.4</v>
      </c>
      <c r="D6">
        <v>98.5</v>
      </c>
      <c r="E6">
        <v>0.31</v>
      </c>
      <c r="F6">
        <v>0</v>
      </c>
      <c r="G6">
        <v>1.23</v>
      </c>
      <c r="H6">
        <v>17.5</v>
      </c>
      <c r="I6">
        <v>98</v>
      </c>
      <c r="J6">
        <v>0.28000000000000003</v>
      </c>
      <c r="K6">
        <v>0</v>
      </c>
      <c r="L6">
        <v>1.7</v>
      </c>
      <c r="M6">
        <v>4.45</v>
      </c>
      <c r="N6">
        <v>4.38</v>
      </c>
      <c r="O6">
        <v>14.4</v>
      </c>
      <c r="P6">
        <v>14.1</v>
      </c>
      <c r="T6" t="s">
        <v>14</v>
      </c>
      <c r="U6">
        <f t="shared" ref="U6:AH6" si="1">C49/C12</f>
        <v>6.7383573243014396</v>
      </c>
      <c r="V6">
        <f t="shared" si="1"/>
        <v>0.85914587085155647</v>
      </c>
      <c r="W6">
        <f t="shared" si="1"/>
        <v>0.17879746835443039</v>
      </c>
      <c r="X6">
        <f t="shared" si="1"/>
        <v>1.933852140077821</v>
      </c>
      <c r="Y6">
        <f t="shared" si="1"/>
        <v>37.149478563151789</v>
      </c>
      <c r="Z6">
        <f t="shared" si="1"/>
        <v>2.0380108173076925</v>
      </c>
      <c r="AA6">
        <f t="shared" si="1"/>
        <v>0.78942640831515454</v>
      </c>
      <c r="AB6">
        <f t="shared" si="1"/>
        <v>0.15254237288135594</v>
      </c>
      <c r="AC6">
        <f t="shared" si="1"/>
        <v>3.0888030888030888</v>
      </c>
      <c r="AD6">
        <f t="shared" si="1"/>
        <v>14.975809758097576</v>
      </c>
      <c r="AE6">
        <f t="shared" si="1"/>
        <v>1.0088471108653581</v>
      </c>
      <c r="AF6">
        <f t="shared" si="1"/>
        <v>0.89776267346360805</v>
      </c>
      <c r="AG6">
        <f t="shared" si="1"/>
        <v>0.39298920278065386</v>
      </c>
      <c r="AH6">
        <f t="shared" si="1"/>
        <v>0.36121673003802279</v>
      </c>
    </row>
    <row r="7" spans="1:34" x14ac:dyDescent="0.35">
      <c r="A7">
        <v>2</v>
      </c>
      <c r="B7" t="s">
        <v>50</v>
      </c>
      <c r="C7">
        <v>7.49</v>
      </c>
      <c r="D7">
        <v>98.2</v>
      </c>
      <c r="E7">
        <v>1.82</v>
      </c>
      <c r="F7">
        <v>0</v>
      </c>
      <c r="G7">
        <v>0</v>
      </c>
      <c r="H7">
        <v>13</v>
      </c>
      <c r="I7">
        <v>99.9</v>
      </c>
      <c r="J7">
        <v>0</v>
      </c>
      <c r="K7">
        <v>0</v>
      </c>
      <c r="L7">
        <v>9.5000000000000001E-2</v>
      </c>
      <c r="M7">
        <v>5.54</v>
      </c>
      <c r="N7">
        <v>5.44</v>
      </c>
      <c r="O7">
        <v>9.66</v>
      </c>
      <c r="P7">
        <v>9.65</v>
      </c>
      <c r="T7" t="s">
        <v>15</v>
      </c>
      <c r="U7">
        <f t="shared" ref="U7:AH7" si="2">C62/C12</f>
        <v>4.9415749364944963</v>
      </c>
      <c r="V7">
        <f t="shared" si="2"/>
        <v>0.99498327759197347</v>
      </c>
      <c r="W7">
        <f t="shared" si="2"/>
        <v>0.68512658227848089</v>
      </c>
      <c r="X7">
        <f t="shared" si="2"/>
        <v>2.3190661478599219</v>
      </c>
      <c r="Y7">
        <f t="shared" si="2"/>
        <v>3.7456546929316343</v>
      </c>
      <c r="Z7">
        <f t="shared" si="2"/>
        <v>0.71694711538461531</v>
      </c>
      <c r="AA7">
        <f t="shared" si="2"/>
        <v>0.80161683562171171</v>
      </c>
      <c r="AB7">
        <f t="shared" si="2"/>
        <v>0.7118644067796609</v>
      </c>
      <c r="AC7">
        <f t="shared" si="2"/>
        <v>10.965250965250966</v>
      </c>
      <c r="AD7">
        <f t="shared" si="2"/>
        <v>13.661336613366132</v>
      </c>
      <c r="AE7">
        <f t="shared" si="2"/>
        <v>6.4722145424384854</v>
      </c>
      <c r="AF7">
        <f t="shared" si="2"/>
        <v>6.4174454828660439</v>
      </c>
      <c r="AG7">
        <f t="shared" si="2"/>
        <v>1.1138884780357938</v>
      </c>
      <c r="AH7">
        <f t="shared" si="2"/>
        <v>0.89855513307984791</v>
      </c>
    </row>
    <row r="8" spans="1:34" x14ac:dyDescent="0.35">
      <c r="A8">
        <v>3</v>
      </c>
      <c r="B8" t="s">
        <v>49</v>
      </c>
      <c r="C8">
        <v>11.6</v>
      </c>
      <c r="D8">
        <v>98.4</v>
      </c>
      <c r="E8">
        <v>1.56</v>
      </c>
      <c r="F8">
        <v>0</v>
      </c>
      <c r="G8">
        <v>8.2000000000000003E-2</v>
      </c>
      <c r="H8">
        <v>5.89</v>
      </c>
      <c r="I8">
        <v>97.6</v>
      </c>
      <c r="J8">
        <v>1.78</v>
      </c>
      <c r="K8">
        <v>0</v>
      </c>
      <c r="L8">
        <v>0.65</v>
      </c>
      <c r="M8">
        <v>7.8</v>
      </c>
      <c r="N8">
        <v>7.68</v>
      </c>
      <c r="O8">
        <v>3.96</v>
      </c>
      <c r="P8">
        <v>3.87</v>
      </c>
      <c r="T8" t="s">
        <v>162</v>
      </c>
      <c r="U8">
        <f t="shared" ref="U8:AH8" si="3">C23/C12</f>
        <v>0.65300592718035555</v>
      </c>
      <c r="V8">
        <f t="shared" si="3"/>
        <v>1.0280421919217908</v>
      </c>
      <c r="W8">
        <f t="shared" si="3"/>
        <v>0</v>
      </c>
      <c r="X8">
        <f t="shared" si="3"/>
        <v>0</v>
      </c>
      <c r="Y8">
        <f t="shared" si="3"/>
        <v>0.13904982618771727</v>
      </c>
      <c r="Z8">
        <f t="shared" si="3"/>
        <v>1.643028846153846</v>
      </c>
      <c r="AA8">
        <f t="shared" si="3"/>
        <v>1.0171521450874716</v>
      </c>
      <c r="AB8">
        <f t="shared" si="3"/>
        <v>0</v>
      </c>
      <c r="AC8">
        <f t="shared" si="3"/>
        <v>0</v>
      </c>
      <c r="AD8">
        <f t="shared" si="3"/>
        <v>6.5600656006560065E-2</v>
      </c>
      <c r="AE8">
        <f t="shared" si="3"/>
        <v>0.88286793843885358</v>
      </c>
      <c r="AF8">
        <f t="shared" si="3"/>
        <v>0.90248277164165025</v>
      </c>
      <c r="AG8">
        <f t="shared" si="3"/>
        <v>2.8774836069614951</v>
      </c>
      <c r="AH8">
        <f t="shared" si="3"/>
        <v>2.9384030418250955</v>
      </c>
    </row>
    <row r="9" spans="1:34" x14ac:dyDescent="0.35">
      <c r="A9">
        <v>3</v>
      </c>
      <c r="B9" t="s">
        <v>50</v>
      </c>
      <c r="C9">
        <v>4.9000000000000004</v>
      </c>
      <c r="D9">
        <v>95.9</v>
      </c>
      <c r="E9">
        <v>4.0999999999999996</v>
      </c>
      <c r="F9">
        <v>0</v>
      </c>
      <c r="G9">
        <v>0</v>
      </c>
      <c r="H9">
        <v>28.6</v>
      </c>
      <c r="I9">
        <v>97.8</v>
      </c>
      <c r="J9">
        <v>1.4</v>
      </c>
      <c r="K9">
        <v>7.2999999999999995E-2</v>
      </c>
      <c r="L9">
        <v>0.73</v>
      </c>
      <c r="M9">
        <v>1.61</v>
      </c>
      <c r="N9">
        <v>1.54</v>
      </c>
      <c r="O9">
        <v>9.39</v>
      </c>
      <c r="P9">
        <v>9.18</v>
      </c>
    </row>
    <row r="10" spans="1:34" x14ac:dyDescent="0.35">
      <c r="A10">
        <v>4</v>
      </c>
      <c r="B10" t="s">
        <v>49</v>
      </c>
      <c r="C10">
        <v>5.58</v>
      </c>
      <c r="D10">
        <v>96.4</v>
      </c>
      <c r="E10">
        <v>2.56</v>
      </c>
      <c r="F10">
        <v>0.23</v>
      </c>
      <c r="G10">
        <v>0.79</v>
      </c>
      <c r="H10">
        <v>20.3</v>
      </c>
      <c r="I10">
        <v>96</v>
      </c>
      <c r="J10">
        <v>1.88</v>
      </c>
      <c r="K10">
        <v>0.12</v>
      </c>
      <c r="L10">
        <v>1.98</v>
      </c>
      <c r="M10">
        <v>1.27</v>
      </c>
      <c r="N10">
        <v>1.23</v>
      </c>
      <c r="O10">
        <v>4.62</v>
      </c>
      <c r="P10">
        <v>4.4400000000000004</v>
      </c>
    </row>
    <row r="11" spans="1:34" x14ac:dyDescent="0.35">
      <c r="A11">
        <v>4</v>
      </c>
      <c r="B11" t="s">
        <v>50</v>
      </c>
      <c r="C11">
        <v>6.14</v>
      </c>
      <c r="D11">
        <v>96.1</v>
      </c>
      <c r="E11">
        <v>3.56</v>
      </c>
      <c r="F11">
        <v>2.7E-2</v>
      </c>
      <c r="G11">
        <v>0.3</v>
      </c>
      <c r="H11">
        <v>25.3</v>
      </c>
      <c r="I11">
        <v>97.4</v>
      </c>
      <c r="J11">
        <v>2.15</v>
      </c>
      <c r="K11">
        <v>6.6000000000000003E-2</v>
      </c>
      <c r="L11">
        <v>0.39</v>
      </c>
      <c r="M11">
        <v>2.11</v>
      </c>
      <c r="N11">
        <v>2.02</v>
      </c>
      <c r="O11">
        <v>8.68</v>
      </c>
      <c r="P11">
        <v>8.4600000000000009</v>
      </c>
    </row>
    <row r="12" spans="1:34" x14ac:dyDescent="0.35">
      <c r="B12" s="2" t="s">
        <v>16</v>
      </c>
      <c r="C12" s="2">
        <f t="shared" ref="C12:P12" si="4">AVERAGE(C4:C11)</f>
        <v>7.3812500000000005</v>
      </c>
      <c r="D12" s="2">
        <f t="shared" si="4"/>
        <v>97.174999999999997</v>
      </c>
      <c r="E12" s="2">
        <f t="shared" si="4"/>
        <v>2.37</v>
      </c>
      <c r="F12" s="2">
        <f t="shared" si="4"/>
        <v>3.2125000000000001E-2</v>
      </c>
      <c r="G12" s="2">
        <f t="shared" si="4"/>
        <v>0.43149999999999999</v>
      </c>
      <c r="H12" s="2">
        <f t="shared" si="4"/>
        <v>16.64</v>
      </c>
      <c r="I12" s="2">
        <f t="shared" si="4"/>
        <v>97.412499999999994</v>
      </c>
      <c r="J12" s="2">
        <f t="shared" si="4"/>
        <v>1.0325</v>
      </c>
      <c r="K12" s="2">
        <f t="shared" si="4"/>
        <v>3.2375000000000001E-2</v>
      </c>
      <c r="L12" s="2">
        <f t="shared" si="4"/>
        <v>1.5243750000000003</v>
      </c>
      <c r="M12" s="2">
        <f t="shared" si="4"/>
        <v>4.5212500000000002</v>
      </c>
      <c r="N12" s="2">
        <f t="shared" si="4"/>
        <v>4.4137500000000003</v>
      </c>
      <c r="O12" s="2">
        <f t="shared" si="4"/>
        <v>8.4512499999999982</v>
      </c>
      <c r="P12" s="2">
        <f t="shared" si="4"/>
        <v>8.21875</v>
      </c>
      <c r="U12" s="1"/>
    </row>
    <row r="13" spans="1:34" x14ac:dyDescent="0.35">
      <c r="B13" t="s">
        <v>17</v>
      </c>
      <c r="C13">
        <f t="shared" ref="C13:P13" si="5">_xlfn.STDEV.S(C4:C11)</f>
        <v>3.5522002738745289</v>
      </c>
      <c r="D13">
        <f t="shared" si="5"/>
        <v>1.057963002323671</v>
      </c>
      <c r="E13">
        <f t="shared" si="5"/>
        <v>1.1976047523524374</v>
      </c>
      <c r="F13">
        <f t="shared" si="5"/>
        <v>8.0509870734676303E-2</v>
      </c>
      <c r="G13">
        <f t="shared" si="5"/>
        <v>0.51362660144728267</v>
      </c>
      <c r="H13">
        <f t="shared" si="5"/>
        <v>8.4220475962966237</v>
      </c>
      <c r="I13">
        <f t="shared" si="5"/>
        <v>1.7266296649832031</v>
      </c>
      <c r="J13">
        <f t="shared" si="5"/>
        <v>0.88059638881839608</v>
      </c>
      <c r="K13">
        <f t="shared" si="5"/>
        <v>4.7358624195750092E-2</v>
      </c>
      <c r="L13">
        <f t="shared" si="5"/>
        <v>1.8709994225776001</v>
      </c>
      <c r="M13">
        <f t="shared" si="5"/>
        <v>3.3765089219488225</v>
      </c>
      <c r="N13">
        <f t="shared" si="5"/>
        <v>3.3053244383656417</v>
      </c>
      <c r="O13">
        <f t="shared" si="5"/>
        <v>4.2372006847513335</v>
      </c>
      <c r="P13">
        <f t="shared" si="5"/>
        <v>4.079332709787578</v>
      </c>
    </row>
    <row r="14" spans="1:34" x14ac:dyDescent="0.35">
      <c r="B14" t="s">
        <v>18</v>
      </c>
      <c r="C14">
        <f t="shared" ref="C14:P14" si="6">MEDIAN(C4:C11)</f>
        <v>5.8599999999999994</v>
      </c>
      <c r="D14">
        <f t="shared" si="6"/>
        <v>96.949999999999989</v>
      </c>
      <c r="E14">
        <f t="shared" si="6"/>
        <v>2.335</v>
      </c>
      <c r="F14">
        <f t="shared" si="6"/>
        <v>0</v>
      </c>
      <c r="G14">
        <f t="shared" si="6"/>
        <v>0.191</v>
      </c>
      <c r="H14">
        <f t="shared" si="6"/>
        <v>17.5</v>
      </c>
      <c r="I14">
        <f t="shared" si="6"/>
        <v>97.699999999999989</v>
      </c>
      <c r="J14">
        <f t="shared" si="6"/>
        <v>1.085</v>
      </c>
      <c r="K14">
        <f t="shared" si="6"/>
        <v>0</v>
      </c>
      <c r="L14">
        <f t="shared" si="6"/>
        <v>0.75</v>
      </c>
      <c r="M14">
        <f t="shared" si="6"/>
        <v>3.52</v>
      </c>
      <c r="N14">
        <f t="shared" si="6"/>
        <v>3.45</v>
      </c>
      <c r="O14">
        <f t="shared" si="6"/>
        <v>9.0350000000000001</v>
      </c>
      <c r="P14">
        <f t="shared" si="6"/>
        <v>8.82</v>
      </c>
    </row>
    <row r="15" spans="1:34" x14ac:dyDescent="0.35">
      <c r="A15" s="1" t="s">
        <v>162</v>
      </c>
    </row>
    <row r="16" spans="1:34" x14ac:dyDescent="0.35">
      <c r="A16" t="s">
        <v>25</v>
      </c>
      <c r="B16" t="s">
        <v>26</v>
      </c>
      <c r="C16" t="s">
        <v>27</v>
      </c>
      <c r="D16" t="s">
        <v>28</v>
      </c>
      <c r="E16" t="s">
        <v>29</v>
      </c>
      <c r="F16" t="s">
        <v>30</v>
      </c>
      <c r="G16" t="s">
        <v>31</v>
      </c>
      <c r="H16" t="s">
        <v>32</v>
      </c>
      <c r="I16" t="s">
        <v>33</v>
      </c>
      <c r="J16" t="s">
        <v>34</v>
      </c>
      <c r="K16" t="s">
        <v>35</v>
      </c>
      <c r="L16" t="s">
        <v>36</v>
      </c>
      <c r="M16" t="s">
        <v>37</v>
      </c>
      <c r="N16" t="s">
        <v>38</v>
      </c>
      <c r="O16" t="s">
        <v>39</v>
      </c>
      <c r="P16" t="s">
        <v>40</v>
      </c>
    </row>
    <row r="17" spans="1:16" x14ac:dyDescent="0.35">
      <c r="A17">
        <v>1</v>
      </c>
      <c r="B17" t="s">
        <v>49</v>
      </c>
      <c r="C17">
        <v>2.69</v>
      </c>
      <c r="D17">
        <v>100</v>
      </c>
      <c r="E17">
        <v>0</v>
      </c>
      <c r="F17">
        <v>0</v>
      </c>
      <c r="G17">
        <v>0</v>
      </c>
      <c r="H17">
        <v>37.9</v>
      </c>
      <c r="I17">
        <v>100</v>
      </c>
      <c r="J17">
        <v>0</v>
      </c>
      <c r="K17">
        <v>0</v>
      </c>
      <c r="L17">
        <v>0</v>
      </c>
      <c r="M17">
        <v>2.5299999999999998</v>
      </c>
      <c r="N17">
        <v>2.5299999999999998</v>
      </c>
      <c r="O17">
        <v>35.6</v>
      </c>
      <c r="P17">
        <v>35.6</v>
      </c>
    </row>
    <row r="18" spans="1:16" x14ac:dyDescent="0.35">
      <c r="A18">
        <v>1</v>
      </c>
      <c r="B18" t="s">
        <v>50</v>
      </c>
      <c r="C18">
        <v>2.5</v>
      </c>
      <c r="D18">
        <v>100</v>
      </c>
      <c r="E18">
        <v>0</v>
      </c>
      <c r="F18">
        <v>0</v>
      </c>
      <c r="G18">
        <v>0</v>
      </c>
      <c r="H18">
        <v>28.3</v>
      </c>
      <c r="I18">
        <v>99.9</v>
      </c>
      <c r="J18">
        <v>0</v>
      </c>
      <c r="K18">
        <v>0</v>
      </c>
      <c r="L18">
        <v>0.13</v>
      </c>
      <c r="M18">
        <v>2.1800000000000002</v>
      </c>
      <c r="N18">
        <v>2.1800000000000002</v>
      </c>
      <c r="O18">
        <v>24.7</v>
      </c>
      <c r="P18">
        <v>24.7</v>
      </c>
    </row>
    <row r="19" spans="1:16" x14ac:dyDescent="0.35">
      <c r="A19">
        <v>2</v>
      </c>
      <c r="B19" t="s">
        <v>49</v>
      </c>
      <c r="C19">
        <v>3.87</v>
      </c>
      <c r="D19">
        <v>100</v>
      </c>
      <c r="E19">
        <v>0</v>
      </c>
      <c r="F19">
        <v>0</v>
      </c>
      <c r="G19">
        <v>0</v>
      </c>
      <c r="H19">
        <v>33.200000000000003</v>
      </c>
      <c r="I19">
        <v>99.8</v>
      </c>
      <c r="J19">
        <v>0</v>
      </c>
      <c r="K19">
        <v>0</v>
      </c>
      <c r="L19">
        <v>0.2</v>
      </c>
      <c r="M19">
        <v>3.29</v>
      </c>
      <c r="N19">
        <v>3.29</v>
      </c>
      <c r="O19">
        <v>28.2</v>
      </c>
      <c r="P19">
        <v>28.1</v>
      </c>
    </row>
    <row r="20" spans="1:16" x14ac:dyDescent="0.35">
      <c r="A20">
        <v>2</v>
      </c>
      <c r="B20" t="s">
        <v>50</v>
      </c>
      <c r="C20">
        <v>7.83</v>
      </c>
      <c r="D20">
        <v>99.6</v>
      </c>
      <c r="E20">
        <v>0</v>
      </c>
      <c r="F20">
        <v>0</v>
      </c>
      <c r="G20">
        <v>0.36</v>
      </c>
      <c r="H20">
        <v>41.6</v>
      </c>
      <c r="I20">
        <v>99.7</v>
      </c>
      <c r="J20">
        <v>0</v>
      </c>
      <c r="K20">
        <v>0</v>
      </c>
      <c r="L20">
        <v>0.27</v>
      </c>
      <c r="M20">
        <v>7.21</v>
      </c>
      <c r="N20">
        <v>7.18</v>
      </c>
      <c r="O20">
        <v>38.299999999999997</v>
      </c>
      <c r="P20">
        <v>38.200000000000003</v>
      </c>
    </row>
    <row r="21" spans="1:16" x14ac:dyDescent="0.35">
      <c r="A21">
        <v>3</v>
      </c>
      <c r="B21" t="s">
        <v>49</v>
      </c>
      <c r="C21">
        <v>8.65</v>
      </c>
      <c r="D21">
        <v>99.8</v>
      </c>
      <c r="E21">
        <v>0</v>
      </c>
      <c r="F21">
        <v>0</v>
      </c>
      <c r="G21">
        <v>0</v>
      </c>
      <c r="H21">
        <v>4.9400000000000004</v>
      </c>
      <c r="I21">
        <v>99.8</v>
      </c>
      <c r="J21">
        <v>0</v>
      </c>
      <c r="K21">
        <v>0</v>
      </c>
      <c r="L21">
        <v>0</v>
      </c>
      <c r="M21">
        <v>5.8</v>
      </c>
      <c r="N21">
        <v>5.78</v>
      </c>
      <c r="O21">
        <v>3.31</v>
      </c>
      <c r="P21">
        <v>3.3</v>
      </c>
    </row>
    <row r="22" spans="1:16" x14ac:dyDescent="0.35">
      <c r="A22">
        <v>3</v>
      </c>
      <c r="B22" t="s">
        <v>50</v>
      </c>
      <c r="C22">
        <v>3.38</v>
      </c>
      <c r="D22">
        <v>100</v>
      </c>
      <c r="E22">
        <v>0</v>
      </c>
      <c r="F22">
        <v>0</v>
      </c>
      <c r="G22">
        <v>0</v>
      </c>
      <c r="H22">
        <v>18.100000000000001</v>
      </c>
      <c r="I22">
        <v>95.3</v>
      </c>
      <c r="J22">
        <v>0</v>
      </c>
      <c r="K22">
        <v>0</v>
      </c>
      <c r="L22">
        <v>0</v>
      </c>
      <c r="M22">
        <v>2.94</v>
      </c>
      <c r="N22">
        <v>2.94</v>
      </c>
      <c r="O22">
        <v>15.8</v>
      </c>
      <c r="P22">
        <v>15</v>
      </c>
    </row>
    <row r="23" spans="1:16" x14ac:dyDescent="0.35">
      <c r="B23" s="2" t="s">
        <v>20</v>
      </c>
      <c r="C23" s="2">
        <f t="shared" ref="C23:P23" si="7">AVERAGE(C17:C22)</f>
        <v>4.8199999999999994</v>
      </c>
      <c r="D23" s="2">
        <f t="shared" si="7"/>
        <v>99.90000000000002</v>
      </c>
      <c r="E23" s="2">
        <f t="shared" si="7"/>
        <v>0</v>
      </c>
      <c r="F23" s="2">
        <f t="shared" si="7"/>
        <v>0</v>
      </c>
      <c r="G23" s="2">
        <f t="shared" si="7"/>
        <v>0.06</v>
      </c>
      <c r="H23" s="2">
        <f t="shared" si="7"/>
        <v>27.34</v>
      </c>
      <c r="I23" s="2">
        <f t="shared" si="7"/>
        <v>99.083333333333329</v>
      </c>
      <c r="J23" s="2">
        <f t="shared" si="7"/>
        <v>0</v>
      </c>
      <c r="K23" s="2">
        <f t="shared" si="7"/>
        <v>0</v>
      </c>
      <c r="L23" s="2">
        <f t="shared" si="7"/>
        <v>0.10000000000000002</v>
      </c>
      <c r="M23" s="2">
        <f t="shared" si="7"/>
        <v>3.9916666666666671</v>
      </c>
      <c r="N23" s="2">
        <f t="shared" si="7"/>
        <v>3.9833333333333338</v>
      </c>
      <c r="O23" s="2">
        <f t="shared" si="7"/>
        <v>24.318333333333332</v>
      </c>
      <c r="P23" s="2">
        <f t="shared" si="7"/>
        <v>24.150000000000002</v>
      </c>
    </row>
    <row r="24" spans="1:16" x14ac:dyDescent="0.35">
      <c r="B24" t="s">
        <v>17</v>
      </c>
      <c r="C24">
        <f t="shared" ref="C24:P24" si="8">_xlfn.STDEV.S(C17:C22)</f>
        <v>2.7064515513860585</v>
      </c>
      <c r="D24">
        <f t="shared" si="8"/>
        <v>0.16733200530681747</v>
      </c>
      <c r="E24">
        <f t="shared" si="8"/>
        <v>0</v>
      </c>
      <c r="F24">
        <f t="shared" si="8"/>
        <v>0</v>
      </c>
      <c r="G24">
        <f t="shared" si="8"/>
        <v>0.14696938456699069</v>
      </c>
      <c r="H24">
        <f t="shared" si="8"/>
        <v>13.691311113257198</v>
      </c>
      <c r="I24">
        <f t="shared" si="8"/>
        <v>1.8562507014589038</v>
      </c>
      <c r="J24">
        <f t="shared" si="8"/>
        <v>0</v>
      </c>
      <c r="K24">
        <f t="shared" si="8"/>
        <v>0</v>
      </c>
      <c r="L24">
        <f t="shared" si="8"/>
        <v>0.11815244390193544</v>
      </c>
      <c r="M24">
        <f t="shared" si="8"/>
        <v>2.0319785103850534</v>
      </c>
      <c r="N24">
        <f t="shared" si="8"/>
        <v>2.018917201538156</v>
      </c>
      <c r="O24">
        <f t="shared" si="8"/>
        <v>13.052877715916393</v>
      </c>
      <c r="P24">
        <f t="shared" si="8"/>
        <v>13.136628182300061</v>
      </c>
    </row>
    <row r="25" spans="1:16" x14ac:dyDescent="0.35">
      <c r="B25" t="s">
        <v>18</v>
      </c>
      <c r="C25">
        <f t="shared" ref="C25:P25" si="9">MEDIAN(C17:C22)</f>
        <v>3.625</v>
      </c>
      <c r="D25">
        <f t="shared" si="9"/>
        <v>100</v>
      </c>
      <c r="E25">
        <f t="shared" si="9"/>
        <v>0</v>
      </c>
      <c r="F25">
        <f t="shared" si="9"/>
        <v>0</v>
      </c>
      <c r="G25">
        <f t="shared" si="9"/>
        <v>0</v>
      </c>
      <c r="H25">
        <f t="shared" si="9"/>
        <v>30.75</v>
      </c>
      <c r="I25">
        <f t="shared" si="9"/>
        <v>99.8</v>
      </c>
      <c r="J25">
        <f t="shared" si="9"/>
        <v>0</v>
      </c>
      <c r="K25">
        <f t="shared" si="9"/>
        <v>0</v>
      </c>
      <c r="L25">
        <f t="shared" si="9"/>
        <v>6.5000000000000002E-2</v>
      </c>
      <c r="M25">
        <f t="shared" si="9"/>
        <v>3.1150000000000002</v>
      </c>
      <c r="N25">
        <f t="shared" si="9"/>
        <v>3.1150000000000002</v>
      </c>
      <c r="O25">
        <f t="shared" si="9"/>
        <v>26.45</v>
      </c>
      <c r="P25">
        <f t="shared" si="9"/>
        <v>26.4</v>
      </c>
    </row>
    <row r="26" spans="1:16" x14ac:dyDescent="0.35">
      <c r="A26" s="1" t="s">
        <v>13</v>
      </c>
    </row>
    <row r="27" spans="1:16" x14ac:dyDescent="0.35">
      <c r="A27" t="s">
        <v>25</v>
      </c>
      <c r="B27" t="s">
        <v>26</v>
      </c>
      <c r="C27" t="s">
        <v>27</v>
      </c>
      <c r="D27" s="3" t="s">
        <v>41</v>
      </c>
      <c r="E27" s="3" t="s">
        <v>42</v>
      </c>
      <c r="F27" s="3" t="s">
        <v>43</v>
      </c>
      <c r="G27" s="3" t="s">
        <v>44</v>
      </c>
      <c r="H27" t="s">
        <v>32</v>
      </c>
      <c r="I27" t="s">
        <v>45</v>
      </c>
      <c r="J27" t="s">
        <v>46</v>
      </c>
      <c r="K27" t="s">
        <v>47</v>
      </c>
      <c r="L27" t="s">
        <v>48</v>
      </c>
      <c r="M27" t="s">
        <v>37</v>
      </c>
      <c r="N27" t="s">
        <v>38</v>
      </c>
      <c r="O27" t="s">
        <v>39</v>
      </c>
      <c r="P27" t="s">
        <v>40</v>
      </c>
    </row>
    <row r="28" spans="1:16" x14ac:dyDescent="0.35">
      <c r="A28">
        <v>1</v>
      </c>
      <c r="B28" t="s">
        <v>50</v>
      </c>
      <c r="C28">
        <v>41.3</v>
      </c>
      <c r="D28">
        <v>89.1</v>
      </c>
      <c r="E28">
        <v>0</v>
      </c>
      <c r="F28">
        <v>0</v>
      </c>
      <c r="G28">
        <v>10.9</v>
      </c>
      <c r="H28">
        <v>62.5</v>
      </c>
      <c r="I28">
        <v>72.599999999999994</v>
      </c>
      <c r="J28">
        <v>0.22</v>
      </c>
      <c r="K28">
        <v>0.22</v>
      </c>
      <c r="L28">
        <v>27</v>
      </c>
      <c r="M28">
        <v>1.37</v>
      </c>
      <c r="N28">
        <v>1.22</v>
      </c>
      <c r="O28">
        <v>2.08</v>
      </c>
      <c r="P28">
        <v>1.51</v>
      </c>
    </row>
    <row r="29" spans="1:16" x14ac:dyDescent="0.35">
      <c r="A29">
        <v>1</v>
      </c>
      <c r="B29" t="s">
        <v>49</v>
      </c>
      <c r="C29">
        <v>41.3</v>
      </c>
      <c r="D29">
        <v>90.2</v>
      </c>
      <c r="E29">
        <v>0</v>
      </c>
      <c r="F29">
        <v>0</v>
      </c>
      <c r="G29">
        <v>9.81</v>
      </c>
      <c r="H29">
        <v>41.5</v>
      </c>
      <c r="I29">
        <v>63.3</v>
      </c>
      <c r="J29">
        <v>0</v>
      </c>
      <c r="K29">
        <v>0.47</v>
      </c>
      <c r="L29">
        <v>36.299999999999997</v>
      </c>
      <c r="M29">
        <v>1.42</v>
      </c>
      <c r="N29">
        <v>1.28</v>
      </c>
      <c r="O29">
        <v>1.43</v>
      </c>
      <c r="P29">
        <v>0.9</v>
      </c>
    </row>
    <row r="30" spans="1:16" x14ac:dyDescent="0.35">
      <c r="A30">
        <v>2</v>
      </c>
      <c r="B30" t="s">
        <v>50</v>
      </c>
      <c r="C30">
        <v>32.9</v>
      </c>
      <c r="D30">
        <v>92.9</v>
      </c>
      <c r="E30">
        <v>0</v>
      </c>
      <c r="F30">
        <v>0</v>
      </c>
      <c r="G30">
        <v>7.06</v>
      </c>
      <c r="H30">
        <v>34.9</v>
      </c>
      <c r="I30">
        <v>80.400000000000006</v>
      </c>
      <c r="J30">
        <v>0.74</v>
      </c>
      <c r="K30">
        <v>0.37</v>
      </c>
      <c r="L30">
        <v>18.5</v>
      </c>
      <c r="M30">
        <v>1.25</v>
      </c>
      <c r="N30">
        <v>1.1599999999999999</v>
      </c>
      <c r="O30">
        <v>1.32</v>
      </c>
      <c r="P30">
        <v>1.07</v>
      </c>
    </row>
    <row r="31" spans="1:16" x14ac:dyDescent="0.35">
      <c r="A31">
        <v>2</v>
      </c>
      <c r="B31" t="s">
        <v>49</v>
      </c>
      <c r="C31">
        <v>27.7</v>
      </c>
      <c r="D31">
        <v>94</v>
      </c>
      <c r="E31">
        <v>0</v>
      </c>
      <c r="F31">
        <v>0</v>
      </c>
      <c r="G31">
        <v>6.02</v>
      </c>
      <c r="H31">
        <v>39.6</v>
      </c>
      <c r="I31">
        <v>79</v>
      </c>
      <c r="J31">
        <v>0</v>
      </c>
      <c r="K31">
        <v>0.26</v>
      </c>
      <c r="L31">
        <v>20.7</v>
      </c>
      <c r="M31">
        <v>0.59</v>
      </c>
      <c r="N31">
        <v>0.55000000000000004</v>
      </c>
      <c r="O31">
        <v>0.84</v>
      </c>
      <c r="P31">
        <v>0.66</v>
      </c>
    </row>
    <row r="32" spans="1:16" x14ac:dyDescent="0.35">
      <c r="A32">
        <v>3</v>
      </c>
      <c r="B32" t="s">
        <v>50</v>
      </c>
      <c r="C32">
        <v>65</v>
      </c>
      <c r="D32">
        <v>87.4</v>
      </c>
      <c r="E32">
        <v>1.32</v>
      </c>
      <c r="F32">
        <v>0.47</v>
      </c>
      <c r="G32">
        <v>10.8</v>
      </c>
      <c r="H32">
        <v>29.7</v>
      </c>
      <c r="I32">
        <v>75.599999999999994</v>
      </c>
      <c r="J32">
        <v>0.17</v>
      </c>
      <c r="K32">
        <v>0.51</v>
      </c>
      <c r="L32">
        <v>23.8</v>
      </c>
      <c r="M32">
        <v>3.78</v>
      </c>
      <c r="N32">
        <v>3.3</v>
      </c>
      <c r="O32">
        <v>1.73</v>
      </c>
      <c r="P32">
        <v>1.31</v>
      </c>
    </row>
    <row r="33" spans="1:17" x14ac:dyDescent="0.35">
      <c r="A33">
        <v>3</v>
      </c>
      <c r="B33" t="s">
        <v>49</v>
      </c>
      <c r="C33">
        <v>53.8</v>
      </c>
      <c r="D33">
        <v>91.9</v>
      </c>
      <c r="E33">
        <v>0.32</v>
      </c>
      <c r="F33">
        <v>0.21</v>
      </c>
      <c r="G33">
        <v>7.6</v>
      </c>
      <c r="H33">
        <v>31.1</v>
      </c>
      <c r="I33">
        <v>78.599999999999994</v>
      </c>
      <c r="J33">
        <v>0</v>
      </c>
      <c r="K33">
        <v>0</v>
      </c>
      <c r="L33">
        <v>21.4</v>
      </c>
      <c r="M33">
        <v>3</v>
      </c>
      <c r="N33">
        <v>2.76</v>
      </c>
      <c r="O33">
        <v>1.73</v>
      </c>
      <c r="P33">
        <v>1.36</v>
      </c>
    </row>
    <row r="34" spans="1:17" x14ac:dyDescent="0.35">
      <c r="A34">
        <v>4</v>
      </c>
      <c r="B34" t="s">
        <v>50</v>
      </c>
      <c r="C34">
        <v>59.9</v>
      </c>
      <c r="D34">
        <v>84.9</v>
      </c>
      <c r="E34">
        <v>0</v>
      </c>
      <c r="F34">
        <v>9.7000000000000003E-2</v>
      </c>
      <c r="G34">
        <v>15</v>
      </c>
      <c r="H34">
        <v>34.5</v>
      </c>
      <c r="I34">
        <v>75.599999999999994</v>
      </c>
      <c r="J34">
        <v>0</v>
      </c>
      <c r="K34">
        <v>0.17</v>
      </c>
      <c r="L34">
        <v>24.2</v>
      </c>
      <c r="M34">
        <v>2.94</v>
      </c>
      <c r="N34">
        <v>2.5</v>
      </c>
      <c r="O34">
        <v>1.69</v>
      </c>
      <c r="P34">
        <v>1.28</v>
      </c>
    </row>
    <row r="35" spans="1:17" x14ac:dyDescent="0.35">
      <c r="A35">
        <v>4</v>
      </c>
      <c r="B35" t="s">
        <v>49</v>
      </c>
      <c r="C35">
        <v>51.6</v>
      </c>
      <c r="D35">
        <v>90.9</v>
      </c>
      <c r="E35">
        <v>0</v>
      </c>
      <c r="F35">
        <v>0</v>
      </c>
      <c r="G35">
        <v>9.1199999999999992</v>
      </c>
      <c r="H35">
        <v>43.2</v>
      </c>
      <c r="I35">
        <v>77.5</v>
      </c>
      <c r="J35">
        <v>0</v>
      </c>
      <c r="K35">
        <v>0</v>
      </c>
      <c r="L35">
        <v>22.5</v>
      </c>
      <c r="M35">
        <v>1.76</v>
      </c>
      <c r="N35">
        <v>1.6</v>
      </c>
      <c r="O35">
        <v>1.47</v>
      </c>
      <c r="P35">
        <v>1.1399999999999999</v>
      </c>
    </row>
    <row r="36" spans="1:17" x14ac:dyDescent="0.35">
      <c r="B36" s="2" t="s">
        <v>16</v>
      </c>
      <c r="C36" s="2">
        <f t="shared" ref="C36:P36" si="10">AVERAGE(C28:C35)</f>
        <v>46.6875</v>
      </c>
      <c r="D36" s="2">
        <f t="shared" si="10"/>
        <v>90.162499999999994</v>
      </c>
      <c r="E36" s="2">
        <f t="shared" si="10"/>
        <v>0.20500000000000002</v>
      </c>
      <c r="F36" s="2">
        <f t="shared" si="10"/>
        <v>9.7124999999999989E-2</v>
      </c>
      <c r="G36" s="2">
        <f t="shared" si="10"/>
        <v>9.5387500000000003</v>
      </c>
      <c r="H36" s="2">
        <f t="shared" si="10"/>
        <v>39.624999999999993</v>
      </c>
      <c r="I36" s="2">
        <f t="shared" si="10"/>
        <v>75.325000000000003</v>
      </c>
      <c r="J36" s="2">
        <f t="shared" si="10"/>
        <v>0.14124999999999999</v>
      </c>
      <c r="K36" s="2">
        <f t="shared" si="10"/>
        <v>0.25</v>
      </c>
      <c r="L36" s="2">
        <f t="shared" si="10"/>
        <v>24.299999999999997</v>
      </c>
      <c r="M36" s="2">
        <f t="shared" si="10"/>
        <v>2.0137499999999999</v>
      </c>
      <c r="N36" s="2">
        <f t="shared" si="10"/>
        <v>1.7962499999999999</v>
      </c>
      <c r="O36" s="2">
        <f t="shared" si="10"/>
        <v>1.5362500000000001</v>
      </c>
      <c r="P36" s="2">
        <f t="shared" si="10"/>
        <v>1.1537500000000003</v>
      </c>
    </row>
    <row r="37" spans="1:17" x14ac:dyDescent="0.35">
      <c r="B37" t="s">
        <v>17</v>
      </c>
      <c r="C37">
        <f t="shared" ref="C37:P37" si="11">_xlfn.STDEV.S(C28:C35)</f>
        <v>13.056518623715439</v>
      </c>
      <c r="D37">
        <f t="shared" si="11"/>
        <v>2.9818199140793187</v>
      </c>
      <c r="E37">
        <f t="shared" si="11"/>
        <v>0.46423516208306081</v>
      </c>
      <c r="F37">
        <f t="shared" si="11"/>
        <v>0.16858354224029615</v>
      </c>
      <c r="G37">
        <f t="shared" si="11"/>
        <v>2.8234347749808939</v>
      </c>
      <c r="H37">
        <f t="shared" si="11"/>
        <v>10.415201801762136</v>
      </c>
      <c r="I37">
        <f t="shared" si="11"/>
        <v>5.4365824348968159</v>
      </c>
      <c r="J37">
        <f t="shared" si="11"/>
        <v>0.25781707247027469</v>
      </c>
      <c r="K37">
        <f t="shared" si="11"/>
        <v>0.19375979237926827</v>
      </c>
      <c r="L37">
        <f t="shared" si="11"/>
        <v>5.4746167511003545</v>
      </c>
      <c r="M37">
        <f t="shared" si="11"/>
        <v>1.0949225347680347</v>
      </c>
      <c r="N37">
        <f t="shared" si="11"/>
        <v>0.9472054762751928</v>
      </c>
      <c r="O37">
        <f t="shared" si="11"/>
        <v>0.36675945795575549</v>
      </c>
      <c r="P37">
        <f t="shared" si="11"/>
        <v>0.27391017818672808</v>
      </c>
    </row>
    <row r="38" spans="1:17" x14ac:dyDescent="0.35">
      <c r="B38" t="s">
        <v>18</v>
      </c>
      <c r="C38">
        <f t="shared" ref="C38:P38" si="12">MEDIAN(C28:C35)</f>
        <v>46.45</v>
      </c>
      <c r="D38">
        <f t="shared" si="12"/>
        <v>90.550000000000011</v>
      </c>
      <c r="E38">
        <f t="shared" si="12"/>
        <v>0</v>
      </c>
      <c r="F38">
        <f t="shared" si="12"/>
        <v>0</v>
      </c>
      <c r="G38">
        <f t="shared" si="12"/>
        <v>9.4649999999999999</v>
      </c>
      <c r="H38">
        <f t="shared" si="12"/>
        <v>37.25</v>
      </c>
      <c r="I38">
        <f t="shared" si="12"/>
        <v>76.55</v>
      </c>
      <c r="J38">
        <f t="shared" si="12"/>
        <v>0</v>
      </c>
      <c r="K38">
        <f t="shared" si="12"/>
        <v>0.24</v>
      </c>
      <c r="L38">
        <f t="shared" si="12"/>
        <v>23.15</v>
      </c>
      <c r="M38">
        <f t="shared" si="12"/>
        <v>1.5899999999999999</v>
      </c>
      <c r="N38">
        <f t="shared" si="12"/>
        <v>1.44</v>
      </c>
      <c r="O38">
        <f t="shared" si="12"/>
        <v>1.58</v>
      </c>
      <c r="P38">
        <f t="shared" si="12"/>
        <v>1.21</v>
      </c>
    </row>
    <row r="39" spans="1:17" x14ac:dyDescent="0.35">
      <c r="A39" s="1" t="s">
        <v>14</v>
      </c>
    </row>
    <row r="40" spans="1:17" x14ac:dyDescent="0.35">
      <c r="A40" t="s">
        <v>25</v>
      </c>
      <c r="B40" t="s">
        <v>26</v>
      </c>
      <c r="C40" t="s">
        <v>27</v>
      </c>
      <c r="D40" s="3" t="s">
        <v>41</v>
      </c>
      <c r="E40" s="3" t="s">
        <v>42</v>
      </c>
      <c r="F40" s="3" t="s">
        <v>43</v>
      </c>
      <c r="G40" s="3" t="s">
        <v>44</v>
      </c>
      <c r="H40" t="s">
        <v>32</v>
      </c>
      <c r="I40" t="s">
        <v>45</v>
      </c>
      <c r="J40" t="s">
        <v>46</v>
      </c>
      <c r="K40" t="s">
        <v>47</v>
      </c>
      <c r="L40" t="s">
        <v>48</v>
      </c>
      <c r="M40" t="s">
        <v>37</v>
      </c>
      <c r="N40" t="s">
        <v>38</v>
      </c>
      <c r="O40" t="s">
        <v>39</v>
      </c>
      <c r="P40" t="s">
        <v>40</v>
      </c>
    </row>
    <row r="41" spans="1:17" x14ac:dyDescent="0.35">
      <c r="A41">
        <v>1</v>
      </c>
      <c r="B41" t="s">
        <v>50</v>
      </c>
      <c r="C41">
        <v>83.4</v>
      </c>
      <c r="D41">
        <v>69</v>
      </c>
      <c r="E41">
        <v>0.23</v>
      </c>
      <c r="F41">
        <v>0.18</v>
      </c>
      <c r="G41">
        <v>30.6</v>
      </c>
      <c r="H41">
        <v>18.600000000000001</v>
      </c>
      <c r="I41">
        <v>69.3</v>
      </c>
      <c r="J41">
        <v>0.11</v>
      </c>
      <c r="K41">
        <v>0</v>
      </c>
      <c r="L41">
        <v>30.6</v>
      </c>
      <c r="M41">
        <v>7.22</v>
      </c>
      <c r="N41">
        <v>4.9800000000000004</v>
      </c>
      <c r="O41">
        <v>1.61</v>
      </c>
      <c r="P41">
        <v>1.1100000000000001</v>
      </c>
    </row>
    <row r="42" spans="1:17" x14ac:dyDescent="0.35">
      <c r="A42">
        <v>1</v>
      </c>
      <c r="B42" t="s">
        <v>49</v>
      </c>
      <c r="C42">
        <v>38.9</v>
      </c>
      <c r="D42">
        <v>83.9</v>
      </c>
      <c r="E42">
        <v>0</v>
      </c>
      <c r="F42">
        <v>0</v>
      </c>
      <c r="G42">
        <v>16.100000000000001</v>
      </c>
      <c r="H42">
        <v>44.7</v>
      </c>
      <c r="I42">
        <v>66.400000000000006</v>
      </c>
      <c r="J42">
        <v>0</v>
      </c>
      <c r="K42">
        <v>0</v>
      </c>
      <c r="L42">
        <v>33.6</v>
      </c>
      <c r="M42">
        <v>1.76</v>
      </c>
      <c r="N42">
        <v>1.47</v>
      </c>
      <c r="O42">
        <v>2.02</v>
      </c>
      <c r="P42">
        <v>1.34</v>
      </c>
    </row>
    <row r="43" spans="1:17" x14ac:dyDescent="0.35">
      <c r="A43">
        <v>2</v>
      </c>
      <c r="B43" t="s">
        <v>50</v>
      </c>
      <c r="C43">
        <v>60.4</v>
      </c>
      <c r="D43">
        <v>73.5</v>
      </c>
      <c r="E43">
        <v>0.2</v>
      </c>
      <c r="F43">
        <v>0</v>
      </c>
      <c r="G43">
        <v>26.3</v>
      </c>
      <c r="H43">
        <v>30.7</v>
      </c>
      <c r="I43">
        <v>68.3</v>
      </c>
      <c r="J43">
        <v>0</v>
      </c>
      <c r="K43">
        <v>0</v>
      </c>
      <c r="L43">
        <v>31.7</v>
      </c>
      <c r="M43">
        <v>2.16</v>
      </c>
      <c r="N43">
        <v>1.59</v>
      </c>
      <c r="O43">
        <v>1.1000000000000001</v>
      </c>
      <c r="P43">
        <v>0.75</v>
      </c>
    </row>
    <row r="44" spans="1:17" x14ac:dyDescent="0.35">
      <c r="A44">
        <v>2</v>
      </c>
      <c r="B44" t="s">
        <v>49</v>
      </c>
      <c r="C44">
        <v>48.3</v>
      </c>
      <c r="D44">
        <v>83.7</v>
      </c>
      <c r="E44">
        <v>0.23</v>
      </c>
      <c r="F44">
        <v>0</v>
      </c>
      <c r="G44">
        <v>16.100000000000001</v>
      </c>
      <c r="H44">
        <v>42.8</v>
      </c>
      <c r="I44">
        <v>77.599999999999994</v>
      </c>
      <c r="J44">
        <v>0.26</v>
      </c>
      <c r="K44">
        <v>0.13</v>
      </c>
      <c r="L44">
        <v>22</v>
      </c>
      <c r="M44">
        <v>1.95</v>
      </c>
      <c r="N44">
        <v>1.63</v>
      </c>
      <c r="O44">
        <v>1.72</v>
      </c>
      <c r="P44">
        <v>1.34</v>
      </c>
    </row>
    <row r="45" spans="1:17" x14ac:dyDescent="0.35">
      <c r="A45">
        <v>3</v>
      </c>
      <c r="B45" t="s">
        <v>50</v>
      </c>
      <c r="C45">
        <v>54.5</v>
      </c>
      <c r="D45">
        <v>85.1</v>
      </c>
      <c r="E45">
        <v>0</v>
      </c>
      <c r="F45">
        <v>0</v>
      </c>
      <c r="G45">
        <v>14.9</v>
      </c>
      <c r="H45">
        <v>34.9</v>
      </c>
      <c r="I45">
        <v>79.900000000000006</v>
      </c>
      <c r="J45">
        <v>0</v>
      </c>
      <c r="K45">
        <v>0</v>
      </c>
      <c r="L45">
        <v>20.100000000000001</v>
      </c>
      <c r="M45">
        <v>1.51</v>
      </c>
      <c r="N45">
        <v>1.29</v>
      </c>
      <c r="O45">
        <v>0.97</v>
      </c>
      <c r="P45">
        <v>0.77</v>
      </c>
    </row>
    <row r="46" spans="1:17" ht="15" thickBot="1" x14ac:dyDescent="0.4">
      <c r="A46">
        <v>3</v>
      </c>
      <c r="B46" t="s">
        <v>49</v>
      </c>
      <c r="C46">
        <v>34.299999999999997</v>
      </c>
      <c r="D46">
        <v>88.9</v>
      </c>
      <c r="E46">
        <v>0</v>
      </c>
      <c r="F46">
        <v>0.26</v>
      </c>
      <c r="G46">
        <v>10.8</v>
      </c>
      <c r="H46">
        <v>49.9</v>
      </c>
      <c r="I46">
        <v>75.5</v>
      </c>
      <c r="J46">
        <v>0.18</v>
      </c>
      <c r="K46">
        <v>0.54</v>
      </c>
      <c r="L46">
        <v>23.7</v>
      </c>
      <c r="M46">
        <v>1.31</v>
      </c>
      <c r="N46">
        <v>1.17</v>
      </c>
      <c r="O46">
        <v>1.91</v>
      </c>
      <c r="P46">
        <v>1.44</v>
      </c>
    </row>
    <row r="47" spans="1:17" ht="15" thickBot="1" x14ac:dyDescent="0.4">
      <c r="A47" s="4">
        <v>4</v>
      </c>
      <c r="B47" s="5" t="s">
        <v>50</v>
      </c>
      <c r="C47" s="5">
        <v>22</v>
      </c>
      <c r="D47" s="5">
        <v>96.5</v>
      </c>
      <c r="E47" s="5">
        <v>2.73</v>
      </c>
      <c r="F47" s="5">
        <v>5.7000000000000002E-2</v>
      </c>
      <c r="G47" s="5">
        <v>0.74</v>
      </c>
      <c r="H47" s="5">
        <v>19.399999999999999</v>
      </c>
      <c r="I47" s="5">
        <v>95.9</v>
      </c>
      <c r="J47" s="5">
        <v>0.71</v>
      </c>
      <c r="K47" s="5">
        <v>0.13</v>
      </c>
      <c r="L47" s="5">
        <v>3.23</v>
      </c>
      <c r="M47" s="5">
        <v>18.100000000000001</v>
      </c>
      <c r="N47" s="5">
        <v>17.399999999999999</v>
      </c>
      <c r="O47" s="5">
        <v>15.9</v>
      </c>
      <c r="P47" s="5">
        <v>15.9</v>
      </c>
      <c r="Q47" t="s">
        <v>54</v>
      </c>
    </row>
    <row r="48" spans="1:17" x14ac:dyDescent="0.35">
      <c r="A48">
        <v>4</v>
      </c>
      <c r="B48" t="s">
        <v>49</v>
      </c>
      <c r="C48">
        <v>56.1</v>
      </c>
      <c r="D48">
        <v>87.3</v>
      </c>
      <c r="E48">
        <v>0</v>
      </c>
      <c r="F48">
        <v>0</v>
      </c>
      <c r="G48">
        <v>12.7</v>
      </c>
      <c r="H48">
        <v>30.3</v>
      </c>
      <c r="I48">
        <v>82.3</v>
      </c>
      <c r="J48">
        <v>0</v>
      </c>
      <c r="K48">
        <v>0</v>
      </c>
      <c r="L48">
        <v>17.7</v>
      </c>
      <c r="M48">
        <v>2.48</v>
      </c>
      <c r="N48">
        <v>2.17</v>
      </c>
      <c r="O48">
        <v>1.34</v>
      </c>
      <c r="P48">
        <v>1.1000000000000001</v>
      </c>
    </row>
    <row r="49" spans="1:16" x14ac:dyDescent="0.35">
      <c r="B49" s="2" t="s">
        <v>16</v>
      </c>
      <c r="C49" s="2">
        <f t="shared" ref="C49:P49" si="13">AVERAGE(C41:C48)</f>
        <v>49.737500000000004</v>
      </c>
      <c r="D49" s="2">
        <f t="shared" si="13"/>
        <v>83.487499999999997</v>
      </c>
      <c r="E49" s="2">
        <f t="shared" si="13"/>
        <v>0.42375000000000002</v>
      </c>
      <c r="F49" s="2">
        <f t="shared" si="13"/>
        <v>6.2125E-2</v>
      </c>
      <c r="G49" s="2">
        <f t="shared" si="13"/>
        <v>16.029999999999998</v>
      </c>
      <c r="H49" s="2">
        <f t="shared" si="13"/>
        <v>33.912500000000001</v>
      </c>
      <c r="I49" s="2">
        <f t="shared" si="13"/>
        <v>76.899999999999991</v>
      </c>
      <c r="J49" s="2">
        <f t="shared" si="13"/>
        <v>0.1575</v>
      </c>
      <c r="K49" s="2">
        <f t="shared" si="13"/>
        <v>0.1</v>
      </c>
      <c r="L49" s="2">
        <f t="shared" si="13"/>
        <v>22.828749999999996</v>
      </c>
      <c r="M49" s="2">
        <f t="shared" si="13"/>
        <v>4.5612500000000002</v>
      </c>
      <c r="N49" s="2">
        <f t="shared" si="13"/>
        <v>3.9625000000000004</v>
      </c>
      <c r="O49" s="2">
        <f t="shared" si="13"/>
        <v>3.32125</v>
      </c>
      <c r="P49" s="2">
        <f t="shared" si="13"/>
        <v>2.96875</v>
      </c>
    </row>
    <row r="50" spans="1:16" x14ac:dyDescent="0.35">
      <c r="B50" t="s">
        <v>17</v>
      </c>
      <c r="C50">
        <f t="shared" ref="C50:P50" si="14">_xlfn.STDEV.S(C41:C48)</f>
        <v>18.65942408390077</v>
      </c>
      <c r="D50">
        <f t="shared" si="14"/>
        <v>8.6652734686052639</v>
      </c>
      <c r="E50">
        <f t="shared" si="14"/>
        <v>0.93824970023976029</v>
      </c>
      <c r="F50">
        <f t="shared" si="14"/>
        <v>0.101680785514556</v>
      </c>
      <c r="G50">
        <f t="shared" si="14"/>
        <v>9.1906038974596296</v>
      </c>
      <c r="H50">
        <f t="shared" si="14"/>
        <v>11.466651958739183</v>
      </c>
      <c r="I50">
        <f t="shared" si="14"/>
        <v>9.5885348202945639</v>
      </c>
      <c r="J50">
        <f t="shared" si="14"/>
        <v>0.24429197986952297</v>
      </c>
      <c r="K50">
        <f t="shared" si="14"/>
        <v>0.18723552776421162</v>
      </c>
      <c r="L50">
        <f t="shared" si="14"/>
        <v>9.8155728127734534</v>
      </c>
      <c r="M50">
        <f t="shared" si="14"/>
        <v>5.794217406789536</v>
      </c>
      <c r="N50">
        <f t="shared" si="14"/>
        <v>5.5682383723605584</v>
      </c>
      <c r="O50">
        <f t="shared" si="14"/>
        <v>5.0960753456529098</v>
      </c>
      <c r="P50">
        <f t="shared" si="14"/>
        <v>5.2312862048585007</v>
      </c>
    </row>
    <row r="51" spans="1:16" x14ac:dyDescent="0.35">
      <c r="B51" t="s">
        <v>18</v>
      </c>
      <c r="C51">
        <f t="shared" ref="C51:P51" si="15">MEDIAN(C41:C48)</f>
        <v>51.4</v>
      </c>
      <c r="D51">
        <f t="shared" si="15"/>
        <v>84.5</v>
      </c>
      <c r="E51">
        <f t="shared" si="15"/>
        <v>0.1</v>
      </c>
      <c r="F51">
        <f t="shared" si="15"/>
        <v>0</v>
      </c>
      <c r="G51">
        <f t="shared" si="15"/>
        <v>15.5</v>
      </c>
      <c r="H51">
        <f t="shared" si="15"/>
        <v>32.799999999999997</v>
      </c>
      <c r="I51">
        <f t="shared" si="15"/>
        <v>76.55</v>
      </c>
      <c r="J51">
        <f t="shared" si="15"/>
        <v>5.5E-2</v>
      </c>
      <c r="K51">
        <f t="shared" si="15"/>
        <v>0</v>
      </c>
      <c r="L51">
        <f t="shared" si="15"/>
        <v>22.85</v>
      </c>
      <c r="M51">
        <f t="shared" si="15"/>
        <v>2.0550000000000002</v>
      </c>
      <c r="N51">
        <f t="shared" si="15"/>
        <v>1.6099999999999999</v>
      </c>
      <c r="O51">
        <f t="shared" si="15"/>
        <v>1.665</v>
      </c>
      <c r="P51">
        <f t="shared" si="15"/>
        <v>1.2250000000000001</v>
      </c>
    </row>
    <row r="52" spans="1:16" x14ac:dyDescent="0.35">
      <c r="A52" s="1" t="s">
        <v>53</v>
      </c>
    </row>
    <row r="53" spans="1:16" x14ac:dyDescent="0.35">
      <c r="C53" t="s">
        <v>27</v>
      </c>
      <c r="D53" s="3" t="s">
        <v>41</v>
      </c>
      <c r="E53" s="3" t="s">
        <v>42</v>
      </c>
      <c r="F53" s="3" t="s">
        <v>43</v>
      </c>
      <c r="G53" s="3" t="s">
        <v>44</v>
      </c>
      <c r="H53" t="s">
        <v>32</v>
      </c>
      <c r="I53" t="s">
        <v>45</v>
      </c>
      <c r="J53" t="s">
        <v>46</v>
      </c>
      <c r="K53" t="s">
        <v>47</v>
      </c>
      <c r="L53" t="s">
        <v>48</v>
      </c>
      <c r="M53" t="s">
        <v>37</v>
      </c>
      <c r="N53" t="s">
        <v>38</v>
      </c>
      <c r="O53" t="s">
        <v>39</v>
      </c>
      <c r="P53" t="s">
        <v>40</v>
      </c>
    </row>
    <row r="54" spans="1:16" x14ac:dyDescent="0.35">
      <c r="A54">
        <v>1</v>
      </c>
      <c r="B54" t="s">
        <v>50</v>
      </c>
      <c r="C54">
        <v>41.5</v>
      </c>
      <c r="D54">
        <v>90.4</v>
      </c>
      <c r="E54">
        <v>5.42</v>
      </c>
      <c r="F54">
        <v>0.35</v>
      </c>
      <c r="G54">
        <v>3.79</v>
      </c>
      <c r="H54">
        <v>5.8</v>
      </c>
      <c r="I54">
        <v>87.8</v>
      </c>
      <c r="J54">
        <v>2.79</v>
      </c>
      <c r="K54">
        <v>1.78</v>
      </c>
      <c r="L54">
        <v>7.59</v>
      </c>
      <c r="M54">
        <v>21.8</v>
      </c>
      <c r="N54">
        <v>19.7</v>
      </c>
      <c r="O54">
        <v>3.05</v>
      </c>
      <c r="P54">
        <v>2.68</v>
      </c>
    </row>
    <row r="55" spans="1:16" x14ac:dyDescent="0.35">
      <c r="A55">
        <v>1</v>
      </c>
      <c r="B55" t="s">
        <v>49</v>
      </c>
      <c r="C55">
        <v>26.8</v>
      </c>
      <c r="D55">
        <v>95.6</v>
      </c>
      <c r="E55">
        <v>2.09</v>
      </c>
      <c r="F55">
        <v>6.6000000000000003E-2</v>
      </c>
      <c r="G55">
        <v>2.2799999999999998</v>
      </c>
      <c r="H55">
        <v>9.56</v>
      </c>
      <c r="I55">
        <v>70.3</v>
      </c>
      <c r="J55">
        <v>0.8</v>
      </c>
      <c r="K55">
        <v>0.42</v>
      </c>
      <c r="L55">
        <v>28.5</v>
      </c>
      <c r="M55">
        <v>26.2</v>
      </c>
      <c r="N55">
        <v>25</v>
      </c>
      <c r="O55">
        <v>9.35</v>
      </c>
      <c r="P55">
        <v>6.57</v>
      </c>
    </row>
    <row r="56" spans="1:16" x14ac:dyDescent="0.35">
      <c r="A56">
        <v>2</v>
      </c>
      <c r="B56" t="s">
        <v>50</v>
      </c>
      <c r="C56">
        <v>37.6</v>
      </c>
      <c r="D56">
        <v>97.1</v>
      </c>
      <c r="E56">
        <v>1.33</v>
      </c>
      <c r="F56">
        <v>0.04</v>
      </c>
      <c r="G56">
        <v>1.54</v>
      </c>
      <c r="H56">
        <v>8.1999999999999993</v>
      </c>
      <c r="I56">
        <v>73.8</v>
      </c>
      <c r="J56">
        <v>0.79</v>
      </c>
      <c r="K56">
        <v>0.11</v>
      </c>
      <c r="L56">
        <v>25.3</v>
      </c>
      <c r="M56">
        <v>37.1</v>
      </c>
      <c r="N56">
        <v>36</v>
      </c>
      <c r="O56">
        <v>8.09</v>
      </c>
      <c r="P56">
        <v>5.97</v>
      </c>
    </row>
    <row r="57" spans="1:16" x14ac:dyDescent="0.35">
      <c r="A57">
        <v>2</v>
      </c>
      <c r="B57" t="s">
        <v>49</v>
      </c>
      <c r="C57">
        <v>28.5</v>
      </c>
      <c r="D57">
        <v>96.9</v>
      </c>
      <c r="E57">
        <v>1.54</v>
      </c>
      <c r="F57">
        <v>5.8999999999999997E-2</v>
      </c>
      <c r="G57">
        <v>1.52</v>
      </c>
      <c r="H57">
        <v>7.18</v>
      </c>
      <c r="I57">
        <v>74</v>
      </c>
      <c r="J57">
        <v>0.68</v>
      </c>
      <c r="K57">
        <v>0.17</v>
      </c>
      <c r="L57">
        <v>25.2</v>
      </c>
      <c r="M57">
        <v>28.2</v>
      </c>
      <c r="N57">
        <v>27.3</v>
      </c>
      <c r="O57">
        <v>7.12</v>
      </c>
      <c r="P57">
        <v>5.27</v>
      </c>
    </row>
    <row r="58" spans="1:16" x14ac:dyDescent="0.35">
      <c r="A58">
        <v>3</v>
      </c>
      <c r="B58" t="s">
        <v>50</v>
      </c>
      <c r="C58">
        <v>37</v>
      </c>
      <c r="D58">
        <v>96.8</v>
      </c>
      <c r="E58">
        <v>0.69</v>
      </c>
      <c r="F58">
        <v>3.2000000000000001E-2</v>
      </c>
      <c r="G58">
        <v>2.44</v>
      </c>
      <c r="H58">
        <v>11.5</v>
      </c>
      <c r="I58">
        <v>55.5</v>
      </c>
      <c r="J58">
        <v>0.18</v>
      </c>
      <c r="K58">
        <v>0.16</v>
      </c>
      <c r="L58">
        <v>44.1</v>
      </c>
      <c r="M58">
        <v>36.700000000000003</v>
      </c>
      <c r="N58">
        <v>35.5</v>
      </c>
      <c r="O58">
        <v>11.4</v>
      </c>
      <c r="P58">
        <v>6.33</v>
      </c>
    </row>
    <row r="59" spans="1:16" x14ac:dyDescent="0.35">
      <c r="A59">
        <v>3</v>
      </c>
      <c r="B59" t="s">
        <v>49</v>
      </c>
      <c r="C59">
        <v>30.1</v>
      </c>
      <c r="D59">
        <v>97.3</v>
      </c>
      <c r="E59">
        <v>1.47</v>
      </c>
      <c r="F59">
        <v>3.5000000000000003E-2</v>
      </c>
      <c r="G59">
        <v>1.23</v>
      </c>
      <c r="H59">
        <v>11.6</v>
      </c>
      <c r="I59">
        <v>64.900000000000006</v>
      </c>
      <c r="J59">
        <v>0.35</v>
      </c>
      <c r="K59">
        <v>0.2</v>
      </c>
      <c r="L59">
        <v>34.6</v>
      </c>
      <c r="M59">
        <v>29.8</v>
      </c>
      <c r="N59">
        <v>29</v>
      </c>
      <c r="O59">
        <v>11.5</v>
      </c>
      <c r="P59">
        <v>7.46</v>
      </c>
    </row>
    <row r="60" spans="1:16" x14ac:dyDescent="0.35">
      <c r="A60">
        <v>4</v>
      </c>
      <c r="B60" t="s">
        <v>50</v>
      </c>
      <c r="C60">
        <v>47.3</v>
      </c>
      <c r="D60">
        <v>99.7</v>
      </c>
      <c r="E60">
        <v>0.25</v>
      </c>
      <c r="F60">
        <v>0</v>
      </c>
      <c r="G60">
        <v>3.6999999999999998E-2</v>
      </c>
      <c r="H60">
        <v>23</v>
      </c>
      <c r="I60">
        <v>99.1</v>
      </c>
      <c r="J60">
        <v>0.17</v>
      </c>
      <c r="K60">
        <v>0</v>
      </c>
      <c r="L60">
        <v>0.77</v>
      </c>
      <c r="M60">
        <v>23.4</v>
      </c>
      <c r="N60">
        <v>23.3</v>
      </c>
      <c r="O60">
        <v>11.4</v>
      </c>
      <c r="P60">
        <v>11.4</v>
      </c>
    </row>
    <row r="61" spans="1:16" x14ac:dyDescent="0.35">
      <c r="A61">
        <v>4</v>
      </c>
      <c r="B61" t="s">
        <v>49</v>
      </c>
      <c r="C61">
        <v>43</v>
      </c>
      <c r="D61">
        <v>99.7</v>
      </c>
      <c r="E61">
        <v>0.2</v>
      </c>
      <c r="F61">
        <v>1.4E-2</v>
      </c>
      <c r="G61">
        <v>9.2999999999999999E-2</v>
      </c>
      <c r="H61">
        <v>18.600000000000001</v>
      </c>
      <c r="I61">
        <v>99.3</v>
      </c>
      <c r="J61">
        <v>0.12</v>
      </c>
      <c r="K61">
        <v>0</v>
      </c>
      <c r="L61">
        <v>0.54</v>
      </c>
      <c r="M61">
        <v>30.9</v>
      </c>
      <c r="N61">
        <v>30.8</v>
      </c>
      <c r="O61">
        <v>13.4</v>
      </c>
      <c r="P61">
        <v>13.4</v>
      </c>
    </row>
    <row r="62" spans="1:16" x14ac:dyDescent="0.35">
      <c r="B62" s="2" t="s">
        <v>16</v>
      </c>
      <c r="C62" s="2">
        <f>AVERAGE(C54:C61)</f>
        <v>36.475000000000001</v>
      </c>
      <c r="D62" s="2">
        <f t="shared" ref="D62:P62" si="16">AVERAGE(D54:D61)</f>
        <v>96.687500000000014</v>
      </c>
      <c r="E62" s="2">
        <f t="shared" si="16"/>
        <v>1.6237499999999998</v>
      </c>
      <c r="F62" s="2">
        <f t="shared" si="16"/>
        <v>7.4499999999999997E-2</v>
      </c>
      <c r="G62" s="2">
        <f t="shared" si="16"/>
        <v>1.6162500000000002</v>
      </c>
      <c r="H62" s="2">
        <f t="shared" si="16"/>
        <v>11.93</v>
      </c>
      <c r="I62" s="2">
        <f t="shared" si="16"/>
        <v>78.087499999999991</v>
      </c>
      <c r="J62" s="2">
        <f t="shared" si="16"/>
        <v>0.73499999999999988</v>
      </c>
      <c r="K62" s="2">
        <f t="shared" si="16"/>
        <v>0.35500000000000004</v>
      </c>
      <c r="L62" s="2">
        <f t="shared" si="16"/>
        <v>20.824999999999999</v>
      </c>
      <c r="M62" s="2">
        <f t="shared" si="16"/>
        <v>29.262500000000003</v>
      </c>
      <c r="N62" s="2">
        <f t="shared" si="16"/>
        <v>28.325000000000003</v>
      </c>
      <c r="O62" s="2">
        <f t="shared" si="16"/>
        <v>9.4137500000000003</v>
      </c>
      <c r="P62" s="2">
        <f t="shared" si="16"/>
        <v>7.3849999999999998</v>
      </c>
    </row>
    <row r="63" spans="1:16" x14ac:dyDescent="0.35">
      <c r="B63" t="s">
        <v>17</v>
      </c>
      <c r="C63">
        <f>_xlfn.STDEV.S(C54:C61)</f>
        <v>7.4103691830145166</v>
      </c>
      <c r="D63">
        <f t="shared" ref="D63:P63" si="17">_xlfn.STDEV.S(D54:D61)</f>
        <v>2.9147102281849069</v>
      </c>
      <c r="E63">
        <f t="shared" si="17"/>
        <v>1.6704142984814965</v>
      </c>
      <c r="F63">
        <f t="shared" si="17"/>
        <v>0.11337674238698921</v>
      </c>
      <c r="G63">
        <f t="shared" si="17"/>
        <v>1.2434345005438994</v>
      </c>
      <c r="H63">
        <f t="shared" si="17"/>
        <v>5.9401394885016936</v>
      </c>
      <c r="I63">
        <f t="shared" si="17"/>
        <v>15.882014760638668</v>
      </c>
      <c r="J63">
        <f t="shared" si="17"/>
        <v>0.87725220351471855</v>
      </c>
      <c r="K63">
        <f t="shared" si="17"/>
        <v>0.59078640084938605</v>
      </c>
      <c r="L63">
        <f t="shared" si="17"/>
        <v>16.117415602828068</v>
      </c>
      <c r="M63">
        <f t="shared" si="17"/>
        <v>5.6096695853804546</v>
      </c>
      <c r="N63">
        <f t="shared" si="17"/>
        <v>5.7160800754163095</v>
      </c>
      <c r="O63">
        <f t="shared" si="17"/>
        <v>3.2873781889437144</v>
      </c>
      <c r="P63">
        <f t="shared" si="17"/>
        <v>3.4371042629349673</v>
      </c>
    </row>
    <row r="64" spans="1:16" x14ac:dyDescent="0.35">
      <c r="B64" t="s">
        <v>18</v>
      </c>
      <c r="C64">
        <f>MEDIAN(C54:C61)</f>
        <v>37.299999999999997</v>
      </c>
      <c r="D64">
        <f t="shared" ref="D64:P64" si="18">MEDIAN(D54:D61)</f>
        <v>97</v>
      </c>
      <c r="E64">
        <f t="shared" si="18"/>
        <v>1.4</v>
      </c>
      <c r="F64">
        <f t="shared" si="18"/>
        <v>3.7500000000000006E-2</v>
      </c>
      <c r="G64">
        <f t="shared" si="18"/>
        <v>1.53</v>
      </c>
      <c r="H64">
        <f t="shared" si="18"/>
        <v>10.530000000000001</v>
      </c>
      <c r="I64">
        <f t="shared" si="18"/>
        <v>73.900000000000006</v>
      </c>
      <c r="J64">
        <f t="shared" si="18"/>
        <v>0.51500000000000001</v>
      </c>
      <c r="K64">
        <f t="shared" si="18"/>
        <v>0.16500000000000001</v>
      </c>
      <c r="L64">
        <f t="shared" si="18"/>
        <v>25.25</v>
      </c>
      <c r="M64">
        <f t="shared" si="18"/>
        <v>29</v>
      </c>
      <c r="N64">
        <f t="shared" si="18"/>
        <v>28.15</v>
      </c>
      <c r="O64">
        <f t="shared" si="18"/>
        <v>10.375</v>
      </c>
      <c r="P64">
        <f t="shared" si="18"/>
        <v>6.45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BA08E-A565-4342-BB47-1829BB7C7012}">
  <dimension ref="A1:X83"/>
  <sheetViews>
    <sheetView topLeftCell="A37" zoomScaleNormal="100" workbookViewId="0">
      <selection activeCell="C1" sqref="C1:C1048576"/>
    </sheetView>
  </sheetViews>
  <sheetFormatPr defaultRowHeight="14.5" x14ac:dyDescent="0.35"/>
  <cols>
    <col min="1" max="1" width="9.26953125" customWidth="1"/>
    <col min="2" max="2" width="10" customWidth="1"/>
  </cols>
  <sheetData>
    <row r="1" spans="1:24" x14ac:dyDescent="0.35">
      <c r="A1" t="s">
        <v>157</v>
      </c>
    </row>
    <row r="2" spans="1:24" x14ac:dyDescent="0.35">
      <c r="A2" s="1" t="s">
        <v>24</v>
      </c>
    </row>
    <row r="3" spans="1:24" x14ac:dyDescent="0.35">
      <c r="A3" t="s">
        <v>25</v>
      </c>
      <c r="B3" t="s">
        <v>26</v>
      </c>
      <c r="C3" t="s">
        <v>1</v>
      </c>
      <c r="D3" t="s">
        <v>12</v>
      </c>
      <c r="E3" t="s">
        <v>3</v>
      </c>
      <c r="F3" t="s">
        <v>4</v>
      </c>
      <c r="G3" t="s">
        <v>5</v>
      </c>
      <c r="H3" t="s">
        <v>6</v>
      </c>
      <c r="I3" t="s">
        <v>7</v>
      </c>
      <c r="J3" t="s">
        <v>8</v>
      </c>
      <c r="K3" t="s">
        <v>9</v>
      </c>
      <c r="L3" t="s">
        <v>10</v>
      </c>
      <c r="N3" s="1" t="s">
        <v>11</v>
      </c>
    </row>
    <row r="4" spans="1:24" x14ac:dyDescent="0.35">
      <c r="A4">
        <v>1</v>
      </c>
      <c r="B4" t="s">
        <v>49</v>
      </c>
      <c r="C4">
        <v>19.399999999999999</v>
      </c>
      <c r="D4">
        <v>34.4</v>
      </c>
      <c r="E4">
        <v>0.15</v>
      </c>
      <c r="F4">
        <v>26.3</v>
      </c>
      <c r="G4">
        <v>1.02</v>
      </c>
      <c r="H4">
        <v>12.3</v>
      </c>
      <c r="I4">
        <v>4.24</v>
      </c>
      <c r="J4" s="6">
        <v>6.5199999999999998E-3</v>
      </c>
      <c r="K4">
        <v>13.4</v>
      </c>
      <c r="L4">
        <v>0.14000000000000001</v>
      </c>
      <c r="O4" t="s">
        <v>1</v>
      </c>
      <c r="P4" t="s">
        <v>12</v>
      </c>
      <c r="Q4" t="s">
        <v>3</v>
      </c>
      <c r="R4" t="s">
        <v>4</v>
      </c>
      <c r="S4" t="s">
        <v>5</v>
      </c>
      <c r="T4" t="s">
        <v>6</v>
      </c>
      <c r="U4" t="s">
        <v>7</v>
      </c>
      <c r="V4" t="s">
        <v>8</v>
      </c>
      <c r="W4" t="s">
        <v>9</v>
      </c>
      <c r="X4" t="s">
        <v>10</v>
      </c>
    </row>
    <row r="5" spans="1:24" x14ac:dyDescent="0.35">
      <c r="A5">
        <v>1</v>
      </c>
      <c r="B5" t="s">
        <v>50</v>
      </c>
      <c r="C5">
        <v>29.5</v>
      </c>
      <c r="D5">
        <v>3.18</v>
      </c>
      <c r="E5">
        <v>0.62</v>
      </c>
      <c r="F5">
        <v>31.2</v>
      </c>
      <c r="G5">
        <v>0.4</v>
      </c>
      <c r="H5">
        <v>8.2200000000000006</v>
      </c>
      <c r="I5">
        <v>0.26</v>
      </c>
      <c r="J5" s="6">
        <v>1.6100000000000001E-3</v>
      </c>
      <c r="K5">
        <v>6.05</v>
      </c>
      <c r="L5">
        <v>2.4E-2</v>
      </c>
      <c r="N5" t="s">
        <v>13</v>
      </c>
      <c r="O5">
        <f>C35/C10</f>
        <v>1.5687533440342432</v>
      </c>
      <c r="P5">
        <f t="shared" ref="P5:X5" si="0">D35/D10</f>
        <v>1.7132714440672234</v>
      </c>
      <c r="Q5">
        <f t="shared" si="0"/>
        <v>265.38279400157847</v>
      </c>
      <c r="R5">
        <f t="shared" si="0"/>
        <v>0.49923093825532849</v>
      </c>
      <c r="S5">
        <f t="shared" si="0"/>
        <v>84.389837567680132</v>
      </c>
      <c r="T5">
        <f t="shared" si="0"/>
        <v>5.0630925673956098</v>
      </c>
      <c r="U5">
        <f t="shared" si="0"/>
        <v>6.0543052837573379</v>
      </c>
      <c r="V5">
        <f t="shared" si="0"/>
        <v>1177.4155305275638</v>
      </c>
      <c r="W5">
        <f t="shared" si="0"/>
        <v>0.98743842364532031</v>
      </c>
      <c r="X5">
        <f t="shared" si="0"/>
        <v>66.158023518723112</v>
      </c>
    </row>
    <row r="6" spans="1:24" x14ac:dyDescent="0.35">
      <c r="A6">
        <v>2</v>
      </c>
      <c r="B6" t="s">
        <v>49</v>
      </c>
      <c r="C6">
        <v>29</v>
      </c>
      <c r="D6">
        <v>2.5499999999999998</v>
      </c>
      <c r="E6">
        <v>0</v>
      </c>
      <c r="F6">
        <v>30.5</v>
      </c>
      <c r="G6">
        <v>0.11</v>
      </c>
      <c r="H6">
        <v>6.07</v>
      </c>
      <c r="I6">
        <v>0.15</v>
      </c>
      <c r="J6">
        <v>0</v>
      </c>
      <c r="K6">
        <v>4.51</v>
      </c>
      <c r="L6" s="6">
        <v>4.9899999999999996E-3</v>
      </c>
      <c r="N6" t="s">
        <v>14</v>
      </c>
      <c r="O6">
        <f>C47/C10</f>
        <v>1.5549313358302119</v>
      </c>
      <c r="P6">
        <f t="shared" ref="P6:X6" si="1">D47/D10</f>
        <v>1.6280445715412679</v>
      </c>
      <c r="Q6">
        <f t="shared" si="1"/>
        <v>267.07182320441984</v>
      </c>
      <c r="R6">
        <f t="shared" si="1"/>
        <v>0.55680070314216668</v>
      </c>
      <c r="S6">
        <f t="shared" si="1"/>
        <v>93.935860058309032</v>
      </c>
      <c r="T6">
        <f t="shared" si="1"/>
        <v>5.1227710456046029</v>
      </c>
      <c r="U6">
        <f t="shared" si="1"/>
        <v>5.9683219178082201</v>
      </c>
      <c r="V6">
        <f t="shared" si="1"/>
        <v>1169.5020746887967</v>
      </c>
      <c r="W6">
        <f t="shared" si="1"/>
        <v>1.0982758620689657</v>
      </c>
      <c r="X6">
        <f t="shared" si="1"/>
        <v>76.13644576136447</v>
      </c>
    </row>
    <row r="7" spans="1:24" x14ac:dyDescent="0.35">
      <c r="A7">
        <v>2</v>
      </c>
      <c r="B7" t="s">
        <v>50</v>
      </c>
      <c r="C7">
        <v>32.5</v>
      </c>
      <c r="D7">
        <v>9.68</v>
      </c>
      <c r="E7">
        <v>0.3</v>
      </c>
      <c r="F7">
        <v>25</v>
      </c>
      <c r="G7">
        <v>1.67</v>
      </c>
      <c r="H7">
        <v>11.4</v>
      </c>
      <c r="I7">
        <v>1.1000000000000001</v>
      </c>
      <c r="J7" s="6">
        <v>3.32E-3</v>
      </c>
      <c r="K7">
        <v>5.84</v>
      </c>
      <c r="L7">
        <v>9.8000000000000004E-2</v>
      </c>
      <c r="N7" t="s">
        <v>15</v>
      </c>
      <c r="O7">
        <f>C59/C10</f>
        <v>1.9319600499375782</v>
      </c>
      <c r="P7">
        <f t="shared" ref="P7:X7" si="2">D59/D10</f>
        <v>2.3794497584064689</v>
      </c>
      <c r="Q7">
        <f t="shared" si="2"/>
        <v>145.58011049723754</v>
      </c>
      <c r="R7">
        <f t="shared" si="2"/>
        <v>0.55453013989599353</v>
      </c>
      <c r="S7">
        <f t="shared" si="2"/>
        <v>93.673469387755105</v>
      </c>
      <c r="T7">
        <f t="shared" si="2"/>
        <v>3.9836992681304051</v>
      </c>
      <c r="U7">
        <f t="shared" si="2"/>
        <v>8.3433219178082183</v>
      </c>
      <c r="V7">
        <f t="shared" si="2"/>
        <v>899.37759336099566</v>
      </c>
      <c r="W7">
        <f t="shared" si="2"/>
        <v>0.66408045977011498</v>
      </c>
      <c r="X7">
        <f t="shared" si="2"/>
        <v>43.723350437233499</v>
      </c>
    </row>
    <row r="8" spans="1:24" x14ac:dyDescent="0.35">
      <c r="A8">
        <v>3</v>
      </c>
      <c r="B8" t="s">
        <v>49</v>
      </c>
      <c r="C8">
        <v>30.6</v>
      </c>
      <c r="D8">
        <v>21.3</v>
      </c>
      <c r="E8">
        <v>0.54</v>
      </c>
      <c r="F8">
        <v>22.2</v>
      </c>
      <c r="G8">
        <v>0.23</v>
      </c>
      <c r="H8">
        <v>8.5299999999999994</v>
      </c>
      <c r="I8">
        <v>1.81</v>
      </c>
      <c r="J8" s="6">
        <v>9.75E-3</v>
      </c>
      <c r="K8">
        <v>4.24</v>
      </c>
      <c r="L8" s="6">
        <v>9.75E-3</v>
      </c>
      <c r="N8" t="s">
        <v>162</v>
      </c>
      <c r="O8">
        <f>C22/C10</f>
        <v>1.651685393258427</v>
      </c>
      <c r="P8">
        <f t="shared" ref="P8:X8" si="3">D22/D10</f>
        <v>0.82003747164973861</v>
      </c>
      <c r="Q8">
        <f t="shared" si="3"/>
        <v>1.0552486187845305</v>
      </c>
      <c r="R8">
        <f t="shared" si="3"/>
        <v>0.34461290558851532</v>
      </c>
      <c r="S8">
        <f t="shared" si="3"/>
        <v>11.676384839650147</v>
      </c>
      <c r="T8">
        <f t="shared" si="3"/>
        <v>3.9703925482368589</v>
      </c>
      <c r="U8">
        <f t="shared" si="3"/>
        <v>2.7602739726027403</v>
      </c>
      <c r="V8">
        <f t="shared" si="3"/>
        <v>17.393568464730293</v>
      </c>
      <c r="W8">
        <f t="shared" si="3"/>
        <v>0.57183908045977005</v>
      </c>
      <c r="X8">
        <f t="shared" si="3"/>
        <v>4.9504950495049513</v>
      </c>
    </row>
    <row r="9" spans="1:24" x14ac:dyDescent="0.35">
      <c r="A9">
        <v>3</v>
      </c>
      <c r="B9" t="s">
        <v>50</v>
      </c>
      <c r="C9">
        <v>19.2</v>
      </c>
      <c r="D9">
        <v>30.3</v>
      </c>
      <c r="E9">
        <v>0.2</v>
      </c>
      <c r="F9">
        <v>1.33</v>
      </c>
      <c r="G9">
        <v>0</v>
      </c>
      <c r="H9">
        <v>13.6</v>
      </c>
      <c r="I9">
        <v>4.12</v>
      </c>
      <c r="J9">
        <v>2.7E-2</v>
      </c>
      <c r="K9">
        <v>0.76</v>
      </c>
      <c r="L9">
        <v>0</v>
      </c>
    </row>
    <row r="10" spans="1:24" x14ac:dyDescent="0.35">
      <c r="B10" s="2" t="s">
        <v>16</v>
      </c>
      <c r="C10" s="2">
        <f t="shared" ref="C10:L10" si="4">AVERAGE(C4:C9)</f>
        <v>26.7</v>
      </c>
      <c r="D10" s="2">
        <f t="shared" si="4"/>
        <v>16.901666666666667</v>
      </c>
      <c r="E10" s="2">
        <f t="shared" si="4"/>
        <v>0.30166666666666669</v>
      </c>
      <c r="F10" s="2">
        <f t="shared" si="4"/>
        <v>22.754999999999999</v>
      </c>
      <c r="G10" s="2">
        <f t="shared" si="4"/>
        <v>0.57166666666666666</v>
      </c>
      <c r="H10" s="2">
        <f t="shared" si="4"/>
        <v>10.020000000000001</v>
      </c>
      <c r="I10" s="2">
        <f>AVERAGE(I4:I9)</f>
        <v>1.9466666666666665</v>
      </c>
      <c r="J10" s="2">
        <f t="shared" si="4"/>
        <v>8.0333333333333333E-3</v>
      </c>
      <c r="K10" s="2">
        <f>AVERAGE(K4:K9)</f>
        <v>5.8</v>
      </c>
      <c r="L10" s="2">
        <f t="shared" si="4"/>
        <v>4.6123333333333329E-2</v>
      </c>
    </row>
    <row r="11" spans="1:24" x14ac:dyDescent="0.35">
      <c r="B11" t="s">
        <v>17</v>
      </c>
      <c r="C11">
        <f t="shared" ref="C11:L11" si="5">_xlfn.STDEV.S(C4:C9)</f>
        <v>5.8569616696714082</v>
      </c>
      <c r="D11">
        <f t="shared" si="5"/>
        <v>13.794631443669189</v>
      </c>
      <c r="E11">
        <f t="shared" si="5"/>
        <v>0.2376902746573083</v>
      </c>
      <c r="F11">
        <f t="shared" si="5"/>
        <v>11.029494548708932</v>
      </c>
      <c r="G11">
        <f t="shared" si="5"/>
        <v>0.6470677450365353</v>
      </c>
      <c r="H11">
        <f t="shared" si="5"/>
        <v>2.8629285705375151</v>
      </c>
      <c r="I11">
        <f>_xlfn.STDEV.S(I4:I9)</f>
        <v>1.8325464978184502</v>
      </c>
      <c r="J11">
        <f t="shared" si="5"/>
        <v>9.9295592382878037E-3</v>
      </c>
      <c r="K11">
        <f>_xlfn.STDEV.S(K4:K9)</f>
        <v>4.1790764529977213</v>
      </c>
      <c r="L11">
        <f t="shared" si="5"/>
        <v>5.8541935966165894E-2</v>
      </c>
    </row>
    <row r="12" spans="1:24" x14ac:dyDescent="0.35">
      <c r="B12" t="s">
        <v>18</v>
      </c>
      <c r="C12">
        <f t="shared" ref="C12:L12" si="6">MEDIAN(C4:C9)</f>
        <v>29.25</v>
      </c>
      <c r="D12">
        <f t="shared" si="6"/>
        <v>15.49</v>
      </c>
      <c r="E12">
        <f t="shared" si="6"/>
        <v>0.25</v>
      </c>
      <c r="F12">
        <f t="shared" si="6"/>
        <v>25.65</v>
      </c>
      <c r="G12">
        <f t="shared" si="6"/>
        <v>0.315</v>
      </c>
      <c r="H12">
        <f t="shared" si="6"/>
        <v>9.9649999999999999</v>
      </c>
      <c r="I12">
        <f>MEDIAN(I4:I9)</f>
        <v>1.4550000000000001</v>
      </c>
      <c r="J12">
        <f t="shared" si="6"/>
        <v>4.9199999999999999E-3</v>
      </c>
      <c r="K12">
        <f>MEDIAN(K4:K9)</f>
        <v>5.1749999999999998</v>
      </c>
      <c r="L12">
        <f t="shared" si="6"/>
        <v>1.6875000000000001E-2</v>
      </c>
    </row>
    <row r="14" spans="1:24" x14ac:dyDescent="0.35">
      <c r="A14" s="1" t="s">
        <v>162</v>
      </c>
    </row>
    <row r="15" spans="1:24" x14ac:dyDescent="0.35">
      <c r="A15" t="s">
        <v>25</v>
      </c>
      <c r="B15" t="s">
        <v>26</v>
      </c>
      <c r="C15" t="s">
        <v>1</v>
      </c>
      <c r="D15" t="s">
        <v>2</v>
      </c>
      <c r="E15" t="s">
        <v>3</v>
      </c>
      <c r="F15" t="s">
        <v>4</v>
      </c>
      <c r="G15" t="s">
        <v>5</v>
      </c>
      <c r="H15" t="s">
        <v>6</v>
      </c>
      <c r="I15" t="s">
        <v>7</v>
      </c>
      <c r="J15" t="s">
        <v>19</v>
      </c>
      <c r="K15" s="3" t="s">
        <v>9</v>
      </c>
      <c r="L15" s="3" t="s">
        <v>10</v>
      </c>
    </row>
    <row r="16" spans="1:24" x14ac:dyDescent="0.35">
      <c r="A16">
        <v>1</v>
      </c>
      <c r="B16" t="s">
        <v>49</v>
      </c>
      <c r="C16">
        <v>42.8</v>
      </c>
      <c r="D16">
        <v>17.899999999999999</v>
      </c>
      <c r="E16">
        <v>1.1200000000000001</v>
      </c>
      <c r="F16">
        <v>4.08</v>
      </c>
      <c r="G16">
        <v>15.4</v>
      </c>
      <c r="H16">
        <v>41.5</v>
      </c>
      <c r="I16">
        <v>7.41</v>
      </c>
      <c r="J16">
        <v>0.46</v>
      </c>
      <c r="K16">
        <v>2.2599999999999998</v>
      </c>
      <c r="L16">
        <v>0.35</v>
      </c>
    </row>
    <row r="17" spans="1:12" x14ac:dyDescent="0.35">
      <c r="A17">
        <v>1</v>
      </c>
      <c r="B17" t="s">
        <v>50</v>
      </c>
      <c r="C17">
        <v>30.6</v>
      </c>
      <c r="D17">
        <v>16.7</v>
      </c>
      <c r="E17">
        <v>0</v>
      </c>
      <c r="F17">
        <v>1.34</v>
      </c>
      <c r="G17">
        <v>2.41</v>
      </c>
      <c r="H17">
        <v>29.5</v>
      </c>
      <c r="I17">
        <v>4.9400000000000004</v>
      </c>
      <c r="J17">
        <v>0</v>
      </c>
      <c r="K17">
        <v>0.89</v>
      </c>
      <c r="L17">
        <v>2.1999999999999999E-2</v>
      </c>
    </row>
    <row r="18" spans="1:12" x14ac:dyDescent="0.35">
      <c r="A18">
        <v>2</v>
      </c>
      <c r="B18" t="s">
        <v>49</v>
      </c>
      <c r="C18">
        <v>48.1</v>
      </c>
      <c r="D18">
        <v>14.2</v>
      </c>
      <c r="E18">
        <v>0.32</v>
      </c>
      <c r="F18">
        <v>4.84</v>
      </c>
      <c r="G18">
        <v>6.6</v>
      </c>
      <c r="H18">
        <v>45.5</v>
      </c>
      <c r="I18">
        <v>6.46</v>
      </c>
      <c r="J18">
        <v>0.14000000000000001</v>
      </c>
      <c r="K18">
        <v>2.38</v>
      </c>
      <c r="L18">
        <v>0.16</v>
      </c>
    </row>
    <row r="19" spans="1:12" x14ac:dyDescent="0.35">
      <c r="A19">
        <v>2</v>
      </c>
      <c r="B19" t="s">
        <v>50</v>
      </c>
      <c r="C19">
        <v>57.3</v>
      </c>
      <c r="D19">
        <v>8.86</v>
      </c>
      <c r="E19">
        <v>0.34</v>
      </c>
      <c r="F19">
        <v>15.4</v>
      </c>
      <c r="G19">
        <v>5.38</v>
      </c>
      <c r="H19">
        <v>55.6</v>
      </c>
      <c r="I19">
        <v>4.93</v>
      </c>
      <c r="J19">
        <v>0.19</v>
      </c>
      <c r="K19">
        <v>6.41</v>
      </c>
      <c r="L19">
        <v>0.34</v>
      </c>
    </row>
    <row r="20" spans="1:12" x14ac:dyDescent="0.35">
      <c r="A20">
        <v>3</v>
      </c>
      <c r="B20" t="s">
        <v>49</v>
      </c>
      <c r="C20">
        <v>28.7</v>
      </c>
      <c r="D20">
        <v>12.6</v>
      </c>
      <c r="E20">
        <v>0.02</v>
      </c>
      <c r="F20">
        <v>4.29</v>
      </c>
      <c r="G20">
        <v>1.32</v>
      </c>
      <c r="H20">
        <v>26.8</v>
      </c>
      <c r="I20">
        <v>3.38</v>
      </c>
      <c r="J20" s="6">
        <v>5.3699999999999998E-3</v>
      </c>
      <c r="K20">
        <v>2.86</v>
      </c>
      <c r="L20">
        <v>3.7999999999999999E-2</v>
      </c>
    </row>
    <row r="21" spans="1:12" x14ac:dyDescent="0.35">
      <c r="A21">
        <v>3</v>
      </c>
      <c r="B21" t="s">
        <v>50</v>
      </c>
      <c r="C21">
        <v>57.1</v>
      </c>
      <c r="D21">
        <v>12.9</v>
      </c>
      <c r="E21">
        <v>0.11</v>
      </c>
      <c r="F21">
        <v>17.100000000000001</v>
      </c>
      <c r="G21">
        <v>8.94</v>
      </c>
      <c r="H21">
        <v>39.799999999999997</v>
      </c>
      <c r="I21">
        <v>5.12</v>
      </c>
      <c r="J21">
        <v>4.2999999999999997E-2</v>
      </c>
      <c r="K21">
        <v>5.0999999999999996</v>
      </c>
      <c r="L21">
        <v>0.46</v>
      </c>
    </row>
    <row r="22" spans="1:12" x14ac:dyDescent="0.35">
      <c r="B22" s="2" t="s">
        <v>20</v>
      </c>
      <c r="C22" s="2">
        <f t="shared" ref="C22:L22" si="7">AVERAGE(C16:C21)</f>
        <v>44.1</v>
      </c>
      <c r="D22" s="2">
        <f t="shared" si="7"/>
        <v>13.86</v>
      </c>
      <c r="E22" s="2">
        <f t="shared" si="7"/>
        <v>0.31833333333333341</v>
      </c>
      <c r="F22" s="2">
        <f t="shared" si="7"/>
        <v>7.8416666666666659</v>
      </c>
      <c r="G22" s="2">
        <f t="shared" si="7"/>
        <v>6.6750000000000007</v>
      </c>
      <c r="H22" s="2">
        <f t="shared" si="7"/>
        <v>39.783333333333331</v>
      </c>
      <c r="I22" s="2">
        <f t="shared" si="7"/>
        <v>5.373333333333334</v>
      </c>
      <c r="J22" s="2">
        <f t="shared" si="7"/>
        <v>0.13972833333333334</v>
      </c>
      <c r="K22" s="2">
        <f t="shared" si="7"/>
        <v>3.3166666666666664</v>
      </c>
      <c r="L22" s="2">
        <f t="shared" si="7"/>
        <v>0.22833333333333336</v>
      </c>
    </row>
    <row r="23" spans="1:12" x14ac:dyDescent="0.35">
      <c r="B23" t="s">
        <v>17</v>
      </c>
      <c r="C23">
        <f t="shared" ref="C23:L23" si="8">_xlfn.STDEV.S(C16:C21)</f>
        <v>12.492717878828422</v>
      </c>
      <c r="D23">
        <f t="shared" si="8"/>
        <v>3.2252751820581191</v>
      </c>
      <c r="E23">
        <f t="shared" si="8"/>
        <v>0.41877997405160944</v>
      </c>
      <c r="F23">
        <f t="shared" si="8"/>
        <v>6.6466726011340942</v>
      </c>
      <c r="G23">
        <f t="shared" si="8"/>
        <v>5.0951889071947045</v>
      </c>
      <c r="H23">
        <f t="shared" si="8"/>
        <v>10.584028848537153</v>
      </c>
      <c r="I23">
        <f t="shared" si="8"/>
        <v>1.3964765184802286</v>
      </c>
      <c r="J23">
        <f t="shared" si="8"/>
        <v>0.17437533890050699</v>
      </c>
      <c r="K23">
        <f t="shared" si="8"/>
        <v>2.0415745557453127</v>
      </c>
      <c r="L23">
        <f t="shared" si="8"/>
        <v>0.18133468136753839</v>
      </c>
    </row>
    <row r="24" spans="1:12" x14ac:dyDescent="0.35">
      <c r="B24" t="s">
        <v>18</v>
      </c>
      <c r="C24">
        <f t="shared" ref="C24:L24" si="9">MEDIAN(C16:C21)</f>
        <v>45.45</v>
      </c>
      <c r="D24">
        <f t="shared" si="9"/>
        <v>13.55</v>
      </c>
      <c r="E24">
        <f t="shared" si="9"/>
        <v>0.21500000000000002</v>
      </c>
      <c r="F24">
        <f t="shared" si="9"/>
        <v>4.5649999999999995</v>
      </c>
      <c r="G24">
        <f t="shared" si="9"/>
        <v>5.99</v>
      </c>
      <c r="H24">
        <f t="shared" si="9"/>
        <v>40.65</v>
      </c>
      <c r="I24">
        <f t="shared" si="9"/>
        <v>5.03</v>
      </c>
      <c r="J24">
        <f t="shared" si="9"/>
        <v>9.1499999999999998E-2</v>
      </c>
      <c r="K24">
        <f t="shared" si="9"/>
        <v>2.62</v>
      </c>
      <c r="L24">
        <f t="shared" si="9"/>
        <v>0.25</v>
      </c>
    </row>
    <row r="26" spans="1:12" x14ac:dyDescent="0.35">
      <c r="A26" s="1" t="s">
        <v>13</v>
      </c>
    </row>
    <row r="27" spans="1:12" x14ac:dyDescent="0.35">
      <c r="A27" t="s">
        <v>25</v>
      </c>
      <c r="B27" t="s">
        <v>26</v>
      </c>
      <c r="C27" t="s">
        <v>1</v>
      </c>
      <c r="D27" t="s">
        <v>2</v>
      </c>
      <c r="E27" t="s">
        <v>3</v>
      </c>
      <c r="F27" t="s">
        <v>4</v>
      </c>
      <c r="G27" t="s">
        <v>5</v>
      </c>
      <c r="H27" t="s">
        <v>6</v>
      </c>
      <c r="I27" t="s">
        <v>7</v>
      </c>
      <c r="J27" t="s">
        <v>8</v>
      </c>
      <c r="K27" t="s">
        <v>9</v>
      </c>
      <c r="L27" t="s">
        <v>10</v>
      </c>
    </row>
    <row r="28" spans="1:12" x14ac:dyDescent="0.35">
      <c r="A28">
        <v>1</v>
      </c>
      <c r="B28" t="s">
        <v>50</v>
      </c>
      <c r="C28">
        <v>39.200000000000003</v>
      </c>
      <c r="D28">
        <v>26.7</v>
      </c>
      <c r="E28">
        <v>77.5</v>
      </c>
      <c r="F28">
        <v>6.03</v>
      </c>
      <c r="G28">
        <v>36</v>
      </c>
      <c r="H28" s="7">
        <v>46.390532544378701</v>
      </c>
      <c r="I28">
        <v>10.5</v>
      </c>
      <c r="J28">
        <v>8.1199999999999992</v>
      </c>
      <c r="K28">
        <v>3.38</v>
      </c>
      <c r="L28">
        <v>1.22</v>
      </c>
    </row>
    <row r="29" spans="1:12" x14ac:dyDescent="0.35">
      <c r="A29">
        <v>2</v>
      </c>
      <c r="B29" t="s">
        <v>50</v>
      </c>
      <c r="C29">
        <v>54.1</v>
      </c>
      <c r="D29">
        <v>15.7</v>
      </c>
      <c r="E29">
        <v>78.8</v>
      </c>
      <c r="F29">
        <v>21.7</v>
      </c>
      <c r="G29">
        <v>76.3</v>
      </c>
      <c r="H29" s="7">
        <v>65.496368038740925</v>
      </c>
      <c r="I29">
        <v>8.5</v>
      </c>
      <c r="J29">
        <v>6.69</v>
      </c>
      <c r="K29">
        <v>9.07</v>
      </c>
      <c r="L29">
        <v>6.92</v>
      </c>
    </row>
    <row r="30" spans="1:12" x14ac:dyDescent="0.35">
      <c r="A30">
        <v>2</v>
      </c>
      <c r="B30" t="s">
        <v>49</v>
      </c>
      <c r="C30">
        <v>41.1</v>
      </c>
      <c r="D30">
        <v>25.3</v>
      </c>
      <c r="E30">
        <v>75</v>
      </c>
      <c r="F30">
        <v>14.8</v>
      </c>
      <c r="G30">
        <v>62.9</v>
      </c>
      <c r="H30" s="7">
        <v>52.963917525773198</v>
      </c>
      <c r="I30">
        <v>10.4</v>
      </c>
      <c r="J30">
        <v>7.78</v>
      </c>
      <c r="K30">
        <v>7.64</v>
      </c>
      <c r="L30">
        <v>4.8</v>
      </c>
    </row>
    <row r="31" spans="1:12" x14ac:dyDescent="0.35">
      <c r="A31">
        <v>3</v>
      </c>
      <c r="B31" t="s">
        <v>50</v>
      </c>
      <c r="C31">
        <v>47.6</v>
      </c>
      <c r="D31">
        <v>31.5</v>
      </c>
      <c r="E31">
        <v>85</v>
      </c>
      <c r="F31">
        <v>11</v>
      </c>
      <c r="G31">
        <v>58.7</v>
      </c>
      <c r="H31" s="7">
        <v>58.048780487804876</v>
      </c>
      <c r="I31">
        <v>15</v>
      </c>
      <c r="J31">
        <v>12.7</v>
      </c>
      <c r="K31">
        <v>5.32</v>
      </c>
      <c r="L31">
        <v>3.12</v>
      </c>
    </row>
    <row r="32" spans="1:12" x14ac:dyDescent="0.35">
      <c r="A32">
        <v>3</v>
      </c>
      <c r="B32" t="s">
        <v>49</v>
      </c>
      <c r="C32">
        <v>42.8</v>
      </c>
      <c r="D32">
        <v>31.3</v>
      </c>
      <c r="E32">
        <v>84.1</v>
      </c>
      <c r="F32">
        <v>11.3</v>
      </c>
      <c r="G32">
        <v>47.1</v>
      </c>
      <c r="H32" s="7">
        <v>48.52607709750567</v>
      </c>
      <c r="I32">
        <v>13.4</v>
      </c>
      <c r="J32">
        <v>11.2</v>
      </c>
      <c r="K32">
        <v>6.05</v>
      </c>
      <c r="L32">
        <v>2.85</v>
      </c>
    </row>
    <row r="33" spans="1:12" x14ac:dyDescent="0.35">
      <c r="A33">
        <v>4</v>
      </c>
      <c r="B33" t="s">
        <v>50</v>
      </c>
      <c r="C33">
        <v>33.299999999999997</v>
      </c>
      <c r="D33">
        <v>39.200000000000003</v>
      </c>
      <c r="E33">
        <v>79.7</v>
      </c>
      <c r="F33">
        <v>7.49</v>
      </c>
      <c r="G33">
        <v>31.7</v>
      </c>
      <c r="H33" s="7">
        <v>39.548693586698327</v>
      </c>
      <c r="I33">
        <v>13.1</v>
      </c>
      <c r="J33">
        <v>10.4</v>
      </c>
      <c r="K33">
        <v>4.41</v>
      </c>
      <c r="L33">
        <v>1.4</v>
      </c>
    </row>
    <row r="34" spans="1:12" x14ac:dyDescent="0.35">
      <c r="A34">
        <v>4</v>
      </c>
      <c r="B34" t="s">
        <v>49</v>
      </c>
      <c r="C34">
        <v>35.1</v>
      </c>
      <c r="D34">
        <v>33</v>
      </c>
      <c r="E34">
        <v>80.3</v>
      </c>
      <c r="F34">
        <v>7.2</v>
      </c>
      <c r="G34">
        <v>25</v>
      </c>
      <c r="H34" s="7">
        <v>44.150943396226417</v>
      </c>
      <c r="I34">
        <v>11.6</v>
      </c>
      <c r="J34">
        <v>9.32</v>
      </c>
      <c r="K34">
        <v>4.22</v>
      </c>
      <c r="L34">
        <v>1.05</v>
      </c>
    </row>
    <row r="35" spans="1:12" x14ac:dyDescent="0.35">
      <c r="B35" s="2" t="s">
        <v>16</v>
      </c>
      <c r="C35" s="2">
        <f t="shared" ref="C35:H35" si="10">AVERAGE(C28:C34)</f>
        <v>41.885714285714293</v>
      </c>
      <c r="D35" s="2">
        <f t="shared" si="10"/>
        <v>28.957142857142856</v>
      </c>
      <c r="E35" s="2">
        <f t="shared" si="10"/>
        <v>80.05714285714285</v>
      </c>
      <c r="F35" s="2">
        <f t="shared" si="10"/>
        <v>11.36</v>
      </c>
      <c r="G35" s="2">
        <f t="shared" si="10"/>
        <v>48.24285714285714</v>
      </c>
      <c r="H35" s="2">
        <f t="shared" si="10"/>
        <v>50.73218752530402</v>
      </c>
      <c r="I35" s="2">
        <f>AVERAGE(I28:I34)</f>
        <v>11.785714285714283</v>
      </c>
      <c r="J35" s="2">
        <f>AVERAGE(J28:J34)</f>
        <v>9.4585714285714282</v>
      </c>
      <c r="K35" s="2">
        <f>AVERAGE(K28:K34)</f>
        <v>5.7271428571428578</v>
      </c>
      <c r="L35" s="2">
        <f>AVERAGE(L28:L34)</f>
        <v>3.051428571428572</v>
      </c>
    </row>
    <row r="36" spans="1:12" x14ac:dyDescent="0.35">
      <c r="B36" t="s">
        <v>17</v>
      </c>
      <c r="C36">
        <f t="shared" ref="C36:H36" si="11">_xlfn.STDEV.S(C28:C34)</f>
        <v>7.191065885627002</v>
      </c>
      <c r="D36">
        <f t="shared" si="11"/>
        <v>7.3873443904327001</v>
      </c>
      <c r="E36">
        <f t="shared" si="11"/>
        <v>3.5274434287252765</v>
      </c>
      <c r="F36">
        <f t="shared" si="11"/>
        <v>5.4707373055801796</v>
      </c>
      <c r="G36">
        <f t="shared" si="11"/>
        <v>18.6032127281694</v>
      </c>
      <c r="H36">
        <f t="shared" si="11"/>
        <v>8.8373674413598415</v>
      </c>
      <c r="I36">
        <f>_xlfn.STDEV.S(I28:I34)</f>
        <v>2.2010819850160015</v>
      </c>
      <c r="J36">
        <f>_xlfn.STDEV.S(J28:J34)</f>
        <v>2.110264032227791</v>
      </c>
      <c r="K36">
        <f>_xlfn.STDEV.S(K28:K34)</f>
        <v>2.0256333518656509</v>
      </c>
      <c r="L36">
        <f>_xlfn.STDEV.S(L28:L34)</f>
        <v>2.1662442811728977</v>
      </c>
    </row>
    <row r="37" spans="1:12" x14ac:dyDescent="0.35">
      <c r="B37" t="s">
        <v>18</v>
      </c>
      <c r="C37">
        <f t="shared" ref="C37:H37" si="12">MEDIAN(C28:C34)</f>
        <v>41.1</v>
      </c>
      <c r="D37">
        <f t="shared" si="12"/>
        <v>31.3</v>
      </c>
      <c r="E37">
        <f t="shared" si="12"/>
        <v>79.7</v>
      </c>
      <c r="F37">
        <f t="shared" si="12"/>
        <v>11</v>
      </c>
      <c r="G37">
        <f t="shared" si="12"/>
        <v>47.1</v>
      </c>
      <c r="H37">
        <f t="shared" si="12"/>
        <v>48.52607709750567</v>
      </c>
      <c r="I37">
        <f>MEDIAN(I28:I34)</f>
        <v>11.6</v>
      </c>
      <c r="J37">
        <f>MEDIAN(J28:J34)</f>
        <v>9.32</v>
      </c>
      <c r="K37">
        <f>MEDIAN(K28:K34)</f>
        <v>5.32</v>
      </c>
      <c r="L37">
        <f>MEDIAN(L28:L34)</f>
        <v>2.85</v>
      </c>
    </row>
    <row r="39" spans="1:12" x14ac:dyDescent="0.35">
      <c r="A39" s="1" t="s">
        <v>14</v>
      </c>
    </row>
    <row r="40" spans="1:12" x14ac:dyDescent="0.35">
      <c r="A40" t="s">
        <v>25</v>
      </c>
      <c r="B40" t="s">
        <v>26</v>
      </c>
      <c r="C40" t="s">
        <v>1</v>
      </c>
      <c r="D40" t="s">
        <v>2</v>
      </c>
      <c r="E40" t="s">
        <v>3</v>
      </c>
      <c r="F40" t="s">
        <v>4</v>
      </c>
      <c r="G40" t="s">
        <v>21</v>
      </c>
      <c r="H40" t="s">
        <v>6</v>
      </c>
      <c r="I40" t="s">
        <v>7</v>
      </c>
      <c r="J40" t="s">
        <v>8</v>
      </c>
      <c r="K40" t="s">
        <v>9</v>
      </c>
      <c r="L40" t="s">
        <v>10</v>
      </c>
    </row>
    <row r="41" spans="1:12" x14ac:dyDescent="0.35">
      <c r="A41">
        <v>1</v>
      </c>
      <c r="B41" t="s">
        <v>50</v>
      </c>
      <c r="C41">
        <v>39.6</v>
      </c>
      <c r="D41">
        <v>16.3</v>
      </c>
      <c r="E41">
        <v>74</v>
      </c>
      <c r="F41">
        <v>7.82</v>
      </c>
      <c r="G41">
        <v>30</v>
      </c>
      <c r="H41">
        <v>46.808510638297875</v>
      </c>
      <c r="I41">
        <v>6.47</v>
      </c>
      <c r="J41">
        <v>4.79</v>
      </c>
      <c r="K41">
        <v>4.05</v>
      </c>
      <c r="L41">
        <v>1.21</v>
      </c>
    </row>
    <row r="42" spans="1:12" x14ac:dyDescent="0.35">
      <c r="A42">
        <v>1</v>
      </c>
      <c r="B42" t="s">
        <v>49</v>
      </c>
      <c r="C42">
        <v>44.3</v>
      </c>
      <c r="D42">
        <v>27.2</v>
      </c>
      <c r="E42">
        <v>85.1</v>
      </c>
      <c r="F42">
        <v>14.6</v>
      </c>
      <c r="G42">
        <v>58.3</v>
      </c>
      <c r="H42">
        <v>54.422604422604422</v>
      </c>
      <c r="I42">
        <v>12</v>
      </c>
      <c r="J42">
        <v>10.199999999999999</v>
      </c>
      <c r="K42">
        <v>6.8</v>
      </c>
      <c r="L42">
        <v>3.96</v>
      </c>
    </row>
    <row r="43" spans="1:12" x14ac:dyDescent="0.35">
      <c r="A43">
        <v>2</v>
      </c>
      <c r="B43" t="s">
        <v>50</v>
      </c>
      <c r="C43">
        <v>46.3</v>
      </c>
      <c r="D43">
        <v>32.6</v>
      </c>
      <c r="E43">
        <v>79.2</v>
      </c>
      <c r="F43">
        <v>11.6</v>
      </c>
      <c r="G43">
        <v>58.3</v>
      </c>
      <c r="H43">
        <v>56.53235653235653</v>
      </c>
      <c r="I43">
        <v>15.1</v>
      </c>
      <c r="J43">
        <v>12</v>
      </c>
      <c r="K43">
        <v>5.28</v>
      </c>
      <c r="L43">
        <v>3.08</v>
      </c>
    </row>
    <row r="44" spans="1:12" x14ac:dyDescent="0.35">
      <c r="A44">
        <v>2</v>
      </c>
      <c r="B44" t="s">
        <v>49</v>
      </c>
      <c r="C44">
        <v>38.5</v>
      </c>
      <c r="D44">
        <v>21.1</v>
      </c>
      <c r="E44">
        <v>79.2</v>
      </c>
      <c r="F44">
        <v>15.6</v>
      </c>
      <c r="G44">
        <v>66.599999999999994</v>
      </c>
      <c r="H44">
        <v>52.452316076294274</v>
      </c>
      <c r="I44">
        <v>8.1300000000000008</v>
      </c>
      <c r="J44">
        <v>6.44</v>
      </c>
      <c r="K44">
        <v>7.82</v>
      </c>
      <c r="L44">
        <v>5.21</v>
      </c>
    </row>
    <row r="45" spans="1:12" x14ac:dyDescent="0.35">
      <c r="A45">
        <v>3</v>
      </c>
      <c r="B45" t="s">
        <v>50</v>
      </c>
      <c r="C45">
        <v>45.6</v>
      </c>
      <c r="D45">
        <v>40.6</v>
      </c>
      <c r="E45">
        <v>79.2</v>
      </c>
      <c r="F45">
        <v>12.1</v>
      </c>
      <c r="G45">
        <v>60.5</v>
      </c>
      <c r="H45">
        <v>56.088560885608857</v>
      </c>
      <c r="I45">
        <v>18.5</v>
      </c>
      <c r="J45">
        <v>14.7</v>
      </c>
      <c r="K45">
        <v>5.71</v>
      </c>
      <c r="L45">
        <v>3.46</v>
      </c>
    </row>
    <row r="46" spans="1:12" x14ac:dyDescent="0.35">
      <c r="A46">
        <v>4</v>
      </c>
      <c r="B46" t="s">
        <v>50</v>
      </c>
      <c r="C46">
        <v>34.799999999999997</v>
      </c>
      <c r="D46">
        <v>27.3</v>
      </c>
      <c r="E46">
        <v>86.7</v>
      </c>
      <c r="F46">
        <v>14.3</v>
      </c>
      <c r="G46">
        <v>48.5</v>
      </c>
      <c r="H46">
        <v>41.676646706586823</v>
      </c>
      <c r="I46">
        <v>9.51</v>
      </c>
      <c r="J46">
        <v>8.24</v>
      </c>
      <c r="K46">
        <v>8.56</v>
      </c>
      <c r="L46">
        <v>4.1500000000000004</v>
      </c>
    </row>
    <row r="47" spans="1:12" x14ac:dyDescent="0.35">
      <c r="B47" s="2" t="s">
        <v>16</v>
      </c>
      <c r="C47" s="2">
        <f t="shared" ref="C47:L47" si="13">AVERAGE(C41:C46)</f>
        <v>41.516666666666659</v>
      </c>
      <c r="D47" s="2">
        <f t="shared" si="13"/>
        <v>27.516666666666666</v>
      </c>
      <c r="E47" s="2">
        <f t="shared" si="13"/>
        <v>80.566666666666663</v>
      </c>
      <c r="F47" s="2">
        <f t="shared" si="13"/>
        <v>12.670000000000002</v>
      </c>
      <c r="G47" s="2">
        <f t="shared" si="13"/>
        <v>53.699999999999996</v>
      </c>
      <c r="H47" s="2">
        <f t="shared" si="13"/>
        <v>51.330165876958127</v>
      </c>
      <c r="I47" s="2">
        <f t="shared" si="13"/>
        <v>11.618333333333334</v>
      </c>
      <c r="J47" s="2">
        <f t="shared" si="13"/>
        <v>9.3949999999999996</v>
      </c>
      <c r="K47" s="2">
        <f t="shared" si="13"/>
        <v>6.37</v>
      </c>
      <c r="L47" s="2">
        <f t="shared" si="13"/>
        <v>3.5116666666666667</v>
      </c>
    </row>
    <row r="48" spans="1:12" x14ac:dyDescent="0.35">
      <c r="B48" t="s">
        <v>17</v>
      </c>
      <c r="C48">
        <f t="shared" ref="C48:L48" si="14">_xlfn.STDEV.S(C41:C46)</f>
        <v>4.5866836239996651</v>
      </c>
      <c r="D48">
        <f t="shared" si="14"/>
        <v>8.5340299194851017</v>
      </c>
      <c r="E48">
        <f t="shared" si="14"/>
        <v>4.6237070264741753</v>
      </c>
      <c r="F48">
        <f t="shared" si="14"/>
        <v>2.8269771842022253</v>
      </c>
      <c r="G48">
        <f t="shared" si="14"/>
        <v>12.989996150884703</v>
      </c>
      <c r="H48">
        <f t="shared" si="14"/>
        <v>5.9019201345319363</v>
      </c>
      <c r="I48">
        <f t="shared" si="14"/>
        <v>4.5330758505309197</v>
      </c>
      <c r="J48">
        <f t="shared" si="14"/>
        <v>3.6564778134155311</v>
      </c>
      <c r="K48">
        <f t="shared" si="14"/>
        <v>1.6786661371457989</v>
      </c>
      <c r="L48">
        <f t="shared" si="14"/>
        <v>1.3401106919455075</v>
      </c>
    </row>
    <row r="49" spans="1:12" x14ac:dyDescent="0.35">
      <c r="B49" t="s">
        <v>18</v>
      </c>
      <c r="C49">
        <f t="shared" ref="C49:L49" si="15">MEDIAN(C41:C46)</f>
        <v>41.95</v>
      </c>
      <c r="D49">
        <f t="shared" si="15"/>
        <v>27.25</v>
      </c>
      <c r="E49">
        <f t="shared" si="15"/>
        <v>79.2</v>
      </c>
      <c r="F49">
        <f t="shared" si="15"/>
        <v>13.2</v>
      </c>
      <c r="G49">
        <f t="shared" si="15"/>
        <v>58.3</v>
      </c>
      <c r="H49">
        <f t="shared" si="15"/>
        <v>53.437460249449344</v>
      </c>
      <c r="I49">
        <f t="shared" si="15"/>
        <v>10.754999999999999</v>
      </c>
      <c r="J49">
        <f t="shared" si="15"/>
        <v>9.2199999999999989</v>
      </c>
      <c r="K49">
        <f t="shared" si="15"/>
        <v>6.2549999999999999</v>
      </c>
      <c r="L49">
        <f t="shared" si="15"/>
        <v>3.71</v>
      </c>
    </row>
    <row r="51" spans="1:12" x14ac:dyDescent="0.35">
      <c r="A51" s="1" t="s">
        <v>53</v>
      </c>
    </row>
    <row r="52" spans="1:12" x14ac:dyDescent="0.35">
      <c r="A52" t="s">
        <v>25</v>
      </c>
      <c r="B52" t="s">
        <v>26</v>
      </c>
      <c r="C52" t="s">
        <v>1</v>
      </c>
      <c r="D52" t="s">
        <v>2</v>
      </c>
      <c r="E52" t="s">
        <v>3</v>
      </c>
      <c r="F52" t="s">
        <v>4</v>
      </c>
      <c r="G52" t="s">
        <v>21</v>
      </c>
      <c r="H52" t="s">
        <v>22</v>
      </c>
      <c r="I52" t="s">
        <v>7</v>
      </c>
      <c r="J52" t="s">
        <v>8</v>
      </c>
      <c r="K52" t="s">
        <v>9</v>
      </c>
      <c r="L52" t="s">
        <v>10</v>
      </c>
    </row>
    <row r="53" spans="1:12" x14ac:dyDescent="0.35">
      <c r="A53">
        <v>1</v>
      </c>
      <c r="B53" t="s">
        <v>50</v>
      </c>
      <c r="C53">
        <v>47.5</v>
      </c>
      <c r="D53">
        <v>26.1</v>
      </c>
      <c r="E53">
        <v>37</v>
      </c>
      <c r="F53">
        <v>12.6</v>
      </c>
      <c r="G53">
        <v>43.2</v>
      </c>
      <c r="H53">
        <v>32.799999999999997</v>
      </c>
      <c r="I53">
        <v>8.5500000000000007</v>
      </c>
      <c r="J53">
        <v>3.17</v>
      </c>
      <c r="K53">
        <v>3.8</v>
      </c>
      <c r="L53">
        <v>1.64</v>
      </c>
    </row>
    <row r="54" spans="1:12" x14ac:dyDescent="0.35">
      <c r="A54">
        <v>1</v>
      </c>
      <c r="B54" t="s">
        <v>49</v>
      </c>
      <c r="C54">
        <v>52.9</v>
      </c>
      <c r="D54">
        <v>31.4</v>
      </c>
      <c r="E54">
        <v>42.1</v>
      </c>
      <c r="F54">
        <v>9.48</v>
      </c>
      <c r="G54">
        <v>56.1</v>
      </c>
      <c r="H54">
        <v>41.6</v>
      </c>
      <c r="I54">
        <v>13.1</v>
      </c>
      <c r="J54">
        <v>5.5</v>
      </c>
      <c r="K54">
        <v>3.05</v>
      </c>
      <c r="L54">
        <v>1.71</v>
      </c>
    </row>
    <row r="55" spans="1:12" x14ac:dyDescent="0.35">
      <c r="A55">
        <v>2</v>
      </c>
      <c r="B55" t="s">
        <v>50</v>
      </c>
      <c r="C55">
        <v>55.1</v>
      </c>
      <c r="D55">
        <v>45.7</v>
      </c>
      <c r="E55">
        <v>44.6</v>
      </c>
      <c r="F55">
        <v>26.4</v>
      </c>
      <c r="G55">
        <v>48.7</v>
      </c>
      <c r="H55">
        <v>41.1</v>
      </c>
      <c r="I55">
        <v>18.8</v>
      </c>
      <c r="J55">
        <v>8.3699999999999992</v>
      </c>
      <c r="K55">
        <v>7.06</v>
      </c>
      <c r="L55">
        <v>3.44</v>
      </c>
    </row>
    <row r="56" spans="1:12" x14ac:dyDescent="0.35">
      <c r="A56">
        <v>2</v>
      </c>
      <c r="B56" t="s">
        <v>49</v>
      </c>
      <c r="C56">
        <v>48.9</v>
      </c>
      <c r="D56">
        <v>53.4</v>
      </c>
      <c r="E56">
        <v>41.3</v>
      </c>
      <c r="F56">
        <v>14</v>
      </c>
      <c r="G56">
        <v>57</v>
      </c>
      <c r="H56">
        <v>39.200000000000003</v>
      </c>
      <c r="I56">
        <v>21</v>
      </c>
      <c r="J56">
        <v>8.66</v>
      </c>
      <c r="K56">
        <v>5.0199999999999996</v>
      </c>
      <c r="L56">
        <v>2.86</v>
      </c>
    </row>
    <row r="57" spans="1:12" x14ac:dyDescent="0.35">
      <c r="A57">
        <v>3</v>
      </c>
      <c r="B57" t="s">
        <v>50</v>
      </c>
      <c r="C57">
        <v>52.8</v>
      </c>
      <c r="D57">
        <v>44</v>
      </c>
      <c r="E57">
        <v>46.7</v>
      </c>
      <c r="F57">
        <v>5.68</v>
      </c>
      <c r="G57">
        <v>55.1</v>
      </c>
      <c r="H57">
        <v>42.9</v>
      </c>
      <c r="I57">
        <v>18.899999999999999</v>
      </c>
      <c r="J57">
        <v>8.81</v>
      </c>
      <c r="K57">
        <v>1.69</v>
      </c>
      <c r="L57">
        <v>0.93</v>
      </c>
    </row>
    <row r="58" spans="1:12" x14ac:dyDescent="0.35">
      <c r="A58">
        <v>3</v>
      </c>
      <c r="B58" t="s">
        <v>49</v>
      </c>
      <c r="C58">
        <v>52.3</v>
      </c>
      <c r="D58">
        <v>40.700000000000003</v>
      </c>
      <c r="E58">
        <v>51.8</v>
      </c>
      <c r="F58">
        <v>7.55</v>
      </c>
      <c r="G58">
        <v>61.2</v>
      </c>
      <c r="H58">
        <v>41.9</v>
      </c>
      <c r="I58">
        <v>17.100000000000001</v>
      </c>
      <c r="J58">
        <v>8.84</v>
      </c>
      <c r="K58">
        <v>2.4900000000000002</v>
      </c>
      <c r="L58">
        <v>1.52</v>
      </c>
    </row>
    <row r="59" spans="1:12" x14ac:dyDescent="0.35">
      <c r="B59" s="2" t="s">
        <v>16</v>
      </c>
      <c r="C59" s="2">
        <f t="shared" ref="C59:L59" si="16">AVERAGE(C53:C58)</f>
        <v>51.583333333333336</v>
      </c>
      <c r="D59" s="2">
        <f t="shared" si="16"/>
        <v>40.216666666666669</v>
      </c>
      <c r="E59" s="2">
        <f t="shared" si="16"/>
        <v>43.916666666666664</v>
      </c>
      <c r="F59" s="2">
        <f t="shared" si="16"/>
        <v>12.618333333333332</v>
      </c>
      <c r="G59" s="2">
        <f t="shared" si="16"/>
        <v>53.550000000000004</v>
      </c>
      <c r="H59" s="2">
        <f t="shared" si="16"/>
        <v>39.916666666666664</v>
      </c>
      <c r="I59" s="2">
        <f t="shared" si="16"/>
        <v>16.241666666666664</v>
      </c>
      <c r="J59" s="2">
        <f t="shared" si="16"/>
        <v>7.2249999999999988</v>
      </c>
      <c r="K59" s="2">
        <f t="shared" si="16"/>
        <v>3.8516666666666666</v>
      </c>
      <c r="L59" s="2">
        <f t="shared" si="16"/>
        <v>2.0166666666666662</v>
      </c>
    </row>
    <row r="60" spans="1:12" x14ac:dyDescent="0.35">
      <c r="B60" t="s">
        <v>17</v>
      </c>
      <c r="C60">
        <f t="shared" ref="C60:L60" si="17">_xlfn.STDEV.S(C53:C58)</f>
        <v>2.8273073173368806</v>
      </c>
      <c r="D60">
        <f t="shared" si="17"/>
        <v>9.9541783521628062</v>
      </c>
      <c r="E60">
        <f t="shared" si="17"/>
        <v>5.0665241208018212</v>
      </c>
      <c r="F60">
        <f t="shared" si="17"/>
        <v>7.4232241422893006</v>
      </c>
      <c r="G60">
        <f t="shared" si="17"/>
        <v>6.4803549285514013</v>
      </c>
      <c r="H60">
        <f t="shared" si="17"/>
        <v>3.6940041508729622</v>
      </c>
      <c r="I60">
        <f t="shared" si="17"/>
        <v>4.6048253676623556</v>
      </c>
      <c r="J60">
        <f t="shared" si="17"/>
        <v>2.3625981461094931</v>
      </c>
      <c r="K60">
        <f t="shared" si="17"/>
        <v>1.9406536699438839</v>
      </c>
      <c r="L60">
        <f t="shared" si="17"/>
        <v>0.93814000376631868</v>
      </c>
    </row>
    <row r="61" spans="1:12" x14ac:dyDescent="0.35">
      <c r="B61" t="s">
        <v>18</v>
      </c>
      <c r="C61">
        <f t="shared" ref="C61:L61" si="18">MEDIAN(C53:C58)</f>
        <v>52.55</v>
      </c>
      <c r="D61">
        <f t="shared" si="18"/>
        <v>42.35</v>
      </c>
      <c r="E61">
        <f t="shared" si="18"/>
        <v>43.35</v>
      </c>
      <c r="F61">
        <f t="shared" si="18"/>
        <v>11.04</v>
      </c>
      <c r="G61">
        <f t="shared" si="18"/>
        <v>55.6</v>
      </c>
      <c r="H61">
        <f t="shared" si="18"/>
        <v>41.35</v>
      </c>
      <c r="I61">
        <f t="shared" si="18"/>
        <v>17.950000000000003</v>
      </c>
      <c r="J61">
        <f t="shared" si="18"/>
        <v>8.5150000000000006</v>
      </c>
      <c r="K61">
        <f t="shared" si="18"/>
        <v>3.4249999999999998</v>
      </c>
      <c r="L61">
        <f t="shared" si="18"/>
        <v>1.6749999999999998</v>
      </c>
    </row>
    <row r="80" spans="13:15" x14ac:dyDescent="0.35">
      <c r="M80" s="6"/>
      <c r="O80" s="6"/>
    </row>
    <row r="81" spans="13:13" x14ac:dyDescent="0.35">
      <c r="M81" s="6"/>
    </row>
    <row r="83" spans="13:13" x14ac:dyDescent="0.35">
      <c r="M83" s="6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1CF06E-CAA5-4168-9826-BD1D161635D1}">
  <dimension ref="A1:W59"/>
  <sheetViews>
    <sheetView topLeftCell="A22" workbookViewId="0">
      <selection activeCell="A57" sqref="A57"/>
    </sheetView>
  </sheetViews>
  <sheetFormatPr defaultRowHeight="14.5" x14ac:dyDescent="0.35"/>
  <sheetData>
    <row r="1" spans="1:23" x14ac:dyDescent="0.35">
      <c r="A1" t="s">
        <v>76</v>
      </c>
    </row>
    <row r="2" spans="1:23" x14ac:dyDescent="0.35">
      <c r="A2" s="1" t="s">
        <v>24</v>
      </c>
      <c r="N2" s="1" t="s">
        <v>11</v>
      </c>
    </row>
    <row r="3" spans="1:23" x14ac:dyDescent="0.35">
      <c r="A3" t="s">
        <v>25</v>
      </c>
      <c r="B3" t="s">
        <v>26</v>
      </c>
      <c r="C3" t="s">
        <v>55</v>
      </c>
      <c r="D3" t="s">
        <v>66</v>
      </c>
      <c r="E3" t="s">
        <v>57</v>
      </c>
      <c r="F3" t="s">
        <v>67</v>
      </c>
      <c r="G3" t="s">
        <v>59</v>
      </c>
      <c r="H3" t="s">
        <v>68</v>
      </c>
      <c r="I3" t="s">
        <v>69</v>
      </c>
      <c r="J3" t="s">
        <v>70</v>
      </c>
      <c r="K3" t="s">
        <v>71</v>
      </c>
      <c r="O3" t="s">
        <v>55</v>
      </c>
      <c r="P3" t="s">
        <v>66</v>
      </c>
      <c r="Q3" t="s">
        <v>57</v>
      </c>
      <c r="R3" t="s">
        <v>67</v>
      </c>
      <c r="S3" t="s">
        <v>59</v>
      </c>
      <c r="T3" t="s">
        <v>68</v>
      </c>
      <c r="U3" t="s">
        <v>69</v>
      </c>
      <c r="V3" t="s">
        <v>70</v>
      </c>
      <c r="W3" t="s">
        <v>71</v>
      </c>
    </row>
    <row r="4" spans="1:23" x14ac:dyDescent="0.35">
      <c r="A4">
        <v>1</v>
      </c>
      <c r="B4" t="s">
        <v>49</v>
      </c>
      <c r="C4">
        <v>34.799999999999997</v>
      </c>
      <c r="D4">
        <v>24.8</v>
      </c>
      <c r="E4">
        <v>22.7</v>
      </c>
      <c r="F4">
        <v>51.1</v>
      </c>
      <c r="G4">
        <v>81.2</v>
      </c>
      <c r="H4">
        <v>4.2</v>
      </c>
      <c r="I4">
        <v>0.95</v>
      </c>
      <c r="J4">
        <v>34.799999999999997</v>
      </c>
      <c r="K4">
        <v>14.4</v>
      </c>
      <c r="N4" t="s">
        <v>13</v>
      </c>
      <c r="O4">
        <f>C21/C10</f>
        <v>0.73134328358208978</v>
      </c>
      <c r="P4">
        <f t="shared" ref="P4:W4" si="0">D21/D10</f>
        <v>0.73179675222629648</v>
      </c>
      <c r="Q4">
        <f t="shared" si="0"/>
        <v>2.8651218959921501</v>
      </c>
      <c r="R4">
        <f t="shared" si="0"/>
        <v>1.3119191919191917</v>
      </c>
      <c r="S4">
        <f t="shared" si="0"/>
        <v>4.8907356109572163E-2</v>
      </c>
      <c r="T4">
        <f t="shared" si="0"/>
        <v>0.92707292707292699</v>
      </c>
      <c r="U4">
        <f t="shared" si="0"/>
        <v>2.2876712328767126</v>
      </c>
      <c r="V4">
        <f t="shared" si="0"/>
        <v>0.40095522388059712</v>
      </c>
      <c r="W4">
        <f t="shared" si="0"/>
        <v>4.6284713535151345E-2</v>
      </c>
    </row>
    <row r="5" spans="1:23" x14ac:dyDescent="0.35">
      <c r="A5">
        <v>1</v>
      </c>
      <c r="B5" t="s">
        <v>50</v>
      </c>
      <c r="C5">
        <v>22.4</v>
      </c>
      <c r="D5">
        <v>36.299999999999997</v>
      </c>
      <c r="E5">
        <v>12.2</v>
      </c>
      <c r="F5">
        <v>44.6</v>
      </c>
      <c r="G5">
        <v>46.4</v>
      </c>
      <c r="H5">
        <v>4.46</v>
      </c>
      <c r="I5">
        <v>0.54</v>
      </c>
      <c r="J5">
        <v>22.4</v>
      </c>
      <c r="K5">
        <v>4.6399999999999997</v>
      </c>
      <c r="N5" t="s">
        <v>14</v>
      </c>
      <c r="O5">
        <f>C33/C10</f>
        <v>0.86891257995735638</v>
      </c>
      <c r="P5">
        <f t="shared" ref="P5:W5" si="1">D33/D10</f>
        <v>1.0362942453041983</v>
      </c>
      <c r="Q5">
        <f t="shared" si="1"/>
        <v>2.5263362194451333</v>
      </c>
      <c r="R5">
        <f t="shared" si="1"/>
        <v>1.0825974025974023</v>
      </c>
      <c r="S5">
        <f t="shared" si="1"/>
        <v>0.25658884052235853</v>
      </c>
      <c r="T5">
        <f t="shared" si="1"/>
        <v>1.5259026687598118</v>
      </c>
      <c r="U5">
        <f t="shared" si="1"/>
        <v>3.8101761252446185</v>
      </c>
      <c r="V5">
        <f t="shared" si="1"/>
        <v>0.37744989339019197</v>
      </c>
      <c r="W5">
        <f t="shared" si="1"/>
        <v>0.3182386790092569</v>
      </c>
    </row>
    <row r="6" spans="1:23" x14ac:dyDescent="0.35">
      <c r="A6">
        <v>2</v>
      </c>
      <c r="B6" t="s">
        <v>49</v>
      </c>
      <c r="C6">
        <v>22.1</v>
      </c>
      <c r="D6">
        <v>33.9</v>
      </c>
      <c r="E6">
        <v>12</v>
      </c>
      <c r="F6">
        <v>65.7</v>
      </c>
      <c r="G6">
        <v>86.9</v>
      </c>
      <c r="H6">
        <v>2.56</v>
      </c>
      <c r="I6">
        <v>0.31</v>
      </c>
      <c r="J6">
        <v>22.1</v>
      </c>
      <c r="K6">
        <v>12.6</v>
      </c>
      <c r="N6" t="s">
        <v>53</v>
      </c>
      <c r="O6">
        <f>C46/C10</f>
        <v>1.7682089552238809</v>
      </c>
      <c r="P6">
        <f t="shared" ref="P6:W6" si="2">D46/D10</f>
        <v>1.8979832372970145</v>
      </c>
      <c r="Q6">
        <f t="shared" si="2"/>
        <v>2.6888821797871536</v>
      </c>
      <c r="R6">
        <f t="shared" si="2"/>
        <v>0.8042424242424242</v>
      </c>
      <c r="S6">
        <f t="shared" si="2"/>
        <v>0.51754385964912275</v>
      </c>
      <c r="T6">
        <f t="shared" si="2"/>
        <v>5.4145854145854146</v>
      </c>
      <c r="U6">
        <f t="shared" si="2"/>
        <v>12.936986301369865</v>
      </c>
      <c r="V6">
        <f t="shared" si="2"/>
        <v>0.52974626865671659</v>
      </c>
      <c r="W6">
        <f t="shared" si="2"/>
        <v>0.6321616212159118</v>
      </c>
    </row>
    <row r="7" spans="1:23" x14ac:dyDescent="0.35">
      <c r="A7">
        <v>2</v>
      </c>
      <c r="B7" t="s">
        <v>50</v>
      </c>
      <c r="C7">
        <v>24.4</v>
      </c>
      <c r="D7">
        <v>44.5</v>
      </c>
      <c r="E7">
        <v>8.39</v>
      </c>
      <c r="F7">
        <v>31.3</v>
      </c>
      <c r="G7">
        <v>30.2</v>
      </c>
      <c r="H7">
        <v>7.45</v>
      </c>
      <c r="I7">
        <v>0.62</v>
      </c>
      <c r="J7">
        <v>24.4</v>
      </c>
      <c r="K7">
        <v>2.31</v>
      </c>
      <c r="N7" t="s">
        <v>162</v>
      </c>
      <c r="O7">
        <f>C57/C10</f>
        <v>1.5707462686567168</v>
      </c>
      <c r="P7">
        <f t="shared" ref="P7:W7" si="3">D57/D10</f>
        <v>1.3803038239916188</v>
      </c>
      <c r="Q7">
        <f t="shared" si="3"/>
        <v>2.2794173145143027E-2</v>
      </c>
      <c r="R7">
        <f t="shared" si="3"/>
        <v>0.73212121212121206</v>
      </c>
      <c r="S7">
        <f t="shared" si="3"/>
        <v>0.17719298245614035</v>
      </c>
      <c r="T7">
        <f t="shared" si="3"/>
        <v>3.3666333666333661</v>
      </c>
      <c r="U7">
        <f t="shared" si="3"/>
        <v>6.1506849315068501E-2</v>
      </c>
      <c r="V7">
        <f t="shared" si="3"/>
        <v>1.4113432835820898</v>
      </c>
      <c r="W7">
        <f t="shared" si="3"/>
        <v>0.10683012259194395</v>
      </c>
    </row>
    <row r="8" spans="1:23" x14ac:dyDescent="0.35">
      <c r="A8">
        <v>3</v>
      </c>
      <c r="B8" t="s">
        <v>49</v>
      </c>
      <c r="C8">
        <v>44.6</v>
      </c>
      <c r="D8">
        <v>20.2</v>
      </c>
      <c r="E8">
        <v>49.4</v>
      </c>
      <c r="F8">
        <v>11.4</v>
      </c>
      <c r="G8">
        <v>20.100000000000001</v>
      </c>
      <c r="H8">
        <v>7.98</v>
      </c>
      <c r="I8">
        <v>3.94</v>
      </c>
      <c r="J8">
        <v>44.6</v>
      </c>
      <c r="K8">
        <v>1.02</v>
      </c>
    </row>
    <row r="9" spans="1:23" x14ac:dyDescent="0.35">
      <c r="A9">
        <v>3</v>
      </c>
      <c r="B9" t="s">
        <v>50</v>
      </c>
      <c r="C9">
        <v>19.2</v>
      </c>
      <c r="D9">
        <v>31.2</v>
      </c>
      <c r="E9">
        <v>27.8</v>
      </c>
      <c r="F9">
        <v>43.4</v>
      </c>
      <c r="G9">
        <v>60.1</v>
      </c>
      <c r="H9">
        <v>3.38</v>
      </c>
      <c r="I9">
        <v>0.94</v>
      </c>
      <c r="J9">
        <v>19.2</v>
      </c>
      <c r="K9">
        <v>5</v>
      </c>
    </row>
    <row r="10" spans="1:23" x14ac:dyDescent="0.35">
      <c r="B10" s="2" t="s">
        <v>20</v>
      </c>
      <c r="C10" s="2">
        <f t="shared" ref="C10:K10" si="4">AVERAGE(C4:C9)</f>
        <v>27.916666666666661</v>
      </c>
      <c r="D10" s="2">
        <f t="shared" si="4"/>
        <v>31.816666666666663</v>
      </c>
      <c r="E10" s="2">
        <f t="shared" si="4"/>
        <v>22.081666666666667</v>
      </c>
      <c r="F10" s="2">
        <f t="shared" si="4"/>
        <v>41.250000000000007</v>
      </c>
      <c r="G10" s="2">
        <f t="shared" si="4"/>
        <v>54.150000000000006</v>
      </c>
      <c r="H10" s="2">
        <f t="shared" si="4"/>
        <v>5.0049999999999999</v>
      </c>
      <c r="I10" s="2">
        <f t="shared" si="4"/>
        <v>1.2166666666666666</v>
      </c>
      <c r="J10" s="2">
        <f t="shared" si="4"/>
        <v>27.916666666666661</v>
      </c>
      <c r="K10" s="2">
        <f t="shared" si="4"/>
        <v>6.661666666666668</v>
      </c>
    </row>
    <row r="11" spans="1:23" x14ac:dyDescent="0.35">
      <c r="B11" t="s">
        <v>17</v>
      </c>
      <c r="C11">
        <f t="shared" ref="C11:K11" si="5">_xlfn.STDEV.S(C4:C9)</f>
        <v>9.7808827140839867</v>
      </c>
      <c r="D11">
        <f t="shared" si="5"/>
        <v>8.6007945369405707</v>
      </c>
      <c r="E11">
        <f t="shared" si="5"/>
        <v>15.271686765602107</v>
      </c>
      <c r="F11">
        <f t="shared" si="5"/>
        <v>18.442857696138077</v>
      </c>
      <c r="G11">
        <f t="shared" si="5"/>
        <v>26.954535796410951</v>
      </c>
      <c r="H11">
        <f t="shared" si="5"/>
        <v>2.2087258770612523</v>
      </c>
      <c r="I11">
        <f t="shared" si="5"/>
        <v>1.3564758260531837</v>
      </c>
      <c r="J11">
        <f t="shared" si="5"/>
        <v>9.7808827140839867</v>
      </c>
      <c r="K11">
        <f t="shared" si="5"/>
        <v>5.5273733967108321</v>
      </c>
    </row>
    <row r="12" spans="1:23" x14ac:dyDescent="0.35">
      <c r="B12" t="s">
        <v>18</v>
      </c>
      <c r="C12">
        <f t="shared" ref="C12:K12" si="6">MEDIAN(C4:C9)</f>
        <v>23.4</v>
      </c>
      <c r="D12">
        <f t="shared" si="6"/>
        <v>32.549999999999997</v>
      </c>
      <c r="E12">
        <f t="shared" si="6"/>
        <v>17.45</v>
      </c>
      <c r="F12">
        <f t="shared" si="6"/>
        <v>44</v>
      </c>
      <c r="G12">
        <f t="shared" si="6"/>
        <v>53.25</v>
      </c>
      <c r="H12">
        <f t="shared" si="6"/>
        <v>4.33</v>
      </c>
      <c r="I12">
        <f t="shared" si="6"/>
        <v>0.78</v>
      </c>
      <c r="J12">
        <f t="shared" si="6"/>
        <v>23.4</v>
      </c>
      <c r="K12">
        <f t="shared" si="6"/>
        <v>4.82</v>
      </c>
    </row>
    <row r="13" spans="1:23" x14ac:dyDescent="0.35">
      <c r="A13" s="1" t="s">
        <v>13</v>
      </c>
    </row>
    <row r="14" spans="1:23" x14ac:dyDescent="0.35">
      <c r="A14" t="s">
        <v>25</v>
      </c>
      <c r="B14" t="s">
        <v>26</v>
      </c>
      <c r="C14" t="s">
        <v>55</v>
      </c>
      <c r="D14" t="s">
        <v>56</v>
      </c>
      <c r="E14" t="s">
        <v>57</v>
      </c>
      <c r="F14" t="s">
        <v>58</v>
      </c>
      <c r="G14" t="s">
        <v>59</v>
      </c>
      <c r="H14" t="s">
        <v>60</v>
      </c>
      <c r="I14" t="s">
        <v>61</v>
      </c>
      <c r="J14" t="s">
        <v>62</v>
      </c>
      <c r="K14" t="s">
        <v>63</v>
      </c>
    </row>
    <row r="15" spans="1:23" x14ac:dyDescent="0.35">
      <c r="A15">
        <v>1</v>
      </c>
      <c r="B15" t="s">
        <v>50</v>
      </c>
      <c r="C15">
        <v>16</v>
      </c>
      <c r="D15">
        <v>27.4</v>
      </c>
      <c r="E15">
        <v>87.5</v>
      </c>
      <c r="F15">
        <v>45.7</v>
      </c>
      <c r="G15">
        <v>2.68</v>
      </c>
      <c r="H15">
        <v>4.3899999999999997</v>
      </c>
      <c r="I15">
        <v>3.84</v>
      </c>
      <c r="J15">
        <v>7.33</v>
      </c>
      <c r="K15">
        <v>0.2</v>
      </c>
    </row>
    <row r="16" spans="1:23" x14ac:dyDescent="0.35">
      <c r="A16">
        <v>2</v>
      </c>
      <c r="B16" t="s">
        <v>50</v>
      </c>
      <c r="C16">
        <v>19.8</v>
      </c>
      <c r="D16">
        <v>12.8</v>
      </c>
      <c r="E16">
        <v>87.1</v>
      </c>
      <c r="F16">
        <v>71.5</v>
      </c>
      <c r="G16">
        <v>3.26</v>
      </c>
      <c r="H16">
        <v>2.5499999999999998</v>
      </c>
      <c r="I16">
        <v>2.2200000000000002</v>
      </c>
      <c r="J16">
        <v>14.2</v>
      </c>
      <c r="K16">
        <v>0.46</v>
      </c>
    </row>
    <row r="17" spans="1:11" x14ac:dyDescent="0.35">
      <c r="A17">
        <v>2</v>
      </c>
      <c r="B17" t="s">
        <v>49</v>
      </c>
      <c r="C17">
        <v>25.2</v>
      </c>
      <c r="D17">
        <v>10.4</v>
      </c>
      <c r="E17">
        <v>60.9</v>
      </c>
      <c r="F17">
        <v>70.099999999999994</v>
      </c>
      <c r="G17">
        <v>3.39</v>
      </c>
      <c r="H17">
        <v>2.63</v>
      </c>
      <c r="I17">
        <v>1.6</v>
      </c>
      <c r="J17">
        <v>17.600000000000001</v>
      </c>
      <c r="K17">
        <v>0.6</v>
      </c>
    </row>
    <row r="18" spans="1:11" x14ac:dyDescent="0.35">
      <c r="A18">
        <v>3</v>
      </c>
      <c r="B18" t="s">
        <v>50</v>
      </c>
      <c r="C18">
        <v>20.399999999999999</v>
      </c>
      <c r="D18">
        <v>36.6</v>
      </c>
      <c r="E18">
        <v>55.2</v>
      </c>
      <c r="F18">
        <v>38.700000000000003</v>
      </c>
      <c r="G18">
        <v>2.2999999999999998</v>
      </c>
      <c r="H18">
        <v>7.45</v>
      </c>
      <c r="I18">
        <v>4.1100000000000003</v>
      </c>
      <c r="J18">
        <v>7.89</v>
      </c>
      <c r="K18">
        <v>0.18</v>
      </c>
    </row>
    <row r="19" spans="1:11" x14ac:dyDescent="0.35">
      <c r="A19">
        <v>3</v>
      </c>
      <c r="B19" t="s">
        <v>49</v>
      </c>
      <c r="C19">
        <v>25</v>
      </c>
      <c r="D19">
        <v>26.9</v>
      </c>
      <c r="E19">
        <v>48.7</v>
      </c>
      <c r="F19">
        <v>48</v>
      </c>
      <c r="G19">
        <v>1.78</v>
      </c>
      <c r="H19">
        <v>6.72</v>
      </c>
      <c r="I19">
        <v>3.28</v>
      </c>
      <c r="J19">
        <v>12</v>
      </c>
      <c r="K19">
        <v>0.21</v>
      </c>
    </row>
    <row r="20" spans="1:11" x14ac:dyDescent="0.35">
      <c r="A20">
        <v>4</v>
      </c>
      <c r="B20" t="s">
        <v>49</v>
      </c>
      <c r="C20">
        <v>16.100000000000001</v>
      </c>
      <c r="D20">
        <v>25.6</v>
      </c>
      <c r="E20">
        <v>40.200000000000003</v>
      </c>
      <c r="F20">
        <v>50.7</v>
      </c>
      <c r="G20">
        <v>2.48</v>
      </c>
      <c r="H20">
        <v>4.0999999999999996</v>
      </c>
      <c r="I20">
        <v>1.65</v>
      </c>
      <c r="J20">
        <v>8.14</v>
      </c>
      <c r="K20">
        <v>0.2</v>
      </c>
    </row>
    <row r="21" spans="1:11" x14ac:dyDescent="0.35">
      <c r="B21" s="2" t="s">
        <v>20</v>
      </c>
      <c r="C21" s="2">
        <f t="shared" ref="C21:K21" si="7">AVERAGE(C15:C20)</f>
        <v>20.416666666666668</v>
      </c>
      <c r="D21" s="2">
        <f t="shared" si="7"/>
        <v>23.283333333333331</v>
      </c>
      <c r="E21" s="2">
        <f t="shared" si="7"/>
        <v>63.266666666666659</v>
      </c>
      <c r="F21" s="2">
        <f t="shared" si="7"/>
        <v>54.116666666666667</v>
      </c>
      <c r="G21" s="2">
        <f t="shared" si="7"/>
        <v>2.648333333333333</v>
      </c>
      <c r="H21" s="2">
        <f t="shared" si="7"/>
        <v>4.6399999999999997</v>
      </c>
      <c r="I21" s="2">
        <f t="shared" si="7"/>
        <v>2.7833333333333332</v>
      </c>
      <c r="J21" s="2">
        <f t="shared" si="7"/>
        <v>11.193333333333333</v>
      </c>
      <c r="K21" s="2">
        <f t="shared" si="7"/>
        <v>0.30833333333333329</v>
      </c>
    </row>
    <row r="22" spans="1:11" x14ac:dyDescent="0.35">
      <c r="B22" t="s">
        <v>17</v>
      </c>
      <c r="C22">
        <f t="shared" ref="C22:K22" si="8">_xlfn.STDEV.S(C15:C20)</f>
        <v>4.0597618977800485</v>
      </c>
      <c r="D22">
        <f t="shared" si="8"/>
        <v>9.8854269845397624</v>
      </c>
      <c r="E22">
        <f t="shared" si="8"/>
        <v>19.850507969990794</v>
      </c>
      <c r="F22">
        <f t="shared" si="8"/>
        <v>13.529584866752808</v>
      </c>
      <c r="G22">
        <f t="shared" si="8"/>
        <v>0.6047947310176135</v>
      </c>
      <c r="H22">
        <f t="shared" si="8"/>
        <v>2.0486483348783917</v>
      </c>
      <c r="I22">
        <f t="shared" si="8"/>
        <v>1.106827297579287</v>
      </c>
      <c r="J22">
        <f t="shared" si="8"/>
        <v>4.1447878916377245</v>
      </c>
      <c r="K22">
        <f t="shared" si="8"/>
        <v>0.17758566008173829</v>
      </c>
    </row>
    <row r="23" spans="1:11" x14ac:dyDescent="0.35">
      <c r="B23" t="s">
        <v>18</v>
      </c>
      <c r="C23">
        <f t="shared" ref="C23:K23" si="9">MEDIAN(C15:C20)</f>
        <v>20.100000000000001</v>
      </c>
      <c r="D23">
        <f t="shared" si="9"/>
        <v>26.25</v>
      </c>
      <c r="E23">
        <f t="shared" si="9"/>
        <v>58.05</v>
      </c>
      <c r="F23">
        <f t="shared" si="9"/>
        <v>49.35</v>
      </c>
      <c r="G23">
        <f t="shared" si="9"/>
        <v>2.58</v>
      </c>
      <c r="H23">
        <f t="shared" si="9"/>
        <v>4.2449999999999992</v>
      </c>
      <c r="I23">
        <f t="shared" si="9"/>
        <v>2.75</v>
      </c>
      <c r="J23">
        <f t="shared" si="9"/>
        <v>10.07</v>
      </c>
      <c r="K23">
        <f t="shared" si="9"/>
        <v>0.20500000000000002</v>
      </c>
    </row>
    <row r="24" spans="1:11" x14ac:dyDescent="0.35">
      <c r="A24" s="1" t="s">
        <v>14</v>
      </c>
    </row>
    <row r="25" spans="1:11" x14ac:dyDescent="0.35">
      <c r="A25" t="s">
        <v>25</v>
      </c>
      <c r="B25" t="s">
        <v>26</v>
      </c>
      <c r="C25" t="s">
        <v>55</v>
      </c>
      <c r="D25" t="s">
        <v>56</v>
      </c>
      <c r="E25" t="s">
        <v>57</v>
      </c>
      <c r="F25" t="s">
        <v>58</v>
      </c>
      <c r="G25" t="s">
        <v>59</v>
      </c>
      <c r="H25" t="s">
        <v>60</v>
      </c>
      <c r="I25" t="s">
        <v>61</v>
      </c>
      <c r="J25" t="s">
        <v>62</v>
      </c>
      <c r="K25" t="s">
        <v>63</v>
      </c>
    </row>
    <row r="26" spans="1:11" x14ac:dyDescent="0.35">
      <c r="A26">
        <v>1</v>
      </c>
      <c r="B26" t="s">
        <v>50</v>
      </c>
      <c r="C26">
        <v>12.4</v>
      </c>
      <c r="D26">
        <v>18.600000000000001</v>
      </c>
      <c r="E26">
        <v>30.3</v>
      </c>
      <c r="F26">
        <v>51.1</v>
      </c>
      <c r="G26">
        <v>4.1500000000000004</v>
      </c>
      <c r="H26">
        <v>2.31</v>
      </c>
      <c r="I26">
        <v>0.7</v>
      </c>
      <c r="J26">
        <v>6.32</v>
      </c>
      <c r="K26">
        <v>0.26</v>
      </c>
    </row>
    <row r="27" spans="1:11" x14ac:dyDescent="0.35">
      <c r="A27">
        <v>1</v>
      </c>
      <c r="B27" t="s">
        <v>49</v>
      </c>
      <c r="C27">
        <v>19.899999999999999</v>
      </c>
      <c r="D27">
        <v>43.5</v>
      </c>
      <c r="E27">
        <v>61</v>
      </c>
      <c r="F27">
        <v>34.4</v>
      </c>
      <c r="G27">
        <v>7.98</v>
      </c>
      <c r="H27">
        <v>8.67</v>
      </c>
      <c r="I27">
        <v>5.29</v>
      </c>
      <c r="J27">
        <v>6.85</v>
      </c>
      <c r="K27">
        <v>0.55000000000000004</v>
      </c>
    </row>
    <row r="28" spans="1:11" x14ac:dyDescent="0.35">
      <c r="A28">
        <v>2</v>
      </c>
      <c r="B28" t="s">
        <v>50</v>
      </c>
      <c r="C28">
        <v>22.5</v>
      </c>
      <c r="D28">
        <v>47.7</v>
      </c>
      <c r="E28">
        <v>67.3</v>
      </c>
      <c r="F28">
        <v>31.8</v>
      </c>
      <c r="G28">
        <v>15.4</v>
      </c>
      <c r="H28">
        <v>10.7</v>
      </c>
      <c r="I28">
        <v>7.21</v>
      </c>
      <c r="J28">
        <v>7.13</v>
      </c>
      <c r="K28">
        <v>1.1000000000000001</v>
      </c>
    </row>
    <row r="29" spans="1:11" x14ac:dyDescent="0.35">
      <c r="A29">
        <v>2</v>
      </c>
      <c r="B29" t="s">
        <v>49</v>
      </c>
      <c r="C29">
        <v>19.8</v>
      </c>
      <c r="D29">
        <v>39.700000000000003</v>
      </c>
      <c r="E29">
        <v>65.7</v>
      </c>
      <c r="F29">
        <v>41.1</v>
      </c>
      <c r="G29">
        <v>2.41</v>
      </c>
      <c r="H29">
        <v>7.86</v>
      </c>
      <c r="I29">
        <v>5.16</v>
      </c>
      <c r="J29">
        <v>8.1300000000000008</v>
      </c>
      <c r="K29">
        <v>0.2</v>
      </c>
    </row>
    <row r="30" spans="1:11" x14ac:dyDescent="0.35">
      <c r="A30">
        <v>3</v>
      </c>
      <c r="B30" t="s">
        <v>50</v>
      </c>
      <c r="C30">
        <v>29.4</v>
      </c>
      <c r="D30">
        <v>43</v>
      </c>
      <c r="E30">
        <v>59</v>
      </c>
      <c r="F30">
        <v>31.4</v>
      </c>
      <c r="G30">
        <v>12.4</v>
      </c>
      <c r="H30">
        <v>12.6</v>
      </c>
      <c r="I30">
        <v>7.45</v>
      </c>
      <c r="J30">
        <v>9.23</v>
      </c>
      <c r="K30">
        <v>1.1499999999999999</v>
      </c>
    </row>
    <row r="31" spans="1:11" x14ac:dyDescent="0.35">
      <c r="A31">
        <v>4</v>
      </c>
      <c r="B31" t="s">
        <v>50</v>
      </c>
      <c r="C31">
        <v>40</v>
      </c>
      <c r="D31">
        <v>21.5</v>
      </c>
      <c r="E31">
        <v>75.2</v>
      </c>
      <c r="F31">
        <v>67</v>
      </c>
      <c r="G31">
        <v>49.5</v>
      </c>
      <c r="H31">
        <v>6.98</v>
      </c>
      <c r="I31">
        <v>5.25</v>
      </c>
      <c r="J31">
        <v>21.7</v>
      </c>
      <c r="K31">
        <v>10.8</v>
      </c>
    </row>
    <row r="32" spans="1:11" x14ac:dyDescent="0.35">
      <c r="A32">
        <v>4</v>
      </c>
      <c r="B32" t="s">
        <v>49</v>
      </c>
      <c r="C32">
        <v>25.8</v>
      </c>
      <c r="D32">
        <v>16.8</v>
      </c>
      <c r="E32">
        <v>32</v>
      </c>
      <c r="F32">
        <v>55.8</v>
      </c>
      <c r="G32">
        <v>5.42</v>
      </c>
      <c r="H32">
        <v>4.34</v>
      </c>
      <c r="I32">
        <v>1.39</v>
      </c>
      <c r="J32">
        <v>14.4</v>
      </c>
      <c r="K32">
        <v>0.78</v>
      </c>
    </row>
    <row r="33" spans="1:11" x14ac:dyDescent="0.35">
      <c r="B33" s="2" t="s">
        <v>20</v>
      </c>
      <c r="C33" s="2">
        <f t="shared" ref="C33:K33" si="10">AVERAGE(C25:C32)</f>
        <v>24.25714285714286</v>
      </c>
      <c r="D33" s="2">
        <f t="shared" si="10"/>
        <v>32.971428571428575</v>
      </c>
      <c r="E33" s="2">
        <f t="shared" si="10"/>
        <v>55.785714285714285</v>
      </c>
      <c r="F33" s="2">
        <f t="shared" si="10"/>
        <v>44.657142857142858</v>
      </c>
      <c r="G33" s="2">
        <f t="shared" si="10"/>
        <v>13.894285714285715</v>
      </c>
      <c r="H33" s="2">
        <f t="shared" si="10"/>
        <v>7.6371428571428579</v>
      </c>
      <c r="I33" s="2">
        <f t="shared" si="10"/>
        <v>4.6357142857142852</v>
      </c>
      <c r="J33" s="2">
        <f t="shared" si="10"/>
        <v>10.537142857142857</v>
      </c>
      <c r="K33" s="2">
        <f t="shared" si="10"/>
        <v>2.12</v>
      </c>
    </row>
    <row r="34" spans="1:11" x14ac:dyDescent="0.35">
      <c r="B34" t="s">
        <v>17</v>
      </c>
      <c r="C34">
        <f t="shared" ref="C34:K34" si="11">_xlfn.STDEV.S(C26:C32)</f>
        <v>8.7483059584617333</v>
      </c>
      <c r="D34">
        <f t="shared" si="11"/>
        <v>13.374567193709391</v>
      </c>
      <c r="E34">
        <f t="shared" si="11"/>
        <v>17.609602358886359</v>
      </c>
      <c r="F34">
        <f t="shared" si="11"/>
        <v>13.685741624388623</v>
      </c>
      <c r="G34">
        <f t="shared" si="11"/>
        <v>16.360008004422308</v>
      </c>
      <c r="H34">
        <f t="shared" si="11"/>
        <v>3.5310277742970415</v>
      </c>
      <c r="I34">
        <f t="shared" si="11"/>
        <v>2.6347666382613935</v>
      </c>
      <c r="J34">
        <f t="shared" si="11"/>
        <v>5.627639275000111</v>
      </c>
      <c r="K34">
        <f t="shared" si="11"/>
        <v>3.8455645445976683</v>
      </c>
    </row>
    <row r="35" spans="1:11" x14ac:dyDescent="0.35">
      <c r="B35" t="s">
        <v>18</v>
      </c>
      <c r="C35">
        <f t="shared" ref="C35:K35" si="12">MEDIAN(C26:C32)</f>
        <v>22.5</v>
      </c>
      <c r="D35">
        <f t="shared" si="12"/>
        <v>39.700000000000003</v>
      </c>
      <c r="E35">
        <f t="shared" si="12"/>
        <v>61</v>
      </c>
      <c r="F35">
        <f t="shared" si="12"/>
        <v>41.1</v>
      </c>
      <c r="G35">
        <f t="shared" si="12"/>
        <v>7.98</v>
      </c>
      <c r="H35">
        <f t="shared" si="12"/>
        <v>7.86</v>
      </c>
      <c r="I35">
        <f t="shared" si="12"/>
        <v>5.25</v>
      </c>
      <c r="J35">
        <f t="shared" si="12"/>
        <v>8.1300000000000008</v>
      </c>
      <c r="K35">
        <f t="shared" si="12"/>
        <v>0.78</v>
      </c>
    </row>
    <row r="36" spans="1:11" x14ac:dyDescent="0.35">
      <c r="A36" s="1" t="s">
        <v>53</v>
      </c>
    </row>
    <row r="37" spans="1:11" x14ac:dyDescent="0.35">
      <c r="A37" t="s">
        <v>25</v>
      </c>
      <c r="B37" t="s">
        <v>26</v>
      </c>
      <c r="C37" t="s">
        <v>55</v>
      </c>
      <c r="D37" t="s">
        <v>64</v>
      </c>
      <c r="E37" t="s">
        <v>57</v>
      </c>
      <c r="F37" t="s">
        <v>58</v>
      </c>
      <c r="G37" t="s">
        <v>59</v>
      </c>
      <c r="H37" t="s">
        <v>65</v>
      </c>
      <c r="I37" t="s">
        <v>61</v>
      </c>
      <c r="J37" t="s">
        <v>62</v>
      </c>
      <c r="K37" t="s">
        <v>63</v>
      </c>
    </row>
    <row r="38" spans="1:11" x14ac:dyDescent="0.35">
      <c r="A38">
        <v>1</v>
      </c>
      <c r="B38" t="s">
        <v>50</v>
      </c>
      <c r="C38">
        <v>34.5</v>
      </c>
      <c r="D38">
        <v>51.5</v>
      </c>
      <c r="E38">
        <v>49.1</v>
      </c>
      <c r="F38">
        <v>44.3</v>
      </c>
      <c r="G38">
        <v>47.6</v>
      </c>
      <c r="H38">
        <v>17.8</v>
      </c>
      <c r="I38">
        <v>8.7200000000000006</v>
      </c>
      <c r="J38">
        <v>15.3</v>
      </c>
      <c r="K38">
        <v>7.27</v>
      </c>
    </row>
    <row r="39" spans="1:11" x14ac:dyDescent="0.35">
      <c r="A39">
        <v>1</v>
      </c>
      <c r="B39" t="s">
        <v>49</v>
      </c>
      <c r="C39">
        <v>47.4</v>
      </c>
      <c r="D39">
        <v>40.799999999999997</v>
      </c>
      <c r="E39">
        <v>48</v>
      </c>
      <c r="F39">
        <v>53.3</v>
      </c>
      <c r="G39">
        <v>27.3</v>
      </c>
      <c r="H39">
        <v>19.3</v>
      </c>
      <c r="I39">
        <v>9.3000000000000007</v>
      </c>
      <c r="J39">
        <v>25.3</v>
      </c>
      <c r="K39">
        <v>6.9</v>
      </c>
    </row>
    <row r="40" spans="1:11" x14ac:dyDescent="0.35">
      <c r="A40">
        <v>2</v>
      </c>
      <c r="B40" t="s">
        <v>50</v>
      </c>
      <c r="C40">
        <v>46.4</v>
      </c>
      <c r="D40">
        <v>68</v>
      </c>
      <c r="E40">
        <v>54</v>
      </c>
      <c r="F40">
        <v>26.8</v>
      </c>
      <c r="G40">
        <v>39.6</v>
      </c>
      <c r="H40">
        <v>31.6</v>
      </c>
      <c r="I40">
        <v>17</v>
      </c>
      <c r="J40">
        <v>12.5</v>
      </c>
      <c r="K40">
        <v>4.9400000000000004</v>
      </c>
    </row>
    <row r="41" spans="1:11" x14ac:dyDescent="0.35">
      <c r="A41">
        <v>2</v>
      </c>
      <c r="B41" t="s">
        <v>49</v>
      </c>
      <c r="C41">
        <v>51.9</v>
      </c>
      <c r="D41">
        <v>59.9</v>
      </c>
      <c r="E41">
        <v>42.8</v>
      </c>
      <c r="F41">
        <v>33.200000000000003</v>
      </c>
      <c r="G41">
        <v>25.8</v>
      </c>
      <c r="H41">
        <v>31.1</v>
      </c>
      <c r="I41">
        <v>13.3</v>
      </c>
      <c r="J41">
        <v>17.3</v>
      </c>
      <c r="K41">
        <v>4.45</v>
      </c>
    </row>
    <row r="42" spans="1:11" x14ac:dyDescent="0.35">
      <c r="A42">
        <v>3</v>
      </c>
      <c r="B42" t="s">
        <v>50</v>
      </c>
      <c r="C42">
        <v>50.3</v>
      </c>
      <c r="D42">
        <v>69.8</v>
      </c>
      <c r="E42">
        <v>50.7</v>
      </c>
      <c r="F42">
        <v>23.8</v>
      </c>
      <c r="G42">
        <v>30.7</v>
      </c>
      <c r="H42">
        <v>35.1</v>
      </c>
      <c r="I42">
        <v>17.8</v>
      </c>
      <c r="J42">
        <v>12</v>
      </c>
      <c r="K42">
        <v>3.67</v>
      </c>
    </row>
    <row r="43" spans="1:11" x14ac:dyDescent="0.35">
      <c r="A43">
        <v>3</v>
      </c>
      <c r="B43" t="s">
        <v>49</v>
      </c>
      <c r="C43">
        <v>53.4</v>
      </c>
      <c r="D43">
        <v>63</v>
      </c>
      <c r="E43">
        <v>44.7</v>
      </c>
      <c r="F43">
        <v>30.1</v>
      </c>
      <c r="G43">
        <v>19.100000000000001</v>
      </c>
      <c r="H43">
        <v>33.6</v>
      </c>
      <c r="I43">
        <v>15</v>
      </c>
      <c r="J43">
        <v>16.100000000000001</v>
      </c>
      <c r="K43">
        <v>3.07</v>
      </c>
    </row>
    <row r="44" spans="1:11" x14ac:dyDescent="0.35">
      <c r="A44">
        <v>4</v>
      </c>
      <c r="B44" t="s">
        <v>50</v>
      </c>
      <c r="C44">
        <v>55.4</v>
      </c>
      <c r="D44">
        <v>63.3</v>
      </c>
      <c r="E44">
        <v>93.7</v>
      </c>
      <c r="F44">
        <v>28.8</v>
      </c>
      <c r="G44">
        <v>15.6</v>
      </c>
      <c r="H44">
        <v>21.1</v>
      </c>
      <c r="I44">
        <v>19.8</v>
      </c>
      <c r="J44">
        <v>9.61</v>
      </c>
      <c r="K44">
        <v>1.5</v>
      </c>
    </row>
    <row r="45" spans="1:11" x14ac:dyDescent="0.35">
      <c r="A45">
        <v>4</v>
      </c>
      <c r="B45" t="s">
        <v>49</v>
      </c>
      <c r="C45">
        <v>55.6</v>
      </c>
      <c r="D45">
        <v>66.8</v>
      </c>
      <c r="E45">
        <v>92</v>
      </c>
      <c r="F45">
        <v>25.1</v>
      </c>
      <c r="G45">
        <v>18.5</v>
      </c>
      <c r="H45">
        <v>27.2</v>
      </c>
      <c r="I45">
        <v>25</v>
      </c>
      <c r="J45">
        <v>10.199999999999999</v>
      </c>
      <c r="K45">
        <v>1.89</v>
      </c>
    </row>
    <row r="46" spans="1:11" x14ac:dyDescent="0.35">
      <c r="B46" s="2" t="s">
        <v>20</v>
      </c>
      <c r="C46" s="2">
        <f t="shared" ref="C46:K46" si="13">AVERAGE(C38:C45)</f>
        <v>49.362499999999997</v>
      </c>
      <c r="D46" s="2">
        <f t="shared" si="13"/>
        <v>60.387500000000003</v>
      </c>
      <c r="E46" s="2">
        <f t="shared" si="13"/>
        <v>59.374999999999993</v>
      </c>
      <c r="F46" s="2">
        <f t="shared" si="13"/>
        <v>33.175000000000004</v>
      </c>
      <c r="G46" s="2">
        <f t="shared" si="13"/>
        <v>28.024999999999999</v>
      </c>
      <c r="H46" s="2">
        <f t="shared" si="13"/>
        <v>27.099999999999998</v>
      </c>
      <c r="I46" s="2">
        <f t="shared" si="13"/>
        <v>15.74</v>
      </c>
      <c r="J46" s="2">
        <f t="shared" si="13"/>
        <v>14.78875</v>
      </c>
      <c r="K46" s="2">
        <f t="shared" si="13"/>
        <v>4.2112499999999997</v>
      </c>
    </row>
    <row r="47" spans="1:11" x14ac:dyDescent="0.35">
      <c r="B47" t="s">
        <v>17</v>
      </c>
      <c r="C47">
        <f t="shared" ref="C47:K47" si="14">_xlfn.STDEV.S(C38:C45)</f>
        <v>6.892011421099923</v>
      </c>
      <c r="D47">
        <f t="shared" si="14"/>
        <v>9.7531588289567406</v>
      </c>
      <c r="E47">
        <f t="shared" si="14"/>
        <v>20.948218471814204</v>
      </c>
      <c r="F47">
        <f t="shared" si="14"/>
        <v>10.358674763556513</v>
      </c>
      <c r="G47">
        <f t="shared" si="14"/>
        <v>11.048949529900383</v>
      </c>
      <c r="H47">
        <f t="shared" si="14"/>
        <v>6.8226513488944835</v>
      </c>
      <c r="I47">
        <f t="shared" si="14"/>
        <v>5.4158181020309133</v>
      </c>
      <c r="J47">
        <f t="shared" si="14"/>
        <v>5.0662057865259058</v>
      </c>
      <c r="K47">
        <f t="shared" si="14"/>
        <v>2.1215859128760943</v>
      </c>
    </row>
    <row r="48" spans="1:11" x14ac:dyDescent="0.35">
      <c r="B48" t="s">
        <v>18</v>
      </c>
      <c r="C48">
        <f t="shared" ref="C48:K48" si="15">MEDIAN(C38:C45)</f>
        <v>51.099999999999994</v>
      </c>
      <c r="D48">
        <f t="shared" si="15"/>
        <v>63.15</v>
      </c>
      <c r="E48">
        <f t="shared" si="15"/>
        <v>49.900000000000006</v>
      </c>
      <c r="F48">
        <f t="shared" si="15"/>
        <v>29.450000000000003</v>
      </c>
      <c r="G48">
        <f t="shared" si="15"/>
        <v>26.55</v>
      </c>
      <c r="H48">
        <f t="shared" si="15"/>
        <v>29.15</v>
      </c>
      <c r="I48">
        <f t="shared" si="15"/>
        <v>16</v>
      </c>
      <c r="J48">
        <f t="shared" si="15"/>
        <v>13.9</v>
      </c>
      <c r="K48">
        <f t="shared" si="15"/>
        <v>4.0600000000000005</v>
      </c>
    </row>
    <row r="50" spans="1:11" x14ac:dyDescent="0.35">
      <c r="A50" s="1" t="s">
        <v>162</v>
      </c>
      <c r="C50" t="s">
        <v>55</v>
      </c>
      <c r="D50" t="s">
        <v>66</v>
      </c>
      <c r="E50" t="s">
        <v>57</v>
      </c>
      <c r="F50" t="s">
        <v>73</v>
      </c>
      <c r="G50" t="s">
        <v>59</v>
      </c>
      <c r="H50" t="s">
        <v>60</v>
      </c>
      <c r="I50" t="s">
        <v>61</v>
      </c>
      <c r="J50" t="s">
        <v>74</v>
      </c>
      <c r="K50" t="s">
        <v>63</v>
      </c>
    </row>
    <row r="51" spans="1:11" x14ac:dyDescent="0.35">
      <c r="A51">
        <v>1</v>
      </c>
      <c r="B51" t="s">
        <v>49</v>
      </c>
      <c r="C51">
        <v>67.7</v>
      </c>
      <c r="D51">
        <v>43.8</v>
      </c>
      <c r="E51">
        <v>0</v>
      </c>
      <c r="F51">
        <v>43.5</v>
      </c>
      <c r="G51">
        <v>0.79</v>
      </c>
      <c r="H51">
        <v>26</v>
      </c>
      <c r="I51">
        <v>0</v>
      </c>
      <c r="J51">
        <v>59.2</v>
      </c>
      <c r="K51">
        <v>0.2</v>
      </c>
    </row>
    <row r="52" spans="1:11" x14ac:dyDescent="0.35">
      <c r="A52">
        <v>1</v>
      </c>
      <c r="B52" t="s">
        <v>50</v>
      </c>
      <c r="C52">
        <v>50.6</v>
      </c>
      <c r="D52">
        <v>29.8</v>
      </c>
      <c r="E52">
        <v>0.25</v>
      </c>
      <c r="F52">
        <v>40.4</v>
      </c>
      <c r="G52">
        <v>2.41</v>
      </c>
      <c r="H52">
        <v>13.9</v>
      </c>
      <c r="I52">
        <v>3.5000000000000003E-2</v>
      </c>
      <c r="J52">
        <v>46.6</v>
      </c>
      <c r="K52">
        <v>0.45</v>
      </c>
    </row>
    <row r="53" spans="1:11" x14ac:dyDescent="0.35">
      <c r="A53">
        <v>2</v>
      </c>
      <c r="B53" t="s">
        <v>49</v>
      </c>
      <c r="C53">
        <v>40</v>
      </c>
      <c r="D53">
        <v>51.7</v>
      </c>
      <c r="E53">
        <v>0.16</v>
      </c>
      <c r="F53">
        <v>26.4</v>
      </c>
      <c r="G53">
        <v>8.3699999999999992</v>
      </c>
      <c r="H53">
        <v>18.7</v>
      </c>
      <c r="I53">
        <v>2.9000000000000001E-2</v>
      </c>
      <c r="J53">
        <v>36.200000000000003</v>
      </c>
      <c r="K53">
        <v>0.8</v>
      </c>
    </row>
    <row r="54" spans="1:11" x14ac:dyDescent="0.35">
      <c r="A54">
        <v>2</v>
      </c>
      <c r="B54" t="s">
        <v>50</v>
      </c>
      <c r="C54">
        <v>29.6</v>
      </c>
      <c r="D54">
        <v>52.3</v>
      </c>
      <c r="E54">
        <v>0.25</v>
      </c>
      <c r="F54">
        <v>24.4</v>
      </c>
      <c r="G54">
        <v>4.0999999999999996</v>
      </c>
      <c r="H54">
        <v>14.5</v>
      </c>
      <c r="I54">
        <v>3.5999999999999997E-2</v>
      </c>
      <c r="J54">
        <v>27.6</v>
      </c>
      <c r="K54">
        <v>0.28000000000000003</v>
      </c>
    </row>
    <row r="55" spans="1:11" x14ac:dyDescent="0.35">
      <c r="A55">
        <v>3</v>
      </c>
      <c r="B55" t="s">
        <v>49</v>
      </c>
      <c r="C55">
        <v>24.9</v>
      </c>
      <c r="D55">
        <v>46.3</v>
      </c>
      <c r="E55">
        <v>0.94</v>
      </c>
      <c r="F55">
        <v>21.5</v>
      </c>
      <c r="G55">
        <v>34</v>
      </c>
      <c r="H55">
        <v>10.6</v>
      </c>
      <c r="I55">
        <v>9.9000000000000005E-2</v>
      </c>
      <c r="J55">
        <v>22.8</v>
      </c>
      <c r="K55">
        <v>1.67</v>
      </c>
    </row>
    <row r="56" spans="1:11" x14ac:dyDescent="0.35">
      <c r="A56">
        <v>3</v>
      </c>
      <c r="B56" t="s">
        <v>50</v>
      </c>
      <c r="C56">
        <v>50.3</v>
      </c>
      <c r="D56">
        <v>39.6</v>
      </c>
      <c r="E56">
        <v>1.42</v>
      </c>
      <c r="F56">
        <v>25</v>
      </c>
      <c r="G56">
        <v>7.9</v>
      </c>
      <c r="H56">
        <v>17.399999999999999</v>
      </c>
      <c r="I56">
        <v>0.25</v>
      </c>
      <c r="J56">
        <v>44</v>
      </c>
      <c r="K56">
        <v>0.87</v>
      </c>
    </row>
    <row r="57" spans="1:11" x14ac:dyDescent="0.35">
      <c r="B57" s="2" t="s">
        <v>20</v>
      </c>
      <c r="C57" s="2">
        <f t="shared" ref="C57:K57" si="16">AVERAGE(C51:C56)</f>
        <v>43.85</v>
      </c>
      <c r="D57" s="2">
        <f t="shared" si="16"/>
        <v>43.916666666666664</v>
      </c>
      <c r="E57" s="2">
        <f t="shared" si="16"/>
        <v>0.5033333333333333</v>
      </c>
      <c r="F57" s="2">
        <f t="shared" si="16"/>
        <v>30.200000000000003</v>
      </c>
      <c r="G57" s="2">
        <f t="shared" si="16"/>
        <v>9.5950000000000006</v>
      </c>
      <c r="H57" s="2">
        <f t="shared" si="16"/>
        <v>16.849999999999998</v>
      </c>
      <c r="I57" s="2">
        <f t="shared" si="16"/>
        <v>7.4833333333333335E-2</v>
      </c>
      <c r="J57" s="2">
        <f t="shared" si="16"/>
        <v>39.4</v>
      </c>
      <c r="K57" s="2">
        <f t="shared" si="16"/>
        <v>0.71166666666666678</v>
      </c>
    </row>
    <row r="58" spans="1:11" x14ac:dyDescent="0.35">
      <c r="B58" t="s">
        <v>17</v>
      </c>
      <c r="C58">
        <f t="shared" ref="C58:K58" si="17">_xlfn.STDEV.S(C51:C56)</f>
        <v>15.703343593005897</v>
      </c>
      <c r="D58">
        <f t="shared" si="17"/>
        <v>8.4198376864798572</v>
      </c>
      <c r="E58">
        <f t="shared" si="17"/>
        <v>0.55326907257379454</v>
      </c>
      <c r="F58">
        <f t="shared" si="17"/>
        <v>9.2923624552639783</v>
      </c>
      <c r="G58">
        <f t="shared" si="17"/>
        <v>12.323351411040749</v>
      </c>
      <c r="H58">
        <f t="shared" si="17"/>
        <v>5.3053746333317529</v>
      </c>
      <c r="I58">
        <f t="shared" si="17"/>
        <v>9.1720045064678568E-2</v>
      </c>
      <c r="J58">
        <f t="shared" si="17"/>
        <v>13.342263676003423</v>
      </c>
      <c r="K58">
        <f t="shared" si="17"/>
        <v>0.54182715571173301</v>
      </c>
    </row>
    <row r="59" spans="1:11" x14ac:dyDescent="0.35">
      <c r="B59" t="s">
        <v>18</v>
      </c>
      <c r="C59">
        <f t="shared" ref="C59:K59" si="18">MEDIAN(C51:C56)</f>
        <v>45.15</v>
      </c>
      <c r="D59">
        <f t="shared" si="18"/>
        <v>45.05</v>
      </c>
      <c r="E59">
        <f t="shared" si="18"/>
        <v>0.25</v>
      </c>
      <c r="F59">
        <f t="shared" si="18"/>
        <v>25.7</v>
      </c>
      <c r="G59">
        <f t="shared" si="18"/>
        <v>6</v>
      </c>
      <c r="H59">
        <f t="shared" si="18"/>
        <v>15.95</v>
      </c>
      <c r="I59">
        <f t="shared" si="18"/>
        <v>3.5500000000000004E-2</v>
      </c>
      <c r="J59">
        <f t="shared" si="18"/>
        <v>40.1</v>
      </c>
      <c r="K59">
        <f t="shared" si="18"/>
        <v>0.625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ACCA8F-7740-44D7-A598-C4FAC5343676}">
  <dimension ref="A1:P71"/>
  <sheetViews>
    <sheetView workbookViewId="0">
      <selection activeCell="F12" sqref="F12"/>
    </sheetView>
  </sheetViews>
  <sheetFormatPr defaultRowHeight="14.5" x14ac:dyDescent="0.35"/>
  <cols>
    <col min="2" max="2" width="9.1796875" customWidth="1"/>
  </cols>
  <sheetData>
    <row r="1" spans="1:15" x14ac:dyDescent="0.35">
      <c r="A1" t="s">
        <v>152</v>
      </c>
    </row>
    <row r="2" spans="1:15" x14ac:dyDescent="0.35">
      <c r="A2" s="1" t="s">
        <v>11</v>
      </c>
    </row>
    <row r="3" spans="1:15" x14ac:dyDescent="0.35">
      <c r="A3" s="1" t="s">
        <v>23</v>
      </c>
      <c r="L3" s="1"/>
    </row>
    <row r="4" spans="1:15" x14ac:dyDescent="0.35">
      <c r="B4" t="s">
        <v>1</v>
      </c>
      <c r="C4" t="s">
        <v>12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8</v>
      </c>
      <c r="J4" t="s">
        <v>9</v>
      </c>
      <c r="K4" t="s">
        <v>10</v>
      </c>
    </row>
    <row r="5" spans="1:15" x14ac:dyDescent="0.35">
      <c r="A5" t="s">
        <v>13</v>
      </c>
      <c r="B5">
        <v>1.5687533440342432</v>
      </c>
      <c r="C5">
        <v>1.7132714440672234</v>
      </c>
      <c r="D5">
        <v>265.38279400157847</v>
      </c>
      <c r="E5">
        <v>0.49923093825532849</v>
      </c>
      <c r="F5">
        <v>84.389837567680132</v>
      </c>
      <c r="G5">
        <v>5.0630925673956098</v>
      </c>
      <c r="H5">
        <v>6.0543052837573379</v>
      </c>
      <c r="I5">
        <v>1177.4155305275638</v>
      </c>
      <c r="J5">
        <v>0.98743842364532031</v>
      </c>
      <c r="K5">
        <v>66.158023518723112</v>
      </c>
    </row>
    <row r="6" spans="1:15" x14ac:dyDescent="0.35">
      <c r="A6" t="s">
        <v>14</v>
      </c>
      <c r="B6">
        <v>1.5549313358302119</v>
      </c>
      <c r="C6">
        <v>1.6280445715412679</v>
      </c>
      <c r="D6">
        <v>267.07182320441984</v>
      </c>
      <c r="E6">
        <v>0.55680070314216668</v>
      </c>
      <c r="F6">
        <v>93.935860058309032</v>
      </c>
      <c r="G6">
        <v>5.1227710456046029</v>
      </c>
      <c r="H6">
        <v>5.9683219178082201</v>
      </c>
      <c r="I6">
        <v>1169.5020746887967</v>
      </c>
      <c r="J6">
        <v>1.0982758620689657</v>
      </c>
      <c r="K6">
        <v>76.13644576136447</v>
      </c>
    </row>
    <row r="7" spans="1:15" x14ac:dyDescent="0.35">
      <c r="A7" t="s">
        <v>15</v>
      </c>
      <c r="B7">
        <v>1.9319600499375782</v>
      </c>
      <c r="C7">
        <v>2.3794497584064689</v>
      </c>
      <c r="D7">
        <v>145.58011049723754</v>
      </c>
      <c r="E7">
        <v>0.55453013989599353</v>
      </c>
      <c r="F7">
        <v>93.673469387755105</v>
      </c>
      <c r="G7">
        <v>3.9836992681304051</v>
      </c>
      <c r="H7">
        <v>8.3433219178082183</v>
      </c>
      <c r="I7">
        <v>899.37759336099566</v>
      </c>
      <c r="J7">
        <v>0.66408045977011498</v>
      </c>
      <c r="K7">
        <v>43.723350437233499</v>
      </c>
    </row>
    <row r="8" spans="1:15" x14ac:dyDescent="0.35">
      <c r="A8" t="s">
        <v>162</v>
      </c>
      <c r="B8">
        <v>1.651685393258427</v>
      </c>
      <c r="C8">
        <v>0.82003747164973861</v>
      </c>
      <c r="D8">
        <v>1.0552486187845305</v>
      </c>
      <c r="E8">
        <v>0.34461290558851532</v>
      </c>
      <c r="F8">
        <v>11.676384839650147</v>
      </c>
      <c r="G8">
        <v>3.9703925482368589</v>
      </c>
      <c r="H8">
        <v>2.7602739726027403</v>
      </c>
      <c r="I8">
        <v>17.393568464730293</v>
      </c>
      <c r="J8">
        <v>0.57183908045977005</v>
      </c>
      <c r="K8">
        <v>4.9504950495049513</v>
      </c>
    </row>
    <row r="10" spans="1:15" x14ac:dyDescent="0.35">
      <c r="A10" s="1" t="s">
        <v>75</v>
      </c>
    </row>
    <row r="11" spans="1:15" x14ac:dyDescent="0.35">
      <c r="B11" t="s">
        <v>27</v>
      </c>
      <c r="C11" t="s">
        <v>28</v>
      </c>
      <c r="D11" t="s">
        <v>29</v>
      </c>
      <c r="E11" t="s">
        <v>30</v>
      </c>
      <c r="F11" t="s">
        <v>31</v>
      </c>
      <c r="G11" t="s">
        <v>32</v>
      </c>
      <c r="H11" t="s">
        <v>33</v>
      </c>
      <c r="I11" t="s">
        <v>34</v>
      </c>
      <c r="J11" t="s">
        <v>35</v>
      </c>
      <c r="K11" t="s">
        <v>36</v>
      </c>
      <c r="L11" t="s">
        <v>37</v>
      </c>
      <c r="M11" t="s">
        <v>38</v>
      </c>
      <c r="N11" t="s">
        <v>39</v>
      </c>
      <c r="O11" t="s">
        <v>40</v>
      </c>
    </row>
    <row r="12" spans="1:15" x14ac:dyDescent="0.35">
      <c r="A12" t="s">
        <v>13</v>
      </c>
      <c r="B12">
        <v>6.32514817950889</v>
      </c>
      <c r="C12">
        <v>0.92783637766915361</v>
      </c>
      <c r="D12">
        <v>8.6497890295358648E-2</v>
      </c>
      <c r="E12">
        <v>3.023346303501945</v>
      </c>
      <c r="F12">
        <v>22.106025492468135</v>
      </c>
      <c r="G12">
        <v>2.3813100961538458</v>
      </c>
      <c r="H12">
        <v>0.77325805209803677</v>
      </c>
      <c r="I12">
        <v>0.13680387409200967</v>
      </c>
      <c r="J12">
        <v>7.7220077220077217</v>
      </c>
      <c r="K12">
        <v>15.940959409594091</v>
      </c>
      <c r="L12">
        <v>0.44539673762786836</v>
      </c>
      <c r="M12">
        <v>0.40696686491079009</v>
      </c>
      <c r="N12">
        <v>0.18177784351427309</v>
      </c>
      <c r="O12">
        <v>0.14038022813688217</v>
      </c>
    </row>
    <row r="13" spans="1:15" x14ac:dyDescent="0.35">
      <c r="A13" t="s">
        <v>14</v>
      </c>
      <c r="B13">
        <v>6.7383573243014396</v>
      </c>
      <c r="C13">
        <v>0.85914587085155647</v>
      </c>
      <c r="D13">
        <v>0.17879746835443039</v>
      </c>
      <c r="E13">
        <v>1.933852140077821</v>
      </c>
      <c r="F13">
        <v>37.149478563151789</v>
      </c>
      <c r="G13">
        <v>2.0380108173076925</v>
      </c>
      <c r="H13">
        <v>0.78942640831515454</v>
      </c>
      <c r="I13">
        <v>0.15254237288135594</v>
      </c>
      <c r="J13">
        <v>3.0888030888030888</v>
      </c>
      <c r="K13">
        <v>14.975809758097576</v>
      </c>
      <c r="L13">
        <v>1.0088471108653581</v>
      </c>
      <c r="M13">
        <v>0.89776267346360805</v>
      </c>
      <c r="N13">
        <v>0.39298920278065386</v>
      </c>
      <c r="O13">
        <v>0.36121673003802279</v>
      </c>
    </row>
    <row r="14" spans="1:15" x14ac:dyDescent="0.35">
      <c r="A14" t="s">
        <v>15</v>
      </c>
      <c r="B14">
        <v>4.9415749364944963</v>
      </c>
      <c r="C14">
        <v>0.99498327759197347</v>
      </c>
      <c r="D14">
        <v>0.68512658227848089</v>
      </c>
      <c r="E14">
        <v>2.3190661478599219</v>
      </c>
      <c r="F14">
        <v>3.7456546929316343</v>
      </c>
      <c r="G14">
        <v>0.71694711538461531</v>
      </c>
      <c r="H14">
        <v>0.80161683562171171</v>
      </c>
      <c r="I14">
        <v>0.7118644067796609</v>
      </c>
      <c r="J14">
        <v>10.965250965250966</v>
      </c>
      <c r="K14">
        <v>13.661336613366132</v>
      </c>
      <c r="L14">
        <v>6.4722145424384854</v>
      </c>
      <c r="M14">
        <v>6.4174454828660439</v>
      </c>
      <c r="N14">
        <v>1.1138884780357938</v>
      </c>
      <c r="O14">
        <v>0.89855513307984791</v>
      </c>
    </row>
    <row r="15" spans="1:15" x14ac:dyDescent="0.35">
      <c r="A15" t="s">
        <v>162</v>
      </c>
      <c r="B15">
        <v>0.65300592718035555</v>
      </c>
      <c r="C15">
        <v>1.0280421919217908</v>
      </c>
      <c r="D15">
        <v>0</v>
      </c>
      <c r="E15">
        <v>0</v>
      </c>
      <c r="F15">
        <v>0.13904982618771727</v>
      </c>
      <c r="G15">
        <v>1.643028846153846</v>
      </c>
      <c r="H15">
        <v>1.0171521450874716</v>
      </c>
      <c r="I15">
        <v>0</v>
      </c>
      <c r="J15">
        <v>0</v>
      </c>
      <c r="K15">
        <v>6.5600656006560065E-2</v>
      </c>
      <c r="L15">
        <v>0.88286793843885358</v>
      </c>
      <c r="M15">
        <v>0.90248277164165025</v>
      </c>
      <c r="N15">
        <v>2.8774836069614951</v>
      </c>
      <c r="O15">
        <v>2.9384030418250955</v>
      </c>
    </row>
    <row r="17" spans="1:9" x14ac:dyDescent="0.35">
      <c r="A17" s="1" t="s">
        <v>72</v>
      </c>
    </row>
    <row r="18" spans="1:9" x14ac:dyDescent="0.35">
      <c r="B18" t="s">
        <v>55</v>
      </c>
      <c r="C18" t="s">
        <v>66</v>
      </c>
      <c r="D18" t="s">
        <v>57</v>
      </c>
      <c r="E18" t="s">
        <v>59</v>
      </c>
      <c r="F18" t="s">
        <v>68</v>
      </c>
      <c r="G18" t="s">
        <v>69</v>
      </c>
      <c r="H18" t="s">
        <v>70</v>
      </c>
      <c r="I18" t="s">
        <v>71</v>
      </c>
    </row>
    <row r="19" spans="1:9" x14ac:dyDescent="0.35">
      <c r="A19" t="s">
        <v>13</v>
      </c>
      <c r="B19">
        <v>0.73134328358208978</v>
      </c>
      <c r="C19">
        <v>0.73179675222629648</v>
      </c>
      <c r="D19">
        <v>2.8651218959921501</v>
      </c>
      <c r="E19">
        <v>4.8907356109572163E-2</v>
      </c>
      <c r="F19">
        <v>0.92707292707292699</v>
      </c>
      <c r="G19">
        <v>2.2876712328767126</v>
      </c>
      <c r="H19">
        <v>0.40095522388059712</v>
      </c>
      <c r="I19">
        <v>4.6284713535151345E-2</v>
      </c>
    </row>
    <row r="20" spans="1:9" x14ac:dyDescent="0.35">
      <c r="A20" t="s">
        <v>14</v>
      </c>
      <c r="B20">
        <v>0.86891257995735638</v>
      </c>
      <c r="C20">
        <v>1.0362942453041983</v>
      </c>
      <c r="D20">
        <v>2.5263362194451333</v>
      </c>
      <c r="E20">
        <v>0.25658884052235853</v>
      </c>
      <c r="F20">
        <v>1.5259026687598118</v>
      </c>
      <c r="G20">
        <v>3.8101761252446185</v>
      </c>
      <c r="H20">
        <v>0.37744989339019197</v>
      </c>
      <c r="I20">
        <v>0.3182386790092569</v>
      </c>
    </row>
    <row r="21" spans="1:9" x14ac:dyDescent="0.35">
      <c r="A21" t="s">
        <v>53</v>
      </c>
      <c r="B21">
        <v>1.7682089552238809</v>
      </c>
      <c r="C21">
        <v>1.8979832372970145</v>
      </c>
      <c r="D21">
        <v>2.6888821797871536</v>
      </c>
      <c r="E21">
        <v>0.51754385964912275</v>
      </c>
      <c r="F21">
        <v>5.4145854145854146</v>
      </c>
      <c r="G21">
        <v>12.936986301369865</v>
      </c>
      <c r="H21">
        <v>0.52974626865671659</v>
      </c>
      <c r="I21">
        <v>0.6321616212159118</v>
      </c>
    </row>
    <row r="22" spans="1:9" x14ac:dyDescent="0.35">
      <c r="A22" t="s">
        <v>162</v>
      </c>
      <c r="B22">
        <v>1.5707462686567168</v>
      </c>
      <c r="C22">
        <v>1.3803038239916188</v>
      </c>
      <c r="D22">
        <v>2.2794173145143027E-2</v>
      </c>
      <c r="E22">
        <v>0.17719298245614035</v>
      </c>
      <c r="F22">
        <v>3.3666333666333661</v>
      </c>
      <c r="G22">
        <v>6.1506849315068501E-2</v>
      </c>
      <c r="H22">
        <v>1.4113432835820898</v>
      </c>
      <c r="I22">
        <v>0.10683012259194395</v>
      </c>
    </row>
    <row r="24" spans="1:9" x14ac:dyDescent="0.35">
      <c r="A24" s="1" t="s">
        <v>155</v>
      </c>
    </row>
    <row r="25" spans="1:9" x14ac:dyDescent="0.35">
      <c r="A25" s="1"/>
      <c r="B25" s="32" t="s">
        <v>160</v>
      </c>
      <c r="C25" s="32"/>
    </row>
    <row r="26" spans="1:9" x14ac:dyDescent="0.35">
      <c r="B26" t="s">
        <v>158</v>
      </c>
      <c r="C26" t="s">
        <v>159</v>
      </c>
      <c r="D26" t="s">
        <v>161</v>
      </c>
    </row>
    <row r="27" spans="1:9" x14ac:dyDescent="0.35">
      <c r="A27" t="s">
        <v>13</v>
      </c>
      <c r="B27">
        <f>(B12*10000)/100</f>
        <v>632.51481795088898</v>
      </c>
      <c r="C27">
        <f>(G12*10000)/100</f>
        <v>238.13100961538458</v>
      </c>
      <c r="D27">
        <f>B27/C27</f>
        <v>2.6561631724171089</v>
      </c>
    </row>
    <row r="28" spans="1:9" x14ac:dyDescent="0.35">
      <c r="A28" t="s">
        <v>14</v>
      </c>
      <c r="B28">
        <f t="shared" ref="B28:B30" si="0">(B13*10000)/100</f>
        <v>673.83573243014393</v>
      </c>
      <c r="C28">
        <f t="shared" ref="C28:C30" si="1">(G13*10000)/100</f>
        <v>203.80108173076925</v>
      </c>
      <c r="D28">
        <f t="shared" ref="D28:D30" si="2">B28/C28</f>
        <v>3.3063403133468761</v>
      </c>
    </row>
    <row r="29" spans="1:9" x14ac:dyDescent="0.35">
      <c r="A29" t="s">
        <v>53</v>
      </c>
      <c r="B29">
        <f t="shared" si="0"/>
        <v>494.15749364944963</v>
      </c>
      <c r="C29">
        <f t="shared" si="1"/>
        <v>71.694711538461533</v>
      </c>
      <c r="D29">
        <f t="shared" si="2"/>
        <v>6.8925236331323072</v>
      </c>
    </row>
    <row r="30" spans="1:9" x14ac:dyDescent="0.35">
      <c r="A30" t="s">
        <v>162</v>
      </c>
      <c r="B30">
        <f t="shared" si="0"/>
        <v>65.30059271803556</v>
      </c>
      <c r="C30">
        <f t="shared" si="1"/>
        <v>164.30288461538461</v>
      </c>
      <c r="D30">
        <f t="shared" si="2"/>
        <v>0.39744033022242564</v>
      </c>
    </row>
    <row r="32" spans="1:9" x14ac:dyDescent="0.35">
      <c r="A32" s="1" t="s">
        <v>77</v>
      </c>
    </row>
    <row r="33" spans="1:16" x14ac:dyDescent="0.35">
      <c r="A33" s="1" t="s">
        <v>79</v>
      </c>
    </row>
    <row r="35" spans="1:16" x14ac:dyDescent="0.35">
      <c r="A35" t="s">
        <v>80</v>
      </c>
      <c r="C35" t="s">
        <v>1</v>
      </c>
      <c r="D35" t="s">
        <v>2</v>
      </c>
      <c r="E35" t="s">
        <v>3</v>
      </c>
      <c r="F35" t="s">
        <v>4</v>
      </c>
      <c r="G35" t="s">
        <v>5</v>
      </c>
      <c r="H35" t="s">
        <v>6</v>
      </c>
      <c r="I35" t="s">
        <v>7</v>
      </c>
      <c r="J35" t="s">
        <v>8</v>
      </c>
      <c r="K35" t="s">
        <v>9</v>
      </c>
      <c r="L35" t="s">
        <v>10</v>
      </c>
    </row>
    <row r="36" spans="1:16" x14ac:dyDescent="0.35">
      <c r="A36" t="s">
        <v>24</v>
      </c>
      <c r="B36" t="s">
        <v>16</v>
      </c>
      <c r="C36">
        <v>26.7</v>
      </c>
      <c r="D36">
        <v>16.901666666666667</v>
      </c>
      <c r="E36">
        <v>0.30166666666666669</v>
      </c>
      <c r="F36">
        <v>22.754999999999999</v>
      </c>
      <c r="G36">
        <v>0.57166666666666666</v>
      </c>
      <c r="H36">
        <v>10.020000000000001</v>
      </c>
      <c r="I36">
        <v>1.9466666666666665</v>
      </c>
      <c r="J36">
        <v>8.0333333333333333E-3</v>
      </c>
      <c r="K36">
        <v>5.8</v>
      </c>
      <c r="L36">
        <v>4.6123333333333329E-2</v>
      </c>
    </row>
    <row r="37" spans="1:16" x14ac:dyDescent="0.35">
      <c r="B37" t="s">
        <v>17</v>
      </c>
      <c r="C37">
        <v>5.8569616696714082</v>
      </c>
      <c r="D37">
        <v>13.794631443669189</v>
      </c>
      <c r="E37">
        <v>0.2376902746573083</v>
      </c>
      <c r="F37">
        <v>11.029494548708932</v>
      </c>
      <c r="G37">
        <v>0.6470677450365353</v>
      </c>
      <c r="H37">
        <v>2.8629285705375151</v>
      </c>
      <c r="I37">
        <v>1.8325464978184502</v>
      </c>
      <c r="J37">
        <v>9.9295592382878037E-3</v>
      </c>
      <c r="K37">
        <v>4.1790764529977213</v>
      </c>
      <c r="L37">
        <v>5.8541935966165894E-2</v>
      </c>
    </row>
    <row r="38" spans="1:16" x14ac:dyDescent="0.35">
      <c r="A38" t="s">
        <v>52</v>
      </c>
      <c r="B38" t="s">
        <v>20</v>
      </c>
      <c r="C38">
        <v>44.1</v>
      </c>
      <c r="D38">
        <v>13.86</v>
      </c>
      <c r="E38">
        <v>0.31833333333333341</v>
      </c>
      <c r="F38">
        <v>7.8416666666666659</v>
      </c>
      <c r="G38">
        <v>6.6750000000000007</v>
      </c>
      <c r="H38">
        <v>39.783333333333331</v>
      </c>
      <c r="I38">
        <v>5.373333333333334</v>
      </c>
      <c r="J38">
        <v>0.13972833333333334</v>
      </c>
      <c r="K38">
        <v>3.3166666666666664</v>
      </c>
      <c r="L38">
        <v>0.22833333333333336</v>
      </c>
    </row>
    <row r="39" spans="1:16" x14ac:dyDescent="0.35">
      <c r="B39" t="s">
        <v>17</v>
      </c>
      <c r="C39">
        <v>12.492717878828422</v>
      </c>
      <c r="D39">
        <v>3.2252751820581191</v>
      </c>
      <c r="E39">
        <v>0.41877997405160944</v>
      </c>
      <c r="F39">
        <v>6.6466726011340942</v>
      </c>
      <c r="G39">
        <v>5.0951889071947045</v>
      </c>
      <c r="H39">
        <v>10.584028848537153</v>
      </c>
      <c r="I39">
        <v>1.3964765184802286</v>
      </c>
      <c r="J39">
        <v>0.17437533890050699</v>
      </c>
      <c r="K39">
        <v>2.0415745557453127</v>
      </c>
      <c r="L39">
        <v>0.18133468136753839</v>
      </c>
    </row>
    <row r="40" spans="1:16" x14ac:dyDescent="0.35">
      <c r="A40" t="s">
        <v>13</v>
      </c>
      <c r="B40" t="s">
        <v>16</v>
      </c>
      <c r="C40">
        <v>41.885714285714293</v>
      </c>
      <c r="D40">
        <v>28.957142857142856</v>
      </c>
      <c r="E40">
        <v>80.05714285714285</v>
      </c>
      <c r="F40">
        <v>11.36</v>
      </c>
      <c r="G40">
        <v>48.24285714285714</v>
      </c>
      <c r="H40">
        <v>50.73218752530402</v>
      </c>
      <c r="I40">
        <v>11.785714285714283</v>
      </c>
      <c r="J40">
        <v>9.4585714285714282</v>
      </c>
      <c r="K40">
        <v>5.7271428571428578</v>
      </c>
      <c r="L40">
        <v>3.051428571428572</v>
      </c>
    </row>
    <row r="41" spans="1:16" x14ac:dyDescent="0.35">
      <c r="B41" t="s">
        <v>17</v>
      </c>
      <c r="C41">
        <v>7.191065885627002</v>
      </c>
      <c r="D41">
        <v>7.3873443904327001</v>
      </c>
      <c r="E41">
        <v>3.5274434287252765</v>
      </c>
      <c r="F41">
        <v>5.4707373055801796</v>
      </c>
      <c r="G41">
        <v>18.6032127281694</v>
      </c>
      <c r="H41">
        <v>8.8373674413598415</v>
      </c>
      <c r="I41">
        <v>2.2010819850160015</v>
      </c>
      <c r="J41">
        <v>2.110264032227791</v>
      </c>
      <c r="K41">
        <v>2.0256333518656509</v>
      </c>
      <c r="L41">
        <v>2.1662442811728977</v>
      </c>
    </row>
    <row r="42" spans="1:16" x14ac:dyDescent="0.35">
      <c r="A42" t="s">
        <v>14</v>
      </c>
      <c r="B42" t="s">
        <v>16</v>
      </c>
      <c r="C42">
        <v>41.516666666666659</v>
      </c>
      <c r="D42">
        <v>27.516666666666666</v>
      </c>
      <c r="E42">
        <v>80.566666666666663</v>
      </c>
      <c r="F42">
        <v>12.670000000000002</v>
      </c>
      <c r="G42">
        <v>53.699999999999996</v>
      </c>
      <c r="H42">
        <v>51.330165876958127</v>
      </c>
      <c r="I42">
        <v>11.618333333333334</v>
      </c>
      <c r="J42">
        <v>9.3949999999999996</v>
      </c>
      <c r="K42">
        <v>6.37</v>
      </c>
      <c r="L42">
        <v>3.5116666666666667</v>
      </c>
    </row>
    <row r="43" spans="1:16" x14ac:dyDescent="0.35">
      <c r="B43" t="s">
        <v>17</v>
      </c>
      <c r="C43">
        <v>4.5866836239996651</v>
      </c>
      <c r="D43">
        <v>8.5340299194851017</v>
      </c>
      <c r="E43">
        <v>4.6237070264741753</v>
      </c>
      <c r="F43">
        <v>2.8269771842022253</v>
      </c>
      <c r="G43">
        <v>12.989996150884703</v>
      </c>
      <c r="H43">
        <v>5.9019201345319363</v>
      </c>
      <c r="I43">
        <v>4.5330758505309197</v>
      </c>
      <c r="J43">
        <v>3.6564778134155311</v>
      </c>
      <c r="K43">
        <v>1.6786661371457989</v>
      </c>
      <c r="L43">
        <v>1.3401106919455075</v>
      </c>
    </row>
    <row r="44" spans="1:16" x14ac:dyDescent="0.35">
      <c r="A44" t="s">
        <v>53</v>
      </c>
      <c r="B44" t="s">
        <v>16</v>
      </c>
      <c r="C44">
        <v>51.583333333333336</v>
      </c>
      <c r="D44">
        <v>40.216666666666669</v>
      </c>
      <c r="E44">
        <v>43.916666666666664</v>
      </c>
      <c r="F44">
        <v>12.618333333333332</v>
      </c>
      <c r="G44">
        <v>53.550000000000004</v>
      </c>
      <c r="H44">
        <v>39.916666666666664</v>
      </c>
      <c r="I44">
        <v>16.241666666666664</v>
      </c>
      <c r="J44">
        <v>7.2249999999999988</v>
      </c>
      <c r="K44">
        <v>3.8516666666666666</v>
      </c>
      <c r="L44">
        <v>2.0166666666666662</v>
      </c>
    </row>
    <row r="45" spans="1:16" x14ac:dyDescent="0.35">
      <c r="B45" t="s">
        <v>17</v>
      </c>
      <c r="C45">
        <v>2.8273073173368806</v>
      </c>
      <c r="D45">
        <v>9.9541783521628062</v>
      </c>
      <c r="E45">
        <v>5.0665241208018212</v>
      </c>
      <c r="F45">
        <v>7.4232241422893006</v>
      </c>
      <c r="G45">
        <v>6.4803549285514013</v>
      </c>
      <c r="H45">
        <v>3.6940041508729622</v>
      </c>
      <c r="I45">
        <v>4.6048253676623556</v>
      </c>
      <c r="J45">
        <v>2.3625981461094931</v>
      </c>
      <c r="K45">
        <v>1.9406536699438839</v>
      </c>
      <c r="L45">
        <v>0.93814000376631868</v>
      </c>
    </row>
    <row r="47" spans="1:16" x14ac:dyDescent="0.35">
      <c r="A47" s="1" t="s">
        <v>78</v>
      </c>
    </row>
    <row r="48" spans="1:16" x14ac:dyDescent="0.35">
      <c r="A48" t="s">
        <v>80</v>
      </c>
      <c r="C48" t="s">
        <v>27</v>
      </c>
      <c r="D48" t="s">
        <v>28</v>
      </c>
      <c r="E48" t="s">
        <v>29</v>
      </c>
      <c r="F48" t="s">
        <v>30</v>
      </c>
      <c r="G48" t="s">
        <v>31</v>
      </c>
      <c r="H48" t="s">
        <v>32</v>
      </c>
      <c r="I48" t="s">
        <v>33</v>
      </c>
      <c r="J48" t="s">
        <v>34</v>
      </c>
      <c r="K48" t="s">
        <v>35</v>
      </c>
      <c r="L48" t="s">
        <v>36</v>
      </c>
      <c r="M48" t="s">
        <v>37</v>
      </c>
      <c r="N48" t="s">
        <v>38</v>
      </c>
      <c r="O48" t="s">
        <v>39</v>
      </c>
      <c r="P48" t="s">
        <v>40</v>
      </c>
    </row>
    <row r="49" spans="1:16" x14ac:dyDescent="0.35">
      <c r="A49" t="s">
        <v>51</v>
      </c>
      <c r="B49" t="s">
        <v>16</v>
      </c>
      <c r="C49">
        <v>7.3812500000000005</v>
      </c>
      <c r="D49">
        <v>97.174999999999997</v>
      </c>
      <c r="E49">
        <v>2.37</v>
      </c>
      <c r="F49">
        <v>3.2125000000000001E-2</v>
      </c>
      <c r="G49">
        <v>0.43149999999999999</v>
      </c>
      <c r="H49">
        <v>16.64</v>
      </c>
      <c r="I49">
        <v>97.412499999999994</v>
      </c>
      <c r="J49">
        <v>1.0325</v>
      </c>
      <c r="K49">
        <v>3.2375000000000001E-2</v>
      </c>
      <c r="L49">
        <v>1.5243750000000003</v>
      </c>
      <c r="M49">
        <v>4.5212500000000002</v>
      </c>
      <c r="N49">
        <v>4.4137500000000003</v>
      </c>
      <c r="O49">
        <v>8.4512499999999982</v>
      </c>
      <c r="P49">
        <v>8.21875</v>
      </c>
    </row>
    <row r="50" spans="1:16" x14ac:dyDescent="0.35">
      <c r="B50" t="s">
        <v>17</v>
      </c>
      <c r="C50">
        <v>3.5522002738745289</v>
      </c>
      <c r="D50">
        <v>1.057963002323671</v>
      </c>
      <c r="E50">
        <v>1.1976047523524374</v>
      </c>
      <c r="F50">
        <v>8.0509870734676303E-2</v>
      </c>
      <c r="G50">
        <v>0.51362660144728267</v>
      </c>
      <c r="H50">
        <v>8.4220475962966237</v>
      </c>
      <c r="I50">
        <v>1.7266296649832031</v>
      </c>
      <c r="J50">
        <v>0.88059638881839608</v>
      </c>
      <c r="K50">
        <v>4.7358624195750092E-2</v>
      </c>
      <c r="L50">
        <v>1.8709994225776001</v>
      </c>
      <c r="M50">
        <v>3.3765089219488225</v>
      </c>
      <c r="N50">
        <v>3.3053244383656417</v>
      </c>
      <c r="O50">
        <v>4.2372006847513335</v>
      </c>
      <c r="P50">
        <v>4.079332709787578</v>
      </c>
    </row>
    <row r="51" spans="1:16" x14ac:dyDescent="0.35">
      <c r="A51" t="s">
        <v>52</v>
      </c>
      <c r="B51" t="s">
        <v>20</v>
      </c>
      <c r="C51">
        <v>4.8199999999999994</v>
      </c>
      <c r="D51">
        <v>99.90000000000002</v>
      </c>
      <c r="E51">
        <v>0</v>
      </c>
      <c r="F51">
        <v>0</v>
      </c>
      <c r="G51">
        <v>0.06</v>
      </c>
      <c r="H51">
        <v>27.34</v>
      </c>
      <c r="I51">
        <v>99.083333333333329</v>
      </c>
      <c r="J51">
        <v>0</v>
      </c>
      <c r="K51">
        <v>0</v>
      </c>
      <c r="L51">
        <v>0.10000000000000002</v>
      </c>
      <c r="M51">
        <v>3.9916666666666671</v>
      </c>
      <c r="N51">
        <v>3.9833333333333338</v>
      </c>
      <c r="O51">
        <v>24.318333333333332</v>
      </c>
      <c r="P51">
        <v>24.150000000000002</v>
      </c>
    </row>
    <row r="52" spans="1:16" x14ac:dyDescent="0.35">
      <c r="B52" t="s">
        <v>17</v>
      </c>
      <c r="C52">
        <v>2.7064515513860585</v>
      </c>
      <c r="D52">
        <v>0.16733200530681747</v>
      </c>
      <c r="E52">
        <v>0</v>
      </c>
      <c r="F52">
        <v>0</v>
      </c>
      <c r="G52">
        <v>0.14696938456699069</v>
      </c>
      <c r="H52">
        <v>13.691311113257198</v>
      </c>
      <c r="I52">
        <v>1.8562507014589038</v>
      </c>
      <c r="J52">
        <v>0</v>
      </c>
      <c r="K52">
        <v>0</v>
      </c>
      <c r="L52">
        <v>0.11815244390193544</v>
      </c>
      <c r="M52">
        <v>2.0319785103850534</v>
      </c>
      <c r="N52">
        <v>2.018917201538156</v>
      </c>
      <c r="O52">
        <v>13.052877715916393</v>
      </c>
      <c r="P52">
        <v>13.136628182300061</v>
      </c>
    </row>
    <row r="53" spans="1:16" x14ac:dyDescent="0.35">
      <c r="A53" t="s">
        <v>13</v>
      </c>
      <c r="B53" t="s">
        <v>16</v>
      </c>
      <c r="C53">
        <v>46.6875</v>
      </c>
      <c r="D53">
        <v>90.162499999999994</v>
      </c>
      <c r="E53">
        <v>0.20500000000000002</v>
      </c>
      <c r="F53">
        <v>9.7124999999999989E-2</v>
      </c>
      <c r="G53">
        <v>9.5387500000000003</v>
      </c>
      <c r="H53">
        <v>39.624999999999993</v>
      </c>
      <c r="I53">
        <v>75.325000000000003</v>
      </c>
      <c r="J53">
        <v>0.14124999999999999</v>
      </c>
      <c r="K53">
        <v>0.25</v>
      </c>
      <c r="L53">
        <v>24.299999999999997</v>
      </c>
      <c r="M53">
        <v>2.0137499999999999</v>
      </c>
      <c r="N53">
        <v>1.7962499999999999</v>
      </c>
      <c r="O53">
        <v>1.5362500000000001</v>
      </c>
      <c r="P53">
        <v>1.1537500000000003</v>
      </c>
    </row>
    <row r="54" spans="1:16" x14ac:dyDescent="0.35">
      <c r="B54" t="s">
        <v>17</v>
      </c>
      <c r="C54">
        <v>13.056518623715439</v>
      </c>
      <c r="D54">
        <v>2.9818199140793187</v>
      </c>
      <c r="E54">
        <v>0.46423516208306081</v>
      </c>
      <c r="F54">
        <v>0.16858354224029615</v>
      </c>
      <c r="G54">
        <v>2.8234347749808939</v>
      </c>
      <c r="H54">
        <v>10.415201801762136</v>
      </c>
      <c r="I54">
        <v>5.4365824348968159</v>
      </c>
      <c r="J54">
        <v>0.25781707247027469</v>
      </c>
      <c r="K54">
        <v>0.19375979237926827</v>
      </c>
      <c r="L54">
        <v>5.4746167511003545</v>
      </c>
      <c r="M54">
        <v>1.0949225347680347</v>
      </c>
      <c r="N54">
        <v>0.9472054762751928</v>
      </c>
      <c r="O54">
        <v>0.36675945795575549</v>
      </c>
      <c r="P54">
        <v>0.27391017818672808</v>
      </c>
    </row>
    <row r="55" spans="1:16" x14ac:dyDescent="0.35">
      <c r="A55" t="s">
        <v>14</v>
      </c>
      <c r="B55" t="s">
        <v>16</v>
      </c>
      <c r="C55">
        <v>49.737500000000004</v>
      </c>
      <c r="D55">
        <v>83.487499999999997</v>
      </c>
      <c r="E55">
        <v>0.42375000000000002</v>
      </c>
      <c r="F55">
        <v>6.2125E-2</v>
      </c>
      <c r="G55">
        <v>16.029999999999998</v>
      </c>
      <c r="H55">
        <v>33.912500000000001</v>
      </c>
      <c r="I55">
        <v>76.899999999999991</v>
      </c>
      <c r="J55">
        <v>0.1575</v>
      </c>
      <c r="K55">
        <v>0.1</v>
      </c>
      <c r="L55">
        <v>22.828749999999996</v>
      </c>
      <c r="M55">
        <v>4.5612500000000002</v>
      </c>
      <c r="N55">
        <v>3.9625000000000004</v>
      </c>
      <c r="O55">
        <v>3.32125</v>
      </c>
      <c r="P55">
        <v>2.96875</v>
      </c>
    </row>
    <row r="56" spans="1:16" x14ac:dyDescent="0.35">
      <c r="B56" t="s">
        <v>17</v>
      </c>
      <c r="C56">
        <v>18.65942408390077</v>
      </c>
      <c r="D56">
        <v>8.6652734686052639</v>
      </c>
      <c r="E56">
        <v>0.93824970023976029</v>
      </c>
      <c r="F56">
        <v>0.101680785514556</v>
      </c>
      <c r="G56">
        <v>9.1906038974596296</v>
      </c>
      <c r="H56">
        <v>11.466651958739183</v>
      </c>
      <c r="I56">
        <v>9.5885348202945639</v>
      </c>
      <c r="J56">
        <v>0.24429197986952297</v>
      </c>
      <c r="K56">
        <v>0.18723552776421162</v>
      </c>
      <c r="L56">
        <v>9.8155728127734534</v>
      </c>
      <c r="M56">
        <v>5.794217406789536</v>
      </c>
      <c r="N56">
        <v>5.5682383723605584</v>
      </c>
      <c r="O56">
        <v>5.0960753456529098</v>
      </c>
      <c r="P56">
        <v>5.2312862048585007</v>
      </c>
    </row>
    <row r="57" spans="1:16" x14ac:dyDescent="0.35">
      <c r="A57" t="s">
        <v>53</v>
      </c>
      <c r="B57" t="s">
        <v>16</v>
      </c>
      <c r="C57">
        <v>36.475000000000001</v>
      </c>
      <c r="D57">
        <v>96.687500000000014</v>
      </c>
      <c r="E57">
        <v>1.6237499999999998</v>
      </c>
      <c r="F57">
        <v>7.4499999999999997E-2</v>
      </c>
      <c r="G57">
        <v>1.6162500000000002</v>
      </c>
      <c r="H57">
        <v>11.93</v>
      </c>
      <c r="I57">
        <v>78.087499999999991</v>
      </c>
      <c r="J57">
        <v>0.73499999999999988</v>
      </c>
      <c r="K57">
        <v>0.35500000000000004</v>
      </c>
      <c r="L57">
        <v>20.824999999999999</v>
      </c>
      <c r="M57">
        <v>29.262500000000003</v>
      </c>
      <c r="N57">
        <v>28.325000000000003</v>
      </c>
      <c r="O57">
        <v>9.4137500000000003</v>
      </c>
      <c r="P57">
        <v>7.3849999999999998</v>
      </c>
    </row>
    <row r="58" spans="1:16" x14ac:dyDescent="0.35">
      <c r="B58" t="s">
        <v>17</v>
      </c>
      <c r="C58">
        <v>7.4103691830145166</v>
      </c>
      <c r="D58">
        <v>2.9147102281849069</v>
      </c>
      <c r="E58">
        <v>1.6704142984814965</v>
      </c>
      <c r="F58">
        <v>0.11337674238698921</v>
      </c>
      <c r="G58">
        <v>1.2434345005438994</v>
      </c>
      <c r="H58">
        <v>5.9401394885016936</v>
      </c>
      <c r="I58">
        <v>15.882014760638668</v>
      </c>
      <c r="J58">
        <v>0.87725220351471855</v>
      </c>
      <c r="K58">
        <v>0.59078640084938605</v>
      </c>
      <c r="L58">
        <v>16.117415602828068</v>
      </c>
      <c r="M58">
        <v>5.6096695853804546</v>
      </c>
      <c r="N58">
        <v>5.7160800754163095</v>
      </c>
      <c r="O58">
        <v>3.2873781889437144</v>
      </c>
      <c r="P58">
        <v>3.4371042629349673</v>
      </c>
    </row>
    <row r="60" spans="1:16" x14ac:dyDescent="0.35">
      <c r="A60" s="1" t="s">
        <v>81</v>
      </c>
    </row>
    <row r="61" spans="1:16" x14ac:dyDescent="0.35">
      <c r="A61" t="s">
        <v>80</v>
      </c>
      <c r="C61" t="s">
        <v>55</v>
      </c>
      <c r="D61" t="s">
        <v>66</v>
      </c>
      <c r="E61" t="s">
        <v>57</v>
      </c>
      <c r="F61" t="s">
        <v>59</v>
      </c>
      <c r="G61" t="s">
        <v>68</v>
      </c>
      <c r="H61" t="s">
        <v>69</v>
      </c>
      <c r="I61" t="s">
        <v>70</v>
      </c>
      <c r="J61" t="s">
        <v>71</v>
      </c>
    </row>
    <row r="62" spans="1:16" x14ac:dyDescent="0.35">
      <c r="A62" t="s">
        <v>24</v>
      </c>
      <c r="B62" t="s">
        <v>20</v>
      </c>
      <c r="C62">
        <v>27.916666666666661</v>
      </c>
      <c r="D62">
        <v>31.816666666666663</v>
      </c>
      <c r="E62">
        <v>22.081666666666667</v>
      </c>
      <c r="F62">
        <v>54.150000000000006</v>
      </c>
      <c r="G62">
        <v>5.0049999999999999</v>
      </c>
      <c r="H62">
        <v>1.2166666666666666</v>
      </c>
      <c r="I62">
        <v>27.916666666666661</v>
      </c>
      <c r="J62">
        <v>6.661666666666668</v>
      </c>
    </row>
    <row r="63" spans="1:16" x14ac:dyDescent="0.35">
      <c r="B63" t="s">
        <v>17</v>
      </c>
      <c r="C63">
        <v>9.7808827140839867</v>
      </c>
      <c r="D63">
        <v>8.6007945369405707</v>
      </c>
      <c r="E63">
        <v>15.271686765602107</v>
      </c>
      <c r="F63">
        <v>26.954535796410951</v>
      </c>
      <c r="G63">
        <v>2.2087258770612523</v>
      </c>
      <c r="H63">
        <v>1.3564758260531837</v>
      </c>
      <c r="I63">
        <v>9.7808827140839867</v>
      </c>
      <c r="J63">
        <v>5.5273733967108321</v>
      </c>
    </row>
    <row r="64" spans="1:16" x14ac:dyDescent="0.35">
      <c r="A64" t="s">
        <v>52</v>
      </c>
      <c r="B64" t="s">
        <v>20</v>
      </c>
      <c r="C64">
        <v>43.85</v>
      </c>
      <c r="D64">
        <v>43.916666666666664</v>
      </c>
      <c r="E64">
        <v>0.5033333333333333</v>
      </c>
      <c r="F64">
        <v>9.5950000000000006</v>
      </c>
      <c r="G64">
        <v>16.849999999999998</v>
      </c>
      <c r="H64">
        <v>7.4833333333333335E-2</v>
      </c>
      <c r="I64">
        <v>39.4</v>
      </c>
      <c r="J64">
        <v>0.71166666666666678</v>
      </c>
    </row>
    <row r="65" spans="1:10" x14ac:dyDescent="0.35">
      <c r="B65" t="s">
        <v>17</v>
      </c>
      <c r="C65">
        <v>15.703343593005897</v>
      </c>
      <c r="D65">
        <v>8.4198376864798572</v>
      </c>
      <c r="E65">
        <v>0.55326907257379454</v>
      </c>
      <c r="F65">
        <v>12.323351411040749</v>
      </c>
      <c r="G65">
        <v>5.3053746333317529</v>
      </c>
      <c r="H65">
        <v>9.1720045064678568E-2</v>
      </c>
      <c r="I65">
        <v>13.342263676003423</v>
      </c>
      <c r="J65">
        <v>0.54182715571173301</v>
      </c>
    </row>
    <row r="66" spans="1:10" x14ac:dyDescent="0.35">
      <c r="A66" t="s">
        <v>13</v>
      </c>
      <c r="B66" t="s">
        <v>20</v>
      </c>
      <c r="C66">
        <v>20.416666666666668</v>
      </c>
      <c r="D66">
        <v>23.283333333333331</v>
      </c>
      <c r="E66">
        <v>63.266666666666659</v>
      </c>
      <c r="F66">
        <v>2.648333333333333</v>
      </c>
      <c r="G66">
        <v>4.6399999999999997</v>
      </c>
      <c r="H66">
        <v>2.7833333333333332</v>
      </c>
      <c r="I66">
        <v>11.193333333333333</v>
      </c>
      <c r="J66">
        <v>0.30833333333333329</v>
      </c>
    </row>
    <row r="67" spans="1:10" x14ac:dyDescent="0.35">
      <c r="B67" t="s">
        <v>17</v>
      </c>
      <c r="C67">
        <v>4.0597618977800485</v>
      </c>
      <c r="D67">
        <v>9.8854269845397624</v>
      </c>
      <c r="E67">
        <v>19.850507969990794</v>
      </c>
      <c r="F67">
        <v>0.6047947310176135</v>
      </c>
      <c r="G67">
        <v>2.0486483348783917</v>
      </c>
      <c r="H67">
        <v>1.106827297579287</v>
      </c>
      <c r="I67">
        <v>4.1447878916377245</v>
      </c>
      <c r="J67">
        <v>0.17758566008173829</v>
      </c>
    </row>
    <row r="68" spans="1:10" x14ac:dyDescent="0.35">
      <c r="A68" t="s">
        <v>14</v>
      </c>
      <c r="B68" t="s">
        <v>20</v>
      </c>
      <c r="C68">
        <v>24.25714285714286</v>
      </c>
      <c r="D68">
        <v>32.971428571428575</v>
      </c>
      <c r="E68">
        <v>55.785714285714285</v>
      </c>
      <c r="F68">
        <v>13.894285714285715</v>
      </c>
      <c r="G68">
        <v>7.6371428571428579</v>
      </c>
      <c r="H68">
        <v>4.6357142857142852</v>
      </c>
      <c r="I68">
        <v>10.537142857142857</v>
      </c>
      <c r="J68">
        <v>2.12</v>
      </c>
    </row>
    <row r="69" spans="1:10" x14ac:dyDescent="0.35">
      <c r="B69" t="s">
        <v>17</v>
      </c>
      <c r="C69">
        <v>8.7483059584617333</v>
      </c>
      <c r="D69">
        <v>13.374567193709391</v>
      </c>
      <c r="E69">
        <v>17.609602358886359</v>
      </c>
      <c r="F69">
        <v>16.360008004422308</v>
      </c>
      <c r="G69">
        <v>3.5310277742970415</v>
      </c>
      <c r="H69">
        <v>2.6347666382613935</v>
      </c>
      <c r="I69">
        <v>5.627639275000111</v>
      </c>
      <c r="J69">
        <v>3.8455645445976683</v>
      </c>
    </row>
    <row r="70" spans="1:10" x14ac:dyDescent="0.35">
      <c r="A70" t="s">
        <v>53</v>
      </c>
      <c r="B70" t="s">
        <v>20</v>
      </c>
      <c r="C70">
        <v>49.362499999999997</v>
      </c>
      <c r="D70">
        <v>60.387500000000003</v>
      </c>
      <c r="E70">
        <v>59.374999999999993</v>
      </c>
      <c r="F70">
        <v>28.024999999999999</v>
      </c>
      <c r="G70">
        <v>27.099999999999998</v>
      </c>
      <c r="H70">
        <v>15.74</v>
      </c>
      <c r="I70">
        <v>14.78875</v>
      </c>
      <c r="J70">
        <v>4.2112499999999997</v>
      </c>
    </row>
    <row r="71" spans="1:10" x14ac:dyDescent="0.35">
      <c r="B71" t="s">
        <v>17</v>
      </c>
      <c r="C71">
        <v>6.892011421099923</v>
      </c>
      <c r="D71">
        <v>9.7531588289567406</v>
      </c>
      <c r="E71">
        <v>20.948218471814204</v>
      </c>
      <c r="F71">
        <v>11.048949529900383</v>
      </c>
      <c r="G71">
        <v>6.8226513488944835</v>
      </c>
      <c r="H71">
        <v>5.4158181020309133</v>
      </c>
      <c r="I71">
        <v>5.0662057865259058</v>
      </c>
      <c r="J71">
        <v>2.1215859128760943</v>
      </c>
    </row>
  </sheetData>
  <mergeCells count="1">
    <mergeCell ref="B25:C2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649567-7E74-47C6-A1C7-269CBD5F1CA6}">
  <dimension ref="A1:CK72"/>
  <sheetViews>
    <sheetView tabSelected="1" topLeftCell="V1" workbookViewId="0">
      <selection activeCell="AD32" sqref="AD32"/>
    </sheetView>
  </sheetViews>
  <sheetFormatPr defaultRowHeight="14.5" x14ac:dyDescent="0.35"/>
  <cols>
    <col min="1" max="1" width="12.26953125" customWidth="1"/>
    <col min="2" max="2" width="13.1796875" customWidth="1"/>
    <col min="3" max="46" width="12.26953125" customWidth="1"/>
  </cols>
  <sheetData>
    <row r="1" spans="1:89" x14ac:dyDescent="0.35">
      <c r="A1" t="s">
        <v>154</v>
      </c>
    </row>
    <row r="2" spans="1:89" x14ac:dyDescent="0.35">
      <c r="A2" t="s">
        <v>146</v>
      </c>
    </row>
    <row r="3" spans="1:89" ht="17.25" customHeight="1" thickBot="1" x14ac:dyDescent="0.4">
      <c r="A3" s="33" t="s">
        <v>143</v>
      </c>
      <c r="B3" s="34"/>
      <c r="C3" s="22" t="s">
        <v>0</v>
      </c>
      <c r="D3" s="23"/>
      <c r="E3" s="24" t="s">
        <v>0</v>
      </c>
      <c r="F3" s="24"/>
      <c r="G3" s="24" t="s">
        <v>0</v>
      </c>
      <c r="H3" s="24"/>
      <c r="I3" s="24" t="s">
        <v>0</v>
      </c>
      <c r="J3" s="24"/>
      <c r="K3" s="24" t="s">
        <v>0</v>
      </c>
      <c r="L3" s="24"/>
      <c r="M3" s="24" t="s">
        <v>0</v>
      </c>
      <c r="N3" s="24"/>
      <c r="O3" s="24" t="s">
        <v>0</v>
      </c>
      <c r="P3" s="24"/>
      <c r="Q3" s="24" t="s">
        <v>0</v>
      </c>
      <c r="R3" s="24"/>
      <c r="S3" s="24" t="s">
        <v>0</v>
      </c>
      <c r="T3" s="24"/>
      <c r="U3" s="24" t="s">
        <v>0</v>
      </c>
      <c r="V3" s="24"/>
      <c r="W3" s="24" t="s">
        <v>0</v>
      </c>
      <c r="X3" s="24"/>
      <c r="Y3" s="24" t="s">
        <v>0</v>
      </c>
      <c r="Z3" s="24"/>
      <c r="AA3" s="24" t="s">
        <v>0</v>
      </c>
      <c r="AB3" s="24"/>
      <c r="AC3" s="24" t="s">
        <v>0</v>
      </c>
      <c r="AD3" s="24"/>
      <c r="AE3" s="24" t="s">
        <v>0</v>
      </c>
      <c r="AF3" s="24"/>
      <c r="AG3" s="24" t="s">
        <v>0</v>
      </c>
      <c r="AH3" s="24"/>
      <c r="AI3" s="24" t="s">
        <v>0</v>
      </c>
      <c r="AJ3" s="24"/>
      <c r="AK3" s="24" t="s">
        <v>0</v>
      </c>
      <c r="AL3" s="24"/>
      <c r="AM3" s="24" t="s">
        <v>0</v>
      </c>
      <c r="AN3" s="24"/>
      <c r="AO3" s="24" t="s">
        <v>0</v>
      </c>
      <c r="AP3" s="24"/>
      <c r="AQ3" s="24" t="s">
        <v>0</v>
      </c>
      <c r="AR3" s="24"/>
      <c r="AS3" s="24" t="s">
        <v>0</v>
      </c>
      <c r="AT3" s="24"/>
      <c r="AU3" s="24" t="s">
        <v>0</v>
      </c>
      <c r="AV3" s="24"/>
      <c r="AW3" s="24" t="s">
        <v>0</v>
      </c>
      <c r="AX3" s="24"/>
      <c r="AY3" s="24" t="s">
        <v>0</v>
      </c>
      <c r="AZ3" s="24"/>
      <c r="BA3" s="24" t="s">
        <v>0</v>
      </c>
      <c r="BB3" s="24"/>
      <c r="BC3" s="24" t="s">
        <v>0</v>
      </c>
      <c r="BD3" s="24"/>
      <c r="BE3" s="24" t="s">
        <v>0</v>
      </c>
      <c r="BF3" s="24"/>
      <c r="BG3" s="24" t="s">
        <v>0</v>
      </c>
      <c r="BH3" s="24"/>
      <c r="BI3" s="24" t="s">
        <v>0</v>
      </c>
      <c r="BJ3" s="24"/>
      <c r="BK3" s="24" t="s">
        <v>0</v>
      </c>
      <c r="BL3" s="24"/>
      <c r="BM3" s="24" t="s">
        <v>0</v>
      </c>
      <c r="BN3" s="23"/>
      <c r="BO3" s="22" t="s">
        <v>0</v>
      </c>
      <c r="BP3" s="22"/>
      <c r="BQ3" s="22" t="s">
        <v>0</v>
      </c>
      <c r="BR3" s="22"/>
      <c r="BS3" s="22" t="s">
        <v>0</v>
      </c>
      <c r="BT3" s="22"/>
      <c r="BU3" s="22" t="s">
        <v>0</v>
      </c>
      <c r="BV3" s="22"/>
      <c r="BW3" s="22" t="s">
        <v>0</v>
      </c>
      <c r="BX3" s="22"/>
      <c r="BY3" s="22" t="s">
        <v>0</v>
      </c>
      <c r="BZ3" s="23"/>
      <c r="CA3" s="24" t="s">
        <v>0</v>
      </c>
      <c r="CB3" s="24"/>
      <c r="CC3" s="24" t="s">
        <v>0</v>
      </c>
      <c r="CD3" s="24"/>
      <c r="CE3" s="24" t="s">
        <v>0</v>
      </c>
      <c r="CF3" s="24"/>
      <c r="CG3" s="24" t="s">
        <v>0</v>
      </c>
      <c r="CH3" s="24"/>
      <c r="CI3" s="24" t="s">
        <v>0</v>
      </c>
      <c r="CJ3" s="24"/>
      <c r="CK3" s="24" t="s">
        <v>0</v>
      </c>
    </row>
    <row r="4" spans="1:89" ht="15" thickBot="1" x14ac:dyDescent="0.4">
      <c r="A4" s="8" t="s">
        <v>0</v>
      </c>
      <c r="B4" s="9"/>
      <c r="C4" s="10" t="s">
        <v>82</v>
      </c>
      <c r="D4" s="11" t="s">
        <v>83</v>
      </c>
      <c r="E4" s="11" t="s">
        <v>84</v>
      </c>
      <c r="F4" s="11" t="s">
        <v>85</v>
      </c>
      <c r="G4" s="11" t="s">
        <v>86</v>
      </c>
      <c r="H4" s="11" t="s">
        <v>87</v>
      </c>
      <c r="I4" s="11" t="s">
        <v>88</v>
      </c>
      <c r="J4" s="11" t="s">
        <v>89</v>
      </c>
      <c r="K4" s="11" t="s">
        <v>90</v>
      </c>
      <c r="L4" s="11" t="s">
        <v>91</v>
      </c>
      <c r="M4" s="11" t="s">
        <v>92</v>
      </c>
      <c r="N4" s="12" t="s">
        <v>93</v>
      </c>
      <c r="O4" s="12" t="s">
        <v>94</v>
      </c>
      <c r="P4" s="12" t="s">
        <v>95</v>
      </c>
      <c r="Q4" s="12" t="s">
        <v>96</v>
      </c>
      <c r="R4" s="12" t="s">
        <v>97</v>
      </c>
      <c r="S4" s="12" t="s">
        <v>98</v>
      </c>
      <c r="T4" s="12" t="s">
        <v>13</v>
      </c>
      <c r="U4" s="12" t="s">
        <v>99</v>
      </c>
      <c r="V4" s="12" t="s">
        <v>100</v>
      </c>
      <c r="W4" s="12" t="s">
        <v>101</v>
      </c>
      <c r="X4" s="12" t="s">
        <v>102</v>
      </c>
      <c r="Y4" s="12" t="s">
        <v>103</v>
      </c>
      <c r="Z4" s="12" t="s">
        <v>104</v>
      </c>
      <c r="AA4" s="12" t="s">
        <v>105</v>
      </c>
      <c r="AB4" s="12" t="s">
        <v>106</v>
      </c>
      <c r="AC4" s="12" t="s">
        <v>107</v>
      </c>
      <c r="AD4" s="12" t="s">
        <v>108</v>
      </c>
      <c r="AE4" s="12" t="s">
        <v>109</v>
      </c>
      <c r="AF4" s="12" t="s">
        <v>110</v>
      </c>
      <c r="AG4" s="12" t="s">
        <v>111</v>
      </c>
      <c r="AH4" s="12" t="s">
        <v>112</v>
      </c>
      <c r="AI4" s="13" t="s">
        <v>113</v>
      </c>
      <c r="AJ4" s="12" t="s">
        <v>114</v>
      </c>
      <c r="AK4" s="12" t="s">
        <v>115</v>
      </c>
      <c r="AL4" s="12" t="s">
        <v>116</v>
      </c>
      <c r="AM4" s="12" t="s">
        <v>117</v>
      </c>
      <c r="AN4" s="12" t="s">
        <v>118</v>
      </c>
      <c r="AO4" s="12" t="s">
        <v>119</v>
      </c>
      <c r="AP4" s="12" t="s">
        <v>120</v>
      </c>
      <c r="AQ4" s="12" t="s">
        <v>121</v>
      </c>
      <c r="AR4" s="12" t="s">
        <v>122</v>
      </c>
      <c r="AS4" s="12" t="s">
        <v>123</v>
      </c>
      <c r="AT4" s="12" t="s">
        <v>124</v>
      </c>
    </row>
    <row r="5" spans="1:89" ht="15" thickBot="1" x14ac:dyDescent="0.4">
      <c r="A5" s="14" t="s">
        <v>125</v>
      </c>
      <c r="B5" s="15" t="s">
        <v>80</v>
      </c>
      <c r="C5" s="15" t="s">
        <v>126</v>
      </c>
      <c r="D5" s="15" t="s">
        <v>126</v>
      </c>
      <c r="E5" s="15" t="s">
        <v>126</v>
      </c>
      <c r="F5" s="15" t="s">
        <v>126</v>
      </c>
      <c r="G5" s="15" t="s">
        <v>126</v>
      </c>
      <c r="H5" s="15" t="s">
        <v>126</v>
      </c>
      <c r="I5" s="15" t="s">
        <v>126</v>
      </c>
      <c r="J5" s="15" t="s">
        <v>126</v>
      </c>
      <c r="K5" s="15" t="s">
        <v>126</v>
      </c>
      <c r="L5" s="15" t="s">
        <v>126</v>
      </c>
      <c r="M5" s="15" t="s">
        <v>126</v>
      </c>
      <c r="N5" s="15" t="s">
        <v>126</v>
      </c>
      <c r="O5" s="15" t="s">
        <v>126</v>
      </c>
      <c r="P5" s="15" t="s">
        <v>126</v>
      </c>
      <c r="Q5" s="15" t="s">
        <v>126</v>
      </c>
      <c r="R5" s="15" t="s">
        <v>126</v>
      </c>
      <c r="S5" s="15" t="s">
        <v>126</v>
      </c>
      <c r="T5" s="15" t="s">
        <v>126</v>
      </c>
      <c r="U5" s="15" t="s">
        <v>126</v>
      </c>
      <c r="V5" s="15" t="s">
        <v>126</v>
      </c>
      <c r="W5" s="15" t="s">
        <v>126</v>
      </c>
      <c r="X5" s="15" t="s">
        <v>126</v>
      </c>
      <c r="Y5" s="15" t="s">
        <v>126</v>
      </c>
      <c r="Z5" s="15" t="s">
        <v>126</v>
      </c>
      <c r="AA5" s="15" t="s">
        <v>126</v>
      </c>
      <c r="AB5" s="15" t="s">
        <v>126</v>
      </c>
      <c r="AC5" s="15" t="s">
        <v>126</v>
      </c>
      <c r="AD5" s="15" t="s">
        <v>126</v>
      </c>
      <c r="AE5" s="15" t="s">
        <v>126</v>
      </c>
      <c r="AF5" s="15" t="s">
        <v>126</v>
      </c>
      <c r="AG5" s="15" t="s">
        <v>126</v>
      </c>
      <c r="AH5" s="15" t="s">
        <v>126</v>
      </c>
      <c r="AI5" s="15" t="s">
        <v>126</v>
      </c>
      <c r="AJ5" s="15" t="s">
        <v>126</v>
      </c>
      <c r="AK5" s="15" t="s">
        <v>126</v>
      </c>
      <c r="AL5" s="15" t="s">
        <v>126</v>
      </c>
      <c r="AM5" s="15" t="s">
        <v>126</v>
      </c>
      <c r="AN5" s="15" t="s">
        <v>126</v>
      </c>
      <c r="AO5" s="15" t="s">
        <v>126</v>
      </c>
      <c r="AP5" s="15" t="s">
        <v>126</v>
      </c>
      <c r="AQ5" s="15" t="s">
        <v>126</v>
      </c>
      <c r="AR5" s="15" t="s">
        <v>126</v>
      </c>
      <c r="AS5" s="15" t="s">
        <v>126</v>
      </c>
      <c r="AT5" s="15" t="s">
        <v>126</v>
      </c>
    </row>
    <row r="6" spans="1:89" s="16" customFormat="1" ht="14" x14ac:dyDescent="0.3">
      <c r="A6" s="16" t="s">
        <v>127</v>
      </c>
      <c r="B6" s="17" t="s">
        <v>24</v>
      </c>
      <c r="C6" s="16">
        <v>1060.22</v>
      </c>
      <c r="D6" s="16">
        <v>655.29999999999995</v>
      </c>
      <c r="E6" s="16">
        <v>0</v>
      </c>
      <c r="F6" s="16">
        <v>2.92</v>
      </c>
      <c r="G6" s="16">
        <v>36.86</v>
      </c>
      <c r="H6" s="16">
        <v>26.24</v>
      </c>
      <c r="I6" s="16">
        <v>1.84</v>
      </c>
      <c r="J6" s="16">
        <v>0</v>
      </c>
      <c r="K6" s="16">
        <v>0.22</v>
      </c>
      <c r="L6" s="16">
        <v>8.3800000000000008</v>
      </c>
      <c r="M6" s="16">
        <v>40.700000000000003</v>
      </c>
      <c r="N6" s="16">
        <v>16.02</v>
      </c>
      <c r="O6" s="16">
        <v>47.16</v>
      </c>
      <c r="P6" s="16">
        <v>5.44</v>
      </c>
      <c r="Q6" s="16">
        <v>0</v>
      </c>
      <c r="R6" s="16">
        <v>0</v>
      </c>
      <c r="S6" s="16">
        <v>42.16</v>
      </c>
      <c r="T6" s="16">
        <v>338.56</v>
      </c>
      <c r="U6" s="16">
        <v>0</v>
      </c>
      <c r="V6" s="16">
        <v>420.34</v>
      </c>
      <c r="W6" s="16">
        <v>82.66</v>
      </c>
      <c r="X6" s="16">
        <v>0</v>
      </c>
      <c r="Y6" s="16">
        <v>3809.3</v>
      </c>
      <c r="Z6" s="16">
        <v>0.34</v>
      </c>
      <c r="AA6" s="16">
        <v>153.80000000000001</v>
      </c>
      <c r="AB6" s="16">
        <v>17636.7</v>
      </c>
      <c r="AC6" s="16">
        <v>0</v>
      </c>
      <c r="AD6" s="16">
        <v>174.32</v>
      </c>
      <c r="AE6" s="16">
        <v>0</v>
      </c>
      <c r="AF6" s="16">
        <v>52.72</v>
      </c>
      <c r="AG6" s="16">
        <v>21.6</v>
      </c>
      <c r="AH6" s="16">
        <v>1.24</v>
      </c>
      <c r="AI6" s="16">
        <v>0</v>
      </c>
      <c r="AJ6" s="16">
        <v>511.58</v>
      </c>
      <c r="AK6" s="16">
        <v>2440.64</v>
      </c>
      <c r="AL6" s="16">
        <v>3011.32</v>
      </c>
      <c r="AM6" s="16">
        <v>161.30000000000001</v>
      </c>
      <c r="AN6" s="16">
        <v>8737.76</v>
      </c>
      <c r="AO6" s="16">
        <v>419.2</v>
      </c>
      <c r="AP6" s="16">
        <v>2436.6999999999998</v>
      </c>
      <c r="AQ6" s="16">
        <v>641.28</v>
      </c>
      <c r="AR6" s="16">
        <v>319.27999999999997</v>
      </c>
      <c r="AS6" s="16">
        <v>339.94</v>
      </c>
      <c r="AT6" s="16">
        <v>736.28</v>
      </c>
    </row>
    <row r="7" spans="1:89" s="18" customFormat="1" ht="14" x14ac:dyDescent="0.3">
      <c r="A7" s="18" t="s">
        <v>128</v>
      </c>
      <c r="B7" s="19" t="s">
        <v>24</v>
      </c>
      <c r="C7" s="18">
        <v>2096.3200000000002</v>
      </c>
      <c r="D7" s="18">
        <v>851.8</v>
      </c>
      <c r="E7" s="18">
        <v>0</v>
      </c>
      <c r="F7" s="18">
        <v>8.18</v>
      </c>
      <c r="G7" s="18">
        <v>128.06</v>
      </c>
      <c r="H7" s="18">
        <v>12.38</v>
      </c>
      <c r="I7" s="18">
        <v>0.92</v>
      </c>
      <c r="J7" s="18">
        <v>6.58</v>
      </c>
      <c r="K7" s="18">
        <v>1.32</v>
      </c>
      <c r="L7" s="18">
        <v>90.46</v>
      </c>
      <c r="M7" s="18">
        <v>19.52</v>
      </c>
      <c r="N7" s="18">
        <v>7.14</v>
      </c>
      <c r="O7" s="18">
        <v>142.63999999999999</v>
      </c>
      <c r="P7" s="18">
        <v>4.84</v>
      </c>
      <c r="Q7" s="18">
        <v>36.299999999999997</v>
      </c>
      <c r="R7" s="18">
        <v>22.1</v>
      </c>
      <c r="S7" s="18">
        <v>50.24</v>
      </c>
      <c r="T7" s="18">
        <v>116.72</v>
      </c>
      <c r="U7" s="18">
        <v>4.6399999999999997</v>
      </c>
      <c r="V7" s="18">
        <v>359.7</v>
      </c>
      <c r="W7" s="18">
        <v>97.48</v>
      </c>
      <c r="X7" s="18">
        <v>1.22</v>
      </c>
      <c r="Y7" s="18">
        <v>6105.98</v>
      </c>
      <c r="Z7" s="18">
        <v>14.04</v>
      </c>
      <c r="AA7" s="18">
        <v>145.04</v>
      </c>
      <c r="AB7" s="18">
        <v>7132.44</v>
      </c>
      <c r="AC7" s="18">
        <v>42.64</v>
      </c>
      <c r="AD7" s="18">
        <v>280.58</v>
      </c>
      <c r="AE7" s="18">
        <v>162.6</v>
      </c>
      <c r="AF7" s="18">
        <v>20.76</v>
      </c>
      <c r="AG7" s="18">
        <v>19.920000000000002</v>
      </c>
      <c r="AH7" s="18">
        <v>2.34</v>
      </c>
      <c r="AI7" s="18">
        <v>0</v>
      </c>
      <c r="AJ7" s="18">
        <v>949.24</v>
      </c>
      <c r="AK7" s="18">
        <v>3573.12</v>
      </c>
      <c r="AL7" s="18">
        <v>3314.86</v>
      </c>
      <c r="AM7" s="18">
        <v>123.4</v>
      </c>
      <c r="AN7" s="18">
        <v>6509.8</v>
      </c>
      <c r="AO7" s="18">
        <v>492.64</v>
      </c>
      <c r="AP7" s="18">
        <v>2964.88</v>
      </c>
      <c r="AQ7" s="18">
        <v>998.14</v>
      </c>
      <c r="AR7" s="18">
        <v>394.2</v>
      </c>
      <c r="AS7" s="18">
        <v>448.28</v>
      </c>
      <c r="AT7" s="18">
        <v>1563.26</v>
      </c>
    </row>
    <row r="8" spans="1:89" s="16" customFormat="1" ht="14" x14ac:dyDescent="0.3">
      <c r="A8" s="16" t="s">
        <v>129</v>
      </c>
      <c r="B8" s="20" t="s">
        <v>13</v>
      </c>
      <c r="C8" s="16">
        <v>2105.62</v>
      </c>
      <c r="D8" s="16">
        <v>2332.9</v>
      </c>
      <c r="E8" s="16">
        <v>30.74</v>
      </c>
      <c r="F8" s="16">
        <v>41.54</v>
      </c>
      <c r="G8" s="16">
        <v>87.8</v>
      </c>
      <c r="H8" s="16">
        <v>9.86</v>
      </c>
      <c r="I8" s="16">
        <v>16.66</v>
      </c>
      <c r="J8" s="16">
        <v>3.66</v>
      </c>
      <c r="K8" s="16">
        <v>0.84</v>
      </c>
      <c r="L8" s="16">
        <v>37.64</v>
      </c>
      <c r="M8" s="16">
        <v>72.06</v>
      </c>
      <c r="N8" s="16">
        <v>7.68</v>
      </c>
      <c r="O8" s="16">
        <v>227.34</v>
      </c>
      <c r="P8" s="16">
        <v>10.36</v>
      </c>
      <c r="Q8" s="16">
        <v>5.14</v>
      </c>
      <c r="R8" s="16">
        <v>33.4</v>
      </c>
      <c r="S8" s="16">
        <v>72.900000000000006</v>
      </c>
      <c r="T8" s="16">
        <v>277.39999999999998</v>
      </c>
      <c r="U8" s="16">
        <v>0.68</v>
      </c>
      <c r="V8" s="16">
        <v>584.74</v>
      </c>
      <c r="W8" s="16">
        <v>394.84</v>
      </c>
      <c r="X8" s="16">
        <v>4.96</v>
      </c>
      <c r="Y8" s="16">
        <v>4957.66</v>
      </c>
      <c r="Z8" s="16">
        <v>2.84</v>
      </c>
      <c r="AA8" s="16">
        <v>444.76</v>
      </c>
      <c r="AB8" s="16">
        <v>18064.32</v>
      </c>
      <c r="AC8" s="16">
        <v>0</v>
      </c>
      <c r="AD8" s="16">
        <v>290.32</v>
      </c>
      <c r="AE8" s="16">
        <v>118.58</v>
      </c>
      <c r="AF8" s="16">
        <v>49.3</v>
      </c>
      <c r="AG8" s="16">
        <v>31.24</v>
      </c>
      <c r="AH8" s="16">
        <v>2.2999999999999998</v>
      </c>
      <c r="AI8" s="16">
        <v>0</v>
      </c>
      <c r="AJ8" s="16">
        <v>1238.44</v>
      </c>
      <c r="AK8" s="16">
        <v>2943.36</v>
      </c>
      <c r="AL8" s="16">
        <v>3116.6</v>
      </c>
      <c r="AM8" s="16">
        <v>206.6</v>
      </c>
      <c r="AN8" s="16">
        <v>7236.96</v>
      </c>
      <c r="AO8" s="16">
        <v>193.62</v>
      </c>
      <c r="AP8" s="16">
        <v>4209.3599999999997</v>
      </c>
      <c r="AQ8" s="16">
        <v>1302.04</v>
      </c>
      <c r="AR8" s="16">
        <v>129.82</v>
      </c>
      <c r="AS8" s="16">
        <v>587.84</v>
      </c>
      <c r="AT8" s="16">
        <v>980.02</v>
      </c>
    </row>
    <row r="9" spans="1:89" s="18" customFormat="1" ht="14" x14ac:dyDescent="0.3">
      <c r="A9" s="18" t="s">
        <v>130</v>
      </c>
      <c r="B9" s="19" t="s">
        <v>13</v>
      </c>
      <c r="C9" s="18">
        <v>1826.82</v>
      </c>
      <c r="D9" s="18">
        <v>1148.56</v>
      </c>
      <c r="E9" s="18">
        <v>8.52</v>
      </c>
      <c r="F9" s="18">
        <v>14.68</v>
      </c>
      <c r="G9" s="18">
        <v>181.34</v>
      </c>
      <c r="H9" s="18">
        <v>12.8</v>
      </c>
      <c r="I9" s="18">
        <v>0</v>
      </c>
      <c r="J9" s="18">
        <v>8.6</v>
      </c>
      <c r="K9" s="18">
        <v>1.88</v>
      </c>
      <c r="L9" s="18">
        <v>93.28</v>
      </c>
      <c r="M9" s="18">
        <v>45.4</v>
      </c>
      <c r="N9" s="18">
        <v>137.19999999999999</v>
      </c>
      <c r="O9" s="18">
        <v>170.58</v>
      </c>
      <c r="P9" s="18">
        <v>12.8</v>
      </c>
      <c r="Q9" s="18">
        <v>74.52</v>
      </c>
      <c r="R9" s="18">
        <v>67.48</v>
      </c>
      <c r="S9" s="18">
        <v>69.260000000000005</v>
      </c>
      <c r="T9" s="18">
        <v>3279.46</v>
      </c>
      <c r="U9" s="18">
        <v>1.04</v>
      </c>
      <c r="V9" s="18">
        <v>460.9</v>
      </c>
      <c r="W9" s="18">
        <v>154.54</v>
      </c>
      <c r="X9" s="18">
        <v>5.3</v>
      </c>
      <c r="Y9" s="18">
        <v>7220.72</v>
      </c>
      <c r="Z9" s="18">
        <v>12.8</v>
      </c>
      <c r="AA9" s="18">
        <v>156.72</v>
      </c>
      <c r="AB9" s="18">
        <v>6648.78</v>
      </c>
      <c r="AC9" s="18">
        <v>85.92</v>
      </c>
      <c r="AD9" s="18">
        <v>352.22</v>
      </c>
      <c r="AE9" s="18">
        <v>45.7</v>
      </c>
      <c r="AF9" s="18">
        <v>23.86</v>
      </c>
      <c r="AG9" s="18">
        <v>22.26</v>
      </c>
      <c r="AH9" s="18">
        <v>2.02</v>
      </c>
      <c r="AI9" s="18">
        <v>0</v>
      </c>
      <c r="AJ9" s="18">
        <v>1372.56</v>
      </c>
      <c r="AK9" s="18">
        <v>3517.02</v>
      </c>
      <c r="AL9" s="18">
        <v>2574.88</v>
      </c>
      <c r="AM9" s="18">
        <v>277.36</v>
      </c>
      <c r="AN9" s="18">
        <v>3990.46</v>
      </c>
      <c r="AO9" s="18">
        <v>246.64</v>
      </c>
      <c r="AP9" s="18">
        <v>5595.5</v>
      </c>
      <c r="AQ9" s="18">
        <v>1445.78</v>
      </c>
      <c r="AR9" s="18">
        <v>194.26</v>
      </c>
      <c r="AS9" s="18">
        <v>595.96</v>
      </c>
      <c r="AT9" s="18">
        <v>1452.8</v>
      </c>
    </row>
    <row r="10" spans="1:89" s="16" customFormat="1" ht="14" x14ac:dyDescent="0.3">
      <c r="A10" s="16" t="s">
        <v>131</v>
      </c>
      <c r="B10" s="20" t="s">
        <v>13</v>
      </c>
      <c r="C10" s="16">
        <v>1391.38</v>
      </c>
      <c r="D10" s="16">
        <v>2275.16</v>
      </c>
      <c r="E10" s="16">
        <v>15.48</v>
      </c>
      <c r="F10" s="16">
        <v>13.36</v>
      </c>
      <c r="G10" s="16">
        <v>50.76</v>
      </c>
      <c r="H10" s="16">
        <v>7.34</v>
      </c>
      <c r="I10" s="16">
        <v>1.84</v>
      </c>
      <c r="J10" s="16">
        <v>2.56</v>
      </c>
      <c r="K10" s="16">
        <v>1.38</v>
      </c>
      <c r="L10" s="16">
        <v>104.06</v>
      </c>
      <c r="M10" s="16">
        <v>85.56</v>
      </c>
      <c r="N10" s="16">
        <v>9.8800000000000008</v>
      </c>
      <c r="O10" s="16">
        <v>192.46</v>
      </c>
      <c r="P10" s="16">
        <v>9.74</v>
      </c>
      <c r="Q10" s="16">
        <v>56.42</v>
      </c>
      <c r="R10" s="16">
        <v>77.08</v>
      </c>
      <c r="S10" s="16">
        <v>83.9</v>
      </c>
      <c r="T10" s="16">
        <v>38.08</v>
      </c>
      <c r="U10" s="16">
        <v>3.76</v>
      </c>
      <c r="V10" s="16">
        <v>488.5</v>
      </c>
      <c r="W10" s="16">
        <v>288.39999999999998</v>
      </c>
      <c r="X10" s="16">
        <v>2.66</v>
      </c>
      <c r="Y10" s="16">
        <v>4366.08</v>
      </c>
      <c r="Z10" s="16">
        <v>14.66</v>
      </c>
      <c r="AA10" s="16">
        <v>696.54</v>
      </c>
      <c r="AB10" s="16">
        <v>9128.7199999999993</v>
      </c>
      <c r="AC10" s="16">
        <v>28.1</v>
      </c>
      <c r="AD10" s="16">
        <v>363.06</v>
      </c>
      <c r="AE10" s="16">
        <v>136.41999999999999</v>
      </c>
      <c r="AF10" s="16">
        <v>35.479999999999997</v>
      </c>
      <c r="AG10" s="16">
        <v>26.62</v>
      </c>
      <c r="AH10" s="16">
        <v>2.66</v>
      </c>
      <c r="AI10" s="16">
        <v>0</v>
      </c>
      <c r="AJ10" s="16">
        <v>674.98</v>
      </c>
      <c r="AK10" s="16">
        <v>2494.64</v>
      </c>
      <c r="AL10" s="16">
        <v>5189.5200000000004</v>
      </c>
      <c r="AM10" s="16">
        <v>216.42</v>
      </c>
      <c r="AN10" s="16">
        <v>5095.7</v>
      </c>
      <c r="AO10" s="16">
        <v>282.86</v>
      </c>
      <c r="AP10" s="16">
        <v>9684.7800000000007</v>
      </c>
      <c r="AQ10" s="16">
        <v>968.18</v>
      </c>
      <c r="AR10" s="16">
        <v>194.26</v>
      </c>
      <c r="AS10" s="16">
        <v>748.08</v>
      </c>
      <c r="AT10" s="16">
        <v>786.48</v>
      </c>
    </row>
    <row r="11" spans="1:89" s="18" customFormat="1" ht="14" x14ac:dyDescent="0.3">
      <c r="A11" s="18" t="s">
        <v>132</v>
      </c>
      <c r="B11" s="21" t="s">
        <v>13</v>
      </c>
      <c r="C11" s="18">
        <v>1554.48</v>
      </c>
      <c r="D11" s="18">
        <v>1258.46</v>
      </c>
      <c r="E11" s="18">
        <v>0</v>
      </c>
      <c r="F11" s="18">
        <v>12.06</v>
      </c>
      <c r="G11" s="18">
        <v>174.92</v>
      </c>
      <c r="H11" s="18">
        <v>11.12</v>
      </c>
      <c r="I11" s="18">
        <v>14.72</v>
      </c>
      <c r="J11" s="18">
        <v>1.36</v>
      </c>
      <c r="K11" s="18">
        <v>1.1200000000000001</v>
      </c>
      <c r="L11" s="18">
        <v>65.66</v>
      </c>
      <c r="M11" s="18">
        <v>56.32</v>
      </c>
      <c r="N11" s="18">
        <v>9.8800000000000008</v>
      </c>
      <c r="O11" s="18">
        <v>163.12</v>
      </c>
      <c r="P11" s="18">
        <v>12.8</v>
      </c>
      <c r="Q11" s="18">
        <v>24.94</v>
      </c>
      <c r="R11" s="18">
        <v>54.32</v>
      </c>
      <c r="S11" s="18">
        <v>66.52</v>
      </c>
      <c r="T11" s="18">
        <v>184.7</v>
      </c>
      <c r="U11" s="18">
        <v>1.6</v>
      </c>
      <c r="V11" s="18">
        <v>318.88</v>
      </c>
      <c r="W11" s="18">
        <v>115.94</v>
      </c>
      <c r="X11" s="18">
        <v>3.76</v>
      </c>
      <c r="Y11" s="18">
        <v>5744.22</v>
      </c>
      <c r="Z11" s="18">
        <v>7.2</v>
      </c>
      <c r="AA11" s="18">
        <v>327.27999999999997</v>
      </c>
      <c r="AB11" s="18">
        <v>19443.419999999998</v>
      </c>
      <c r="AC11" s="18">
        <v>42.64</v>
      </c>
      <c r="AD11" s="18">
        <v>239.26</v>
      </c>
      <c r="AE11" s="18">
        <v>27.48</v>
      </c>
      <c r="AF11" s="18">
        <v>87.22</v>
      </c>
      <c r="AG11" s="18">
        <v>30.96</v>
      </c>
      <c r="AH11" s="18">
        <v>2.6</v>
      </c>
      <c r="AI11" s="18">
        <v>0</v>
      </c>
      <c r="AJ11" s="18">
        <v>634.70000000000005</v>
      </c>
      <c r="AK11" s="18">
        <v>3159.96</v>
      </c>
      <c r="AL11" s="18">
        <v>2199.34</v>
      </c>
      <c r="AM11" s="18">
        <v>164.98</v>
      </c>
      <c r="AN11" s="18">
        <v>4190</v>
      </c>
      <c r="AO11" s="18">
        <v>193.62</v>
      </c>
      <c r="AP11" s="18">
        <v>2052.8000000000002</v>
      </c>
      <c r="AQ11" s="18">
        <v>1373.92</v>
      </c>
      <c r="AR11" s="18">
        <v>126.16</v>
      </c>
      <c r="AS11" s="18">
        <v>421.42</v>
      </c>
      <c r="AT11" s="18">
        <v>1194.6600000000001</v>
      </c>
    </row>
    <row r="12" spans="1:89" s="16" customFormat="1" ht="14" x14ac:dyDescent="0.3">
      <c r="A12" s="16" t="s">
        <v>133</v>
      </c>
      <c r="B12" s="20" t="s">
        <v>14</v>
      </c>
      <c r="C12" s="16">
        <v>1644.02</v>
      </c>
      <c r="D12" s="16">
        <v>986.66</v>
      </c>
      <c r="E12" s="16">
        <v>0</v>
      </c>
      <c r="F12" s="16">
        <v>25.9</v>
      </c>
      <c r="G12" s="16">
        <v>91.62</v>
      </c>
      <c r="H12" s="16">
        <v>13.22</v>
      </c>
      <c r="I12" s="16">
        <v>14.72</v>
      </c>
      <c r="J12" s="16">
        <v>13.64</v>
      </c>
      <c r="K12" s="16">
        <v>3.68</v>
      </c>
      <c r="L12" s="16">
        <v>43.94</v>
      </c>
      <c r="M12" s="16">
        <v>61.58</v>
      </c>
      <c r="N12" s="16">
        <v>31.34</v>
      </c>
      <c r="O12" s="16">
        <v>213.6</v>
      </c>
      <c r="P12" s="16">
        <v>73.2</v>
      </c>
      <c r="Q12" s="16">
        <v>46.28</v>
      </c>
      <c r="R12" s="16">
        <v>306.82</v>
      </c>
      <c r="S12" s="16">
        <v>72.900000000000006</v>
      </c>
      <c r="T12" s="16">
        <v>774.8</v>
      </c>
      <c r="U12" s="16">
        <v>2.96</v>
      </c>
      <c r="V12" s="16">
        <v>562.96</v>
      </c>
      <c r="W12" s="16">
        <v>809.08</v>
      </c>
      <c r="X12" s="16">
        <v>3.08</v>
      </c>
      <c r="Y12" s="16">
        <v>5310.94</v>
      </c>
      <c r="Z12" s="16">
        <v>2.84</v>
      </c>
      <c r="AA12" s="16">
        <v>402.9</v>
      </c>
      <c r="AB12" s="16">
        <v>17970.66</v>
      </c>
      <c r="AC12" s="16">
        <v>63.14</v>
      </c>
      <c r="AD12" s="16">
        <v>301.18</v>
      </c>
      <c r="AE12" s="16">
        <v>54.84</v>
      </c>
      <c r="AF12" s="16">
        <v>169.62</v>
      </c>
      <c r="AG12" s="16">
        <v>27.52</v>
      </c>
      <c r="AH12" s="16">
        <v>2.46</v>
      </c>
      <c r="AI12" s="16">
        <v>0</v>
      </c>
      <c r="AJ12" s="16">
        <v>806.58</v>
      </c>
      <c r="AK12" s="16">
        <v>3326.68</v>
      </c>
      <c r="AL12" s="16">
        <v>3057.62</v>
      </c>
      <c r="AM12" s="16">
        <v>333.2</v>
      </c>
      <c r="AN12" s="16">
        <v>14539.06</v>
      </c>
      <c r="AO12" s="16">
        <v>288.66000000000003</v>
      </c>
      <c r="AP12" s="16">
        <v>5960.98</v>
      </c>
      <c r="AQ12" s="16">
        <v>1120.58</v>
      </c>
      <c r="AR12" s="16">
        <v>110.86</v>
      </c>
      <c r="AS12" s="16">
        <v>563</v>
      </c>
      <c r="AT12" s="16">
        <v>951.34</v>
      </c>
    </row>
    <row r="13" spans="1:89" s="18" customFormat="1" ht="14" x14ac:dyDescent="0.3">
      <c r="A13" s="18" t="s">
        <v>134</v>
      </c>
      <c r="B13" s="21" t="s">
        <v>14</v>
      </c>
      <c r="C13" s="18">
        <v>1630.78</v>
      </c>
      <c r="D13" s="18">
        <v>1562.54</v>
      </c>
      <c r="E13" s="18">
        <v>15.48</v>
      </c>
      <c r="F13" s="18">
        <v>59.98</v>
      </c>
      <c r="G13" s="18">
        <v>161.9</v>
      </c>
      <c r="H13" s="18">
        <v>12.8</v>
      </c>
      <c r="I13" s="18">
        <v>0</v>
      </c>
      <c r="J13" s="18">
        <v>5.98</v>
      </c>
      <c r="K13" s="18">
        <v>0.68</v>
      </c>
      <c r="L13" s="18">
        <v>81.239999999999995</v>
      </c>
      <c r="M13" s="18">
        <v>41.3</v>
      </c>
      <c r="N13" s="18">
        <v>6.34</v>
      </c>
      <c r="O13" s="18">
        <v>147.84</v>
      </c>
      <c r="P13" s="18">
        <v>26.9</v>
      </c>
      <c r="Q13" s="18">
        <v>13.98</v>
      </c>
      <c r="R13" s="18">
        <v>44.06</v>
      </c>
      <c r="S13" s="18">
        <v>65.62</v>
      </c>
      <c r="T13" s="18">
        <v>161.86000000000001</v>
      </c>
      <c r="U13" s="18">
        <v>0</v>
      </c>
      <c r="V13" s="18">
        <v>563.94000000000005</v>
      </c>
      <c r="W13" s="18">
        <v>317.94</v>
      </c>
      <c r="X13" s="18">
        <v>3.6</v>
      </c>
      <c r="Y13" s="18">
        <v>3374.2</v>
      </c>
      <c r="Z13" s="18">
        <v>6.58</v>
      </c>
      <c r="AA13" s="18">
        <v>312.60000000000002</v>
      </c>
      <c r="AB13" s="18">
        <v>18971.439999999999</v>
      </c>
      <c r="AC13" s="18">
        <v>36.020000000000003</v>
      </c>
      <c r="AD13" s="18">
        <v>331.14</v>
      </c>
      <c r="AE13" s="18">
        <v>0</v>
      </c>
      <c r="AF13" s="18">
        <v>84.1</v>
      </c>
      <c r="AG13" s="18">
        <v>24.48</v>
      </c>
      <c r="AH13" s="18">
        <v>0.94</v>
      </c>
      <c r="AI13" s="18">
        <v>0</v>
      </c>
      <c r="AJ13" s="18">
        <v>970.98</v>
      </c>
      <c r="AK13" s="18">
        <v>2997.64</v>
      </c>
      <c r="AL13" s="18">
        <v>4333.62</v>
      </c>
      <c r="AM13" s="18">
        <v>91.88</v>
      </c>
      <c r="AN13" s="18">
        <v>6457.36</v>
      </c>
      <c r="AO13" s="18">
        <v>294.42</v>
      </c>
      <c r="AP13" s="18">
        <v>4243.8</v>
      </c>
      <c r="AQ13" s="18">
        <v>926.38</v>
      </c>
      <c r="AR13" s="18">
        <v>122.44</v>
      </c>
      <c r="AS13" s="18">
        <v>424.84</v>
      </c>
      <c r="AT13" s="18">
        <v>974.92</v>
      </c>
    </row>
    <row r="14" spans="1:89" s="16" customFormat="1" ht="14" x14ac:dyDescent="0.3">
      <c r="A14" s="16" t="s">
        <v>135</v>
      </c>
      <c r="B14" s="20" t="s">
        <v>14</v>
      </c>
      <c r="C14" s="16">
        <v>1622.94</v>
      </c>
      <c r="D14" s="16">
        <v>1668.86</v>
      </c>
      <c r="E14" s="16">
        <v>8.52</v>
      </c>
      <c r="F14" s="16">
        <v>22.08</v>
      </c>
      <c r="G14" s="16">
        <v>102.9</v>
      </c>
      <c r="H14" s="16">
        <v>11.96</v>
      </c>
      <c r="I14" s="16">
        <v>0</v>
      </c>
      <c r="J14" s="16">
        <v>8.1</v>
      </c>
      <c r="K14" s="16">
        <v>1.58</v>
      </c>
      <c r="L14" s="16">
        <v>105.76</v>
      </c>
      <c r="M14" s="16">
        <v>54.64</v>
      </c>
      <c r="N14" s="16">
        <v>9.6</v>
      </c>
      <c r="O14" s="16">
        <v>145.24</v>
      </c>
      <c r="P14" s="16">
        <v>12.8</v>
      </c>
      <c r="Q14" s="16">
        <v>35.479999999999997</v>
      </c>
      <c r="R14" s="16">
        <v>54.32</v>
      </c>
      <c r="S14" s="16">
        <v>48.44</v>
      </c>
      <c r="T14" s="16">
        <v>55.14</v>
      </c>
      <c r="U14" s="16">
        <v>0.3</v>
      </c>
      <c r="V14" s="16">
        <v>596.74</v>
      </c>
      <c r="W14" s="16">
        <v>187.78</v>
      </c>
      <c r="X14" s="16">
        <v>2.3199999999999998</v>
      </c>
      <c r="Y14" s="16">
        <v>3682.04</v>
      </c>
      <c r="Z14" s="16">
        <v>15.3</v>
      </c>
      <c r="AA14" s="16">
        <v>684</v>
      </c>
      <c r="AB14" s="16">
        <v>13291.76</v>
      </c>
      <c r="AC14" s="16">
        <v>0</v>
      </c>
      <c r="AD14" s="16">
        <v>210.12</v>
      </c>
      <c r="AE14" s="16">
        <v>9.42</v>
      </c>
      <c r="AF14" s="16">
        <v>44.22</v>
      </c>
      <c r="AG14" s="16">
        <v>16.72</v>
      </c>
      <c r="AH14" s="16">
        <v>2.52</v>
      </c>
      <c r="AI14" s="16">
        <v>0</v>
      </c>
      <c r="AJ14" s="16">
        <v>541.96</v>
      </c>
      <c r="AK14" s="16">
        <v>2501.1799999999998</v>
      </c>
      <c r="AL14" s="16">
        <v>4235.58</v>
      </c>
      <c r="AM14" s="16">
        <v>211.82</v>
      </c>
      <c r="AN14" s="16">
        <v>5107.46</v>
      </c>
      <c r="AO14" s="16">
        <v>259</v>
      </c>
      <c r="AP14" s="16">
        <v>14806</v>
      </c>
      <c r="AQ14" s="16">
        <v>1106.6600000000001</v>
      </c>
      <c r="AR14" s="16">
        <v>163.82</v>
      </c>
      <c r="AS14" s="16">
        <v>846.6</v>
      </c>
      <c r="AT14" s="16">
        <v>1295.22</v>
      </c>
    </row>
    <row r="15" spans="1:89" s="18" customFormat="1" ht="14" x14ac:dyDescent="0.3">
      <c r="A15" s="18" t="s">
        <v>136</v>
      </c>
      <c r="B15" s="19" t="s">
        <v>14</v>
      </c>
      <c r="C15" s="18">
        <v>1532.38</v>
      </c>
      <c r="D15" s="18">
        <v>2490.4</v>
      </c>
      <c r="E15" s="18">
        <v>12.36</v>
      </c>
      <c r="F15" s="18">
        <v>73.78</v>
      </c>
      <c r="G15" s="18">
        <v>87.8</v>
      </c>
      <c r="H15" s="18">
        <v>17.84</v>
      </c>
      <c r="I15" s="18">
        <v>11.42</v>
      </c>
      <c r="J15" s="18">
        <v>9.1</v>
      </c>
      <c r="K15" s="18">
        <v>2.94</v>
      </c>
      <c r="L15" s="18">
        <v>120.18</v>
      </c>
      <c r="M15" s="18">
        <v>64.42</v>
      </c>
      <c r="N15" s="18">
        <v>11.3</v>
      </c>
      <c r="O15" s="18">
        <v>142.63999999999999</v>
      </c>
      <c r="P15" s="18">
        <v>11.58</v>
      </c>
      <c r="Q15" s="18">
        <v>47.96</v>
      </c>
      <c r="R15" s="18">
        <v>0</v>
      </c>
      <c r="S15" s="18">
        <v>96.82</v>
      </c>
      <c r="T15" s="18">
        <v>376.52</v>
      </c>
      <c r="U15" s="18">
        <v>1.28</v>
      </c>
      <c r="V15" s="18">
        <v>544.66</v>
      </c>
      <c r="W15" s="18">
        <v>83.98</v>
      </c>
      <c r="X15" s="18">
        <v>4.96</v>
      </c>
      <c r="Y15" s="18">
        <v>3431.46</v>
      </c>
      <c r="Z15" s="18">
        <v>0.98</v>
      </c>
      <c r="AA15" s="18">
        <v>614.04</v>
      </c>
      <c r="AB15" s="18">
        <v>24614.46</v>
      </c>
      <c r="AC15" s="18">
        <v>71.44</v>
      </c>
      <c r="AD15" s="18">
        <v>343.64</v>
      </c>
      <c r="AE15" s="18">
        <v>64</v>
      </c>
      <c r="AF15" s="18">
        <v>62.52</v>
      </c>
      <c r="AG15" s="18">
        <v>27.52</v>
      </c>
      <c r="AH15" s="18">
        <v>2.46</v>
      </c>
      <c r="AI15" s="18">
        <v>0</v>
      </c>
      <c r="AJ15" s="18">
        <v>519.26</v>
      </c>
      <c r="AK15" s="18">
        <v>2884.88</v>
      </c>
      <c r="AL15" s="18">
        <v>2646.04</v>
      </c>
      <c r="AM15" s="18">
        <v>171.08</v>
      </c>
      <c r="AN15" s="18">
        <v>6756.5</v>
      </c>
      <c r="AO15" s="18">
        <v>220.94</v>
      </c>
      <c r="AP15" s="18">
        <v>8008.88</v>
      </c>
      <c r="AQ15" s="18">
        <v>748.1</v>
      </c>
      <c r="AR15" s="18">
        <v>89.9</v>
      </c>
      <c r="AS15" s="18">
        <v>688.38</v>
      </c>
      <c r="AT15" s="18">
        <v>532.02</v>
      </c>
    </row>
    <row r="16" spans="1:89" s="16" customFormat="1" ht="14" x14ac:dyDescent="0.3">
      <c r="A16" s="16" t="s">
        <v>137</v>
      </c>
      <c r="B16" s="20" t="s">
        <v>53</v>
      </c>
      <c r="C16" s="16">
        <v>1807.56</v>
      </c>
      <c r="D16" s="16">
        <v>853.1</v>
      </c>
      <c r="E16" s="16">
        <v>18.2</v>
      </c>
      <c r="F16" s="16">
        <v>8.36</v>
      </c>
      <c r="G16" s="16">
        <v>145.24</v>
      </c>
      <c r="H16" s="16">
        <v>17</v>
      </c>
      <c r="I16" s="16">
        <v>0</v>
      </c>
      <c r="J16" s="16">
        <v>0</v>
      </c>
      <c r="K16" s="16">
        <v>0.86</v>
      </c>
      <c r="L16" s="16">
        <v>51.06</v>
      </c>
      <c r="M16" s="16">
        <v>31.5</v>
      </c>
      <c r="N16" s="16">
        <v>8.2200000000000006</v>
      </c>
      <c r="O16" s="16">
        <v>142.63999999999999</v>
      </c>
      <c r="P16" s="16">
        <v>0</v>
      </c>
      <c r="Q16" s="16">
        <v>49.64</v>
      </c>
      <c r="R16" s="16">
        <v>67.48</v>
      </c>
      <c r="S16" s="16">
        <v>48.44</v>
      </c>
      <c r="T16" s="16">
        <v>98.9</v>
      </c>
      <c r="U16" s="16">
        <v>0</v>
      </c>
      <c r="V16" s="16">
        <v>343.74</v>
      </c>
      <c r="W16" s="16">
        <v>58.56</v>
      </c>
      <c r="X16" s="16">
        <v>175.12</v>
      </c>
      <c r="Y16" s="16">
        <v>8651.2800000000007</v>
      </c>
      <c r="Z16" s="16">
        <v>6.58</v>
      </c>
      <c r="AA16" s="16">
        <v>212.22</v>
      </c>
      <c r="AB16" s="16">
        <v>6628.6</v>
      </c>
      <c r="AC16" s="16">
        <v>48.48</v>
      </c>
      <c r="AD16" s="16">
        <v>181.82</v>
      </c>
      <c r="AE16" s="16">
        <v>0</v>
      </c>
      <c r="AF16" s="16">
        <v>15.74</v>
      </c>
      <c r="AG16" s="16">
        <v>12.8</v>
      </c>
      <c r="AH16" s="16">
        <v>2.5</v>
      </c>
      <c r="AI16" s="16">
        <v>0</v>
      </c>
      <c r="AJ16" s="16">
        <v>1070.8800000000001</v>
      </c>
      <c r="AK16" s="16">
        <v>2206.52</v>
      </c>
      <c r="AL16" s="16">
        <v>2199.34</v>
      </c>
      <c r="AM16" s="16">
        <v>138.6</v>
      </c>
      <c r="AN16" s="16">
        <v>5794.7</v>
      </c>
      <c r="AO16" s="16">
        <v>379.96</v>
      </c>
      <c r="AP16" s="16">
        <v>3069</v>
      </c>
      <c r="AQ16" s="16">
        <v>769.48</v>
      </c>
      <c r="AR16" s="16">
        <v>106.86</v>
      </c>
      <c r="AS16" s="16">
        <v>513.9</v>
      </c>
      <c r="AT16" s="16">
        <v>879.42</v>
      </c>
    </row>
    <row r="17" spans="1:46" s="18" customFormat="1" ht="14" x14ac:dyDescent="0.3">
      <c r="A17" s="18" t="s">
        <v>138</v>
      </c>
      <c r="B17" s="19" t="s">
        <v>53</v>
      </c>
      <c r="C17" s="18">
        <v>2420.44</v>
      </c>
      <c r="D17" s="18">
        <v>1731.66</v>
      </c>
      <c r="E17" s="18">
        <v>0</v>
      </c>
      <c r="F17" s="18">
        <v>6.36</v>
      </c>
      <c r="G17" s="18">
        <v>102.9</v>
      </c>
      <c r="H17" s="18">
        <v>15.74</v>
      </c>
      <c r="I17" s="18">
        <v>12.08</v>
      </c>
      <c r="J17" s="18">
        <v>7.28</v>
      </c>
      <c r="K17" s="18">
        <v>1.3</v>
      </c>
      <c r="L17" s="18">
        <v>182.54</v>
      </c>
      <c r="M17" s="18">
        <v>52.32</v>
      </c>
      <c r="N17" s="18">
        <v>29.02</v>
      </c>
      <c r="O17" s="18">
        <v>147.84</v>
      </c>
      <c r="P17" s="18">
        <v>13.42</v>
      </c>
      <c r="Q17" s="18">
        <v>8.74</v>
      </c>
      <c r="R17" s="18">
        <v>73.900000000000006</v>
      </c>
      <c r="S17" s="18">
        <v>47.54</v>
      </c>
      <c r="T17" s="18">
        <v>125.68</v>
      </c>
      <c r="U17" s="18">
        <v>1.38</v>
      </c>
      <c r="V17" s="18">
        <v>480.04</v>
      </c>
      <c r="W17" s="18">
        <v>462.9</v>
      </c>
      <c r="X17" s="18">
        <v>3.76</v>
      </c>
      <c r="Y17" s="18">
        <v>4724.68</v>
      </c>
      <c r="Z17" s="18">
        <v>7.82</v>
      </c>
      <c r="AA17" s="18">
        <v>415.18</v>
      </c>
      <c r="AB17" s="18">
        <v>2567.5</v>
      </c>
      <c r="AC17" s="18">
        <v>82.52</v>
      </c>
      <c r="AD17" s="18">
        <v>170.48</v>
      </c>
      <c r="AE17" s="18">
        <v>0</v>
      </c>
      <c r="AF17" s="18">
        <v>44.62</v>
      </c>
      <c r="AG17" s="18">
        <v>17.46</v>
      </c>
      <c r="AH17" s="18">
        <v>2.2599999999999998</v>
      </c>
      <c r="AI17" s="18">
        <v>16409.54</v>
      </c>
      <c r="AJ17" s="18">
        <v>287.86</v>
      </c>
      <c r="AK17" s="18">
        <v>2751.24</v>
      </c>
      <c r="AL17" s="18">
        <v>3011.32</v>
      </c>
      <c r="AM17" s="18">
        <v>187.86</v>
      </c>
      <c r="AN17" s="18">
        <v>4088.34</v>
      </c>
      <c r="AO17" s="18">
        <v>438.14</v>
      </c>
      <c r="AP17" s="18">
        <v>6020.74</v>
      </c>
      <c r="AQ17" s="18">
        <v>505.3</v>
      </c>
      <c r="AR17" s="18">
        <v>163.82</v>
      </c>
      <c r="AS17" s="18">
        <v>619.91999999999996</v>
      </c>
      <c r="AT17" s="18">
        <v>551.96</v>
      </c>
    </row>
    <row r="18" spans="1:46" s="16" customFormat="1" ht="14" x14ac:dyDescent="0.3">
      <c r="A18" s="16" t="s">
        <v>139</v>
      </c>
      <c r="B18" s="20" t="s">
        <v>53</v>
      </c>
      <c r="C18" s="16">
        <v>1014.32</v>
      </c>
      <c r="D18" s="16">
        <v>2047.62</v>
      </c>
      <c r="E18" s="16">
        <v>0</v>
      </c>
      <c r="F18" s="16">
        <v>9.64</v>
      </c>
      <c r="G18" s="16">
        <v>0</v>
      </c>
      <c r="H18" s="16">
        <v>9.86</v>
      </c>
      <c r="I18" s="16">
        <v>7.96</v>
      </c>
      <c r="J18" s="16">
        <v>3.86</v>
      </c>
      <c r="K18" s="16">
        <v>0.52</v>
      </c>
      <c r="L18" s="16">
        <v>28.44</v>
      </c>
      <c r="M18" s="16">
        <v>51.48</v>
      </c>
      <c r="N18" s="16">
        <v>10.46</v>
      </c>
      <c r="O18" s="16">
        <v>134.74</v>
      </c>
      <c r="P18" s="16">
        <v>10.36</v>
      </c>
      <c r="Q18" s="16">
        <v>73.66</v>
      </c>
      <c r="R18" s="16">
        <v>44.06</v>
      </c>
      <c r="S18" s="16">
        <v>56.54</v>
      </c>
      <c r="T18" s="16">
        <v>38.08</v>
      </c>
      <c r="U18" s="16">
        <v>3.86</v>
      </c>
      <c r="V18" s="16">
        <v>400.58</v>
      </c>
      <c r="W18" s="16">
        <v>462.14</v>
      </c>
      <c r="X18" s="16">
        <v>4.2</v>
      </c>
      <c r="Y18" s="16">
        <v>4950.24</v>
      </c>
      <c r="Z18" s="16">
        <v>8.44</v>
      </c>
      <c r="AA18" s="16">
        <v>478.44</v>
      </c>
      <c r="AB18" s="16">
        <v>2917.56</v>
      </c>
      <c r="AC18" s="16">
        <v>53.76</v>
      </c>
      <c r="AD18" s="16">
        <v>260.45999999999998</v>
      </c>
      <c r="AE18" s="16">
        <v>136.41999999999999</v>
      </c>
      <c r="AF18" s="16">
        <v>57.16</v>
      </c>
      <c r="AG18" s="16">
        <v>14.42</v>
      </c>
      <c r="AH18" s="16">
        <v>3.28</v>
      </c>
      <c r="AI18" s="16">
        <v>0</v>
      </c>
      <c r="AJ18" s="16">
        <v>921.68</v>
      </c>
      <c r="AK18" s="16">
        <v>2357.7800000000002</v>
      </c>
      <c r="AL18" s="16">
        <v>2520.5</v>
      </c>
      <c r="AM18" s="16">
        <v>165.6</v>
      </c>
      <c r="AN18" s="16">
        <v>4429.9799999999996</v>
      </c>
      <c r="AO18" s="16">
        <v>179.2</v>
      </c>
      <c r="AP18" s="16">
        <v>6171.68</v>
      </c>
      <c r="AQ18" s="16">
        <v>884.38</v>
      </c>
      <c r="AR18" s="16">
        <v>150.74</v>
      </c>
      <c r="AS18" s="16">
        <v>554.54</v>
      </c>
      <c r="AT18" s="16">
        <v>484.32</v>
      </c>
    </row>
    <row r="19" spans="1:46" s="18" customFormat="1" ht="14" x14ac:dyDescent="0.3">
      <c r="A19" s="18" t="s">
        <v>140</v>
      </c>
      <c r="B19" s="19" t="s">
        <v>53</v>
      </c>
      <c r="C19" s="18">
        <v>648.72</v>
      </c>
      <c r="D19" s="18">
        <v>307.89999999999998</v>
      </c>
      <c r="E19" s="18">
        <v>19.46</v>
      </c>
      <c r="F19" s="18">
        <v>9.84</v>
      </c>
      <c r="G19" s="18">
        <v>0</v>
      </c>
      <c r="H19" s="18">
        <v>11.96</v>
      </c>
      <c r="I19" s="18">
        <v>0</v>
      </c>
      <c r="J19" s="18">
        <v>1.36</v>
      </c>
      <c r="K19" s="18">
        <v>0.28000000000000003</v>
      </c>
      <c r="L19" s="18">
        <v>6.4</v>
      </c>
      <c r="M19" s="18">
        <v>7.12</v>
      </c>
      <c r="N19" s="18">
        <v>516.98</v>
      </c>
      <c r="O19" s="18">
        <v>123.96</v>
      </c>
      <c r="P19" s="18">
        <v>0</v>
      </c>
      <c r="Q19" s="18">
        <v>102.78</v>
      </c>
      <c r="R19" s="18">
        <v>83.36</v>
      </c>
      <c r="S19" s="18">
        <v>43.06</v>
      </c>
      <c r="T19" s="18">
        <v>13033.36</v>
      </c>
      <c r="U19" s="18">
        <v>1.82</v>
      </c>
      <c r="V19" s="18">
        <v>131.04</v>
      </c>
      <c r="W19" s="18">
        <v>28.62</v>
      </c>
      <c r="X19" s="18">
        <v>77.62</v>
      </c>
      <c r="Y19" s="18">
        <v>1307.8</v>
      </c>
      <c r="Z19" s="18">
        <v>0</v>
      </c>
      <c r="AA19" s="18">
        <v>96.54</v>
      </c>
      <c r="AB19" s="18">
        <v>4021.58</v>
      </c>
      <c r="AC19" s="18">
        <v>42.64</v>
      </c>
      <c r="AD19" s="18">
        <v>190.96</v>
      </c>
      <c r="AE19" s="18">
        <v>0</v>
      </c>
      <c r="AF19" s="18">
        <v>34.6</v>
      </c>
      <c r="AG19" s="18">
        <v>3.56</v>
      </c>
      <c r="AH19" s="18">
        <v>1.08</v>
      </c>
      <c r="AI19" s="18">
        <v>4410.8999999999996</v>
      </c>
      <c r="AJ19" s="18">
        <v>265.7</v>
      </c>
      <c r="AK19" s="18">
        <v>317.04000000000002</v>
      </c>
      <c r="AL19" s="18">
        <v>231.62</v>
      </c>
      <c r="AM19" s="18">
        <v>409.2</v>
      </c>
      <c r="AN19" s="18">
        <v>2339.02</v>
      </c>
      <c r="AO19" s="18">
        <v>10.199999999999999</v>
      </c>
      <c r="AP19" s="18">
        <v>276.7</v>
      </c>
      <c r="AQ19" s="18">
        <v>92.92</v>
      </c>
      <c r="AR19" s="18">
        <v>17.16</v>
      </c>
      <c r="AS19" s="18">
        <v>193.5</v>
      </c>
      <c r="AT19" s="18">
        <v>121.86</v>
      </c>
    </row>
    <row r="20" spans="1:46" s="16" customFormat="1" ht="14" x14ac:dyDescent="0.3">
      <c r="A20" s="16" t="s">
        <v>141</v>
      </c>
      <c r="B20" s="20" t="s">
        <v>142</v>
      </c>
      <c r="C20" s="16">
        <v>713.3</v>
      </c>
      <c r="D20" s="16">
        <v>742.68</v>
      </c>
      <c r="E20" s="16">
        <v>15.48</v>
      </c>
      <c r="F20" s="16">
        <v>4.72</v>
      </c>
      <c r="G20" s="16">
        <v>0</v>
      </c>
      <c r="H20" s="16">
        <v>13.22</v>
      </c>
      <c r="I20" s="16">
        <v>0</v>
      </c>
      <c r="J20" s="16">
        <v>0.66</v>
      </c>
      <c r="K20" s="16">
        <v>0</v>
      </c>
      <c r="L20" s="16">
        <v>17.02</v>
      </c>
      <c r="M20" s="16">
        <v>19.440000000000001</v>
      </c>
      <c r="N20" s="16">
        <v>12.76</v>
      </c>
      <c r="O20" s="16">
        <v>50.76</v>
      </c>
      <c r="P20" s="16">
        <v>8.52</v>
      </c>
      <c r="Q20" s="16">
        <v>13.22</v>
      </c>
      <c r="R20" s="16">
        <v>0</v>
      </c>
      <c r="S20" s="16">
        <v>52.04</v>
      </c>
      <c r="T20" s="16">
        <v>637.20000000000005</v>
      </c>
      <c r="U20" s="16">
        <v>0</v>
      </c>
      <c r="V20" s="16">
        <v>235.36</v>
      </c>
      <c r="W20" s="16">
        <v>39.619999999999997</v>
      </c>
      <c r="X20" s="16">
        <v>4.8</v>
      </c>
      <c r="Y20" s="16">
        <v>2056.64</v>
      </c>
      <c r="Z20" s="16">
        <v>7.82</v>
      </c>
      <c r="AA20" s="16">
        <v>64</v>
      </c>
      <c r="AB20" s="16">
        <v>14136.6</v>
      </c>
      <c r="AC20" s="16">
        <v>58.6</v>
      </c>
      <c r="AD20" s="16">
        <v>229.82</v>
      </c>
      <c r="AE20" s="16">
        <v>228.2</v>
      </c>
      <c r="AF20" s="16">
        <v>2.42</v>
      </c>
      <c r="AG20" s="16">
        <v>5.52</v>
      </c>
      <c r="AH20" s="16">
        <v>1</v>
      </c>
      <c r="AI20" s="16">
        <v>0</v>
      </c>
      <c r="AJ20" s="16">
        <v>386.48</v>
      </c>
      <c r="AK20" s="16">
        <v>1847.12</v>
      </c>
      <c r="AL20" s="16">
        <v>6916.44</v>
      </c>
      <c r="AM20" s="16">
        <v>208.34</v>
      </c>
      <c r="AN20" s="16">
        <v>6582.04</v>
      </c>
      <c r="AO20" s="16">
        <v>379.96</v>
      </c>
      <c r="AP20" s="16">
        <v>1247.5</v>
      </c>
      <c r="AQ20" s="16">
        <v>436.76</v>
      </c>
      <c r="AR20" s="16">
        <v>179.4</v>
      </c>
      <c r="AS20" s="16">
        <v>293.10000000000002</v>
      </c>
      <c r="AT20" s="16">
        <v>415.96</v>
      </c>
    </row>
    <row r="22" spans="1:46" x14ac:dyDescent="0.35">
      <c r="A22" t="s">
        <v>144</v>
      </c>
    </row>
    <row r="23" spans="1:46" x14ac:dyDescent="0.35">
      <c r="A23" t="s">
        <v>145</v>
      </c>
    </row>
    <row r="25" spans="1:46" x14ac:dyDescent="0.35">
      <c r="A25" t="s">
        <v>153</v>
      </c>
    </row>
    <row r="26" spans="1:46" x14ac:dyDescent="0.35">
      <c r="A26" t="s">
        <v>143</v>
      </c>
      <c r="Y26" t="s">
        <v>151</v>
      </c>
    </row>
    <row r="27" spans="1:46" ht="16.5" x14ac:dyDescent="0.45">
      <c r="B27" t="s">
        <v>24</v>
      </c>
      <c r="E27" t="s">
        <v>13</v>
      </c>
      <c r="H27" t="s">
        <v>14</v>
      </c>
      <c r="J27">
        <v>17</v>
      </c>
      <c r="K27" t="s">
        <v>53</v>
      </c>
      <c r="O27" s="1" t="s">
        <v>148</v>
      </c>
      <c r="S27" s="25"/>
      <c r="T27" s="1" t="s">
        <v>150</v>
      </c>
      <c r="Y27" s="1" t="s">
        <v>150</v>
      </c>
    </row>
    <row r="28" spans="1:46" x14ac:dyDescent="0.35">
      <c r="A28" t="s">
        <v>0</v>
      </c>
      <c r="B28" t="s">
        <v>16</v>
      </c>
      <c r="C28" t="s">
        <v>17</v>
      </c>
      <c r="E28" t="s">
        <v>16</v>
      </c>
      <c r="F28" t="s">
        <v>17</v>
      </c>
      <c r="H28" t="s">
        <v>16</v>
      </c>
      <c r="I28" t="s">
        <v>17</v>
      </c>
      <c r="K28" t="s">
        <v>16</v>
      </c>
      <c r="L28" t="s">
        <v>17</v>
      </c>
      <c r="O28" s="25" t="s">
        <v>149</v>
      </c>
      <c r="P28" t="s">
        <v>13</v>
      </c>
      <c r="Q28" t="s">
        <v>14</v>
      </c>
      <c r="R28" t="s">
        <v>53</v>
      </c>
      <c r="S28" s="25"/>
      <c r="T28" s="25" t="s">
        <v>149</v>
      </c>
      <c r="U28" t="s">
        <v>13</v>
      </c>
      <c r="V28" t="s">
        <v>14</v>
      </c>
      <c r="W28" t="s">
        <v>53</v>
      </c>
      <c r="Y28" s="25" t="s">
        <v>149</v>
      </c>
      <c r="Z28" t="s">
        <v>13</v>
      </c>
      <c r="AA28" t="s">
        <v>14</v>
      </c>
      <c r="AB28" t="s">
        <v>53</v>
      </c>
    </row>
    <row r="29" spans="1:46" x14ac:dyDescent="0.35">
      <c r="A29" t="s">
        <v>82</v>
      </c>
      <c r="B29">
        <v>1289.9466666666667</v>
      </c>
      <c r="C29">
        <v>719.56016852889616</v>
      </c>
      <c r="E29">
        <v>1719.5749999999998</v>
      </c>
      <c r="F29">
        <v>313.84738812571544</v>
      </c>
      <c r="G29" s="25"/>
      <c r="H29">
        <v>1607.53</v>
      </c>
      <c r="I29">
        <v>50.84969092007011</v>
      </c>
      <c r="K29">
        <v>1747.4399999999998</v>
      </c>
      <c r="L29">
        <v>704.98522991620246</v>
      </c>
      <c r="O29" t="s">
        <v>82</v>
      </c>
      <c r="P29" s="25">
        <f>E29/B29</f>
        <v>1.3330589895189464</v>
      </c>
      <c r="Q29" s="25">
        <f>H29/B29</f>
        <v>1.2461988092530956</v>
      </c>
      <c r="R29" s="25">
        <f>K29/B29</f>
        <v>1.3546606578049736</v>
      </c>
      <c r="S29" s="25"/>
      <c r="T29" t="s">
        <v>82</v>
      </c>
      <c r="U29">
        <f>LOG(P29,2)</f>
        <v>0.41474062289008506</v>
      </c>
      <c r="V29">
        <f t="shared" ref="V29:W44" si="0">LOG(Q29,2)</f>
        <v>0.31753424351733767</v>
      </c>
      <c r="W29">
        <f t="shared" si="0"/>
        <v>0.43793150204773729</v>
      </c>
      <c r="Y29" t="s">
        <v>97</v>
      </c>
      <c r="Z29">
        <v>2.9787091651450517</v>
      </c>
      <c r="AA29">
        <v>3.781478400130863</v>
      </c>
      <c r="AB29">
        <v>3.068834196727678</v>
      </c>
    </row>
    <row r="30" spans="1:46" x14ac:dyDescent="0.35">
      <c r="A30" t="s">
        <v>83</v>
      </c>
      <c r="B30">
        <v>749.92666666666662</v>
      </c>
      <c r="C30">
        <v>98.450231758657992</v>
      </c>
      <c r="E30">
        <v>1753.77</v>
      </c>
      <c r="F30">
        <v>637.40364741138148</v>
      </c>
      <c r="G30" s="25"/>
      <c r="H30">
        <v>1677.1149999999998</v>
      </c>
      <c r="I30">
        <v>619.50414954219707</v>
      </c>
      <c r="K30">
        <v>1544.1266666666668</v>
      </c>
      <c r="L30">
        <v>618.94755103589603</v>
      </c>
      <c r="O30" s="26" t="s">
        <v>83</v>
      </c>
      <c r="P30" s="27">
        <f t="shared" ref="P30:P72" si="1">E30/B30</f>
        <v>2.3385886620025071</v>
      </c>
      <c r="Q30" s="27">
        <f t="shared" ref="Q30:Q72" si="2">H30/B30</f>
        <v>2.2363720008178576</v>
      </c>
      <c r="R30" s="27">
        <f t="shared" ref="R30:R72" si="3">K30/B30</f>
        <v>2.0590368836063973</v>
      </c>
      <c r="S30" s="25"/>
      <c r="T30" s="26" t="s">
        <v>83</v>
      </c>
      <c r="U30">
        <f t="shared" ref="U30:W72" si="4">LOG(P30,2)</f>
        <v>1.2256381261297675</v>
      </c>
      <c r="V30">
        <f t="shared" si="0"/>
        <v>1.1611601877769637</v>
      </c>
      <c r="W30">
        <f t="shared" si="0"/>
        <v>1.0419696732530443</v>
      </c>
      <c r="Y30" t="s">
        <v>85</v>
      </c>
      <c r="Z30">
        <v>1.9524890832810835</v>
      </c>
      <c r="AA30">
        <v>3.107016979764893</v>
      </c>
      <c r="AB30">
        <v>0.62276453343354032</v>
      </c>
    </row>
    <row r="31" spans="1:46" x14ac:dyDescent="0.35">
      <c r="A31" t="s">
        <v>84</v>
      </c>
      <c r="B31">
        <v>5.16</v>
      </c>
      <c r="C31">
        <v>8.9373821670554072</v>
      </c>
      <c r="E31">
        <v>13.684999999999999</v>
      </c>
      <c r="F31">
        <v>13.013473786810344</v>
      </c>
      <c r="G31" s="25"/>
      <c r="H31">
        <v>9.09</v>
      </c>
      <c r="I31">
        <v>6.695222177045359</v>
      </c>
      <c r="K31">
        <v>6.0666666666666664</v>
      </c>
      <c r="L31">
        <v>10.507774899251189</v>
      </c>
      <c r="O31" t="s">
        <v>84</v>
      </c>
      <c r="P31" s="27">
        <f t="shared" si="1"/>
        <v>2.652131782945736</v>
      </c>
      <c r="Q31" s="25">
        <f t="shared" si="2"/>
        <v>1.7616279069767442</v>
      </c>
      <c r="R31" s="25">
        <f t="shared" si="3"/>
        <v>1.1757105943152455</v>
      </c>
      <c r="S31" s="25"/>
      <c r="T31" t="s">
        <v>84</v>
      </c>
      <c r="U31">
        <f t="shared" si="4"/>
        <v>1.4071524639417021</v>
      </c>
      <c r="V31">
        <f t="shared" si="0"/>
        <v>0.81690922877085292</v>
      </c>
      <c r="W31">
        <f t="shared" si="0"/>
        <v>0.23353297894164837</v>
      </c>
      <c r="Y31" t="s">
        <v>88</v>
      </c>
      <c r="Z31">
        <v>3.1742744019053633</v>
      </c>
      <c r="AA31">
        <v>2.8284814697384202</v>
      </c>
      <c r="AB31">
        <v>2.8601423364170393</v>
      </c>
    </row>
    <row r="32" spans="1:46" x14ac:dyDescent="0.35">
      <c r="A32" t="s">
        <v>85</v>
      </c>
      <c r="B32">
        <v>5.2733333333333334</v>
      </c>
      <c r="C32">
        <v>2.6733000829187379</v>
      </c>
      <c r="E32">
        <v>20.41</v>
      </c>
      <c r="F32">
        <v>14.127217230108222</v>
      </c>
      <c r="G32" s="25"/>
      <c r="H32">
        <v>45.435000000000002</v>
      </c>
      <c r="I32">
        <v>25.443193588855934</v>
      </c>
      <c r="K32">
        <v>8.1199999999999992</v>
      </c>
      <c r="L32">
        <v>1.6531182655817496</v>
      </c>
      <c r="O32" s="28" t="s">
        <v>85</v>
      </c>
      <c r="P32" s="27">
        <f t="shared" si="1"/>
        <v>3.870417193426043</v>
      </c>
      <c r="Q32" s="27">
        <f t="shared" si="2"/>
        <v>8.6159924146649818</v>
      </c>
      <c r="R32" s="25">
        <f t="shared" si="3"/>
        <v>1.5398230088495573</v>
      </c>
      <c r="S32" s="25"/>
      <c r="T32" s="28" t="s">
        <v>85</v>
      </c>
      <c r="U32">
        <f t="shared" si="4"/>
        <v>1.9524890832810835</v>
      </c>
      <c r="V32">
        <f t="shared" si="0"/>
        <v>3.107016979764893</v>
      </c>
      <c r="W32">
        <f t="shared" si="0"/>
        <v>0.62276453343354032</v>
      </c>
      <c r="Y32" t="s">
        <v>95</v>
      </c>
      <c r="Z32">
        <v>0.8664240041015886</v>
      </c>
      <c r="AA32">
        <v>2.3120718991423486</v>
      </c>
      <c r="AB32">
        <v>0.33901605318065609</v>
      </c>
    </row>
    <row r="33" spans="1:28" x14ac:dyDescent="0.35">
      <c r="A33" t="s">
        <v>86</v>
      </c>
      <c r="B33">
        <v>54.973333333333336</v>
      </c>
      <c r="C33">
        <v>65.923520334804124</v>
      </c>
      <c r="E33">
        <v>123.70499999999998</v>
      </c>
      <c r="F33">
        <v>64.691347953184618</v>
      </c>
      <c r="G33" s="25"/>
      <c r="H33">
        <v>111.05500000000001</v>
      </c>
      <c r="I33">
        <v>34.497498943160096</v>
      </c>
      <c r="K33">
        <v>82.713333333333338</v>
      </c>
      <c r="L33">
        <v>74.694648625810757</v>
      </c>
      <c r="O33" s="28" t="s">
        <v>86</v>
      </c>
      <c r="P33" s="27">
        <f t="shared" si="1"/>
        <v>2.2502728595682751</v>
      </c>
      <c r="Q33" s="27">
        <f t="shared" si="2"/>
        <v>2.0201612903225805</v>
      </c>
      <c r="R33" s="25">
        <f t="shared" si="3"/>
        <v>1.5046082949308757</v>
      </c>
      <c r="S33" s="25"/>
      <c r="T33" s="28" t="s">
        <v>86</v>
      </c>
      <c r="U33">
        <f t="shared" si="4"/>
        <v>1.1700999477883567</v>
      </c>
      <c r="V33">
        <f t="shared" si="0"/>
        <v>1.0144704828083331</v>
      </c>
      <c r="W33">
        <f t="shared" si="0"/>
        <v>0.58938794910195158</v>
      </c>
      <c r="Y33" t="s">
        <v>101</v>
      </c>
      <c r="Z33">
        <v>1.7025994567676732</v>
      </c>
      <c r="AA33">
        <v>2.2551308534729468</v>
      </c>
      <c r="AB33">
        <v>2.1621429194075885</v>
      </c>
    </row>
    <row r="34" spans="1:28" x14ac:dyDescent="0.35">
      <c r="A34" t="s">
        <v>87</v>
      </c>
      <c r="B34">
        <v>17.279999999999998</v>
      </c>
      <c r="C34">
        <v>7.7709458883716351</v>
      </c>
      <c r="E34">
        <v>10.28</v>
      </c>
      <c r="F34">
        <v>2.3004347415217041</v>
      </c>
      <c r="G34" s="25"/>
      <c r="H34">
        <v>13.955000000000002</v>
      </c>
      <c r="I34">
        <v>2.6424420523447547</v>
      </c>
      <c r="K34">
        <v>14.200000000000001</v>
      </c>
      <c r="L34">
        <v>3.8109841248685341</v>
      </c>
      <c r="O34" s="29" t="s">
        <v>87</v>
      </c>
      <c r="P34" s="30">
        <f t="shared" si="1"/>
        <v>0.59490740740740744</v>
      </c>
      <c r="Q34" s="30">
        <f t="shared" si="2"/>
        <v>0.80758101851851871</v>
      </c>
      <c r="R34" s="30">
        <f t="shared" si="3"/>
        <v>0.82175925925925941</v>
      </c>
      <c r="S34" s="25"/>
      <c r="T34" s="29" t="s">
        <v>87</v>
      </c>
      <c r="U34">
        <f t="shared" si="4"/>
        <v>-0.74926295296959033</v>
      </c>
      <c r="V34">
        <f t="shared" si="0"/>
        <v>-0.30832109309740091</v>
      </c>
      <c r="W34">
        <f t="shared" si="0"/>
        <v>-0.28321228777142388</v>
      </c>
      <c r="Y34" t="s">
        <v>90</v>
      </c>
      <c r="Z34">
        <v>1.3460819565961393</v>
      </c>
      <c r="AA34">
        <v>2.1125918263763608</v>
      </c>
      <c r="AB34">
        <v>0.79930264976287146</v>
      </c>
    </row>
    <row r="35" spans="1:28" x14ac:dyDescent="0.35">
      <c r="A35" t="s">
        <v>88</v>
      </c>
      <c r="B35">
        <v>0.92</v>
      </c>
      <c r="C35">
        <v>0.91999999999999993</v>
      </c>
      <c r="E35">
        <v>8.3049999999999997</v>
      </c>
      <c r="F35">
        <v>8.5970440656464415</v>
      </c>
      <c r="G35" s="25"/>
      <c r="H35">
        <v>6.5350000000000001</v>
      </c>
      <c r="I35">
        <v>7.6652875571196502</v>
      </c>
      <c r="K35">
        <v>6.68</v>
      </c>
      <c r="L35">
        <v>6.1408794158491666</v>
      </c>
      <c r="O35" s="26" t="s">
        <v>88</v>
      </c>
      <c r="P35" s="27">
        <f t="shared" si="1"/>
        <v>9.0271739130434767</v>
      </c>
      <c r="Q35" s="27">
        <f t="shared" si="2"/>
        <v>7.1032608695652169</v>
      </c>
      <c r="R35" s="27">
        <f t="shared" si="3"/>
        <v>7.2608695652173907</v>
      </c>
      <c r="S35" s="25"/>
      <c r="T35" s="26" t="s">
        <v>88</v>
      </c>
      <c r="U35">
        <f t="shared" si="4"/>
        <v>3.1742744019053633</v>
      </c>
      <c r="V35">
        <f t="shared" si="0"/>
        <v>2.8284814697384202</v>
      </c>
      <c r="W35">
        <f t="shared" si="0"/>
        <v>2.8601423364170393</v>
      </c>
      <c r="Y35" t="s">
        <v>105</v>
      </c>
      <c r="Z35">
        <v>1.748263123470652</v>
      </c>
      <c r="AA35">
        <v>2.0572912186540666</v>
      </c>
      <c r="AB35">
        <v>1.6077372478224801</v>
      </c>
    </row>
    <row r="36" spans="1:28" x14ac:dyDescent="0.35">
      <c r="A36" t="s">
        <v>89</v>
      </c>
      <c r="B36">
        <v>2.4133333333333336</v>
      </c>
      <c r="C36">
        <v>3.6234973897235432</v>
      </c>
      <c r="E36">
        <v>4.0449999999999999</v>
      </c>
      <c r="F36">
        <v>3.1786108076747404</v>
      </c>
      <c r="G36" s="25"/>
      <c r="H36">
        <v>9.2050000000000001</v>
      </c>
      <c r="I36">
        <v>3.2301651144588046</v>
      </c>
      <c r="K36">
        <v>3.7133333333333334</v>
      </c>
      <c r="L36">
        <v>3.6422154430145026</v>
      </c>
      <c r="O36" t="s">
        <v>89</v>
      </c>
      <c r="P36" s="25">
        <f t="shared" si="1"/>
        <v>1.6761049723756904</v>
      </c>
      <c r="Q36" s="27">
        <f t="shared" si="2"/>
        <v>3.8142265193370162</v>
      </c>
      <c r="R36" s="25">
        <f t="shared" si="3"/>
        <v>1.5386740331491711</v>
      </c>
      <c r="S36" s="25"/>
      <c r="T36" t="s">
        <v>89</v>
      </c>
      <c r="U36">
        <f t="shared" si="4"/>
        <v>0.74511250606792823</v>
      </c>
      <c r="V36">
        <f t="shared" si="0"/>
        <v>1.9313905249878571</v>
      </c>
      <c r="W36">
        <f t="shared" si="0"/>
        <v>0.62168763025682627</v>
      </c>
      <c r="Y36" t="s">
        <v>89</v>
      </c>
      <c r="Z36">
        <v>0.74511250606792823</v>
      </c>
      <c r="AA36">
        <v>1.9313905249878571</v>
      </c>
      <c r="AB36">
        <v>0.62168763025682627</v>
      </c>
    </row>
    <row r="37" spans="1:28" x14ac:dyDescent="0.35">
      <c r="A37" t="s">
        <v>90</v>
      </c>
      <c r="B37">
        <v>0.51333333333333331</v>
      </c>
      <c r="C37">
        <v>0.70720105580615011</v>
      </c>
      <c r="E37">
        <v>1.3049999999999999</v>
      </c>
      <c r="F37">
        <v>0.44222920150829798</v>
      </c>
      <c r="G37" s="25"/>
      <c r="H37">
        <v>2.2200000000000002</v>
      </c>
      <c r="I37">
        <v>1.3455110553243326</v>
      </c>
      <c r="K37">
        <v>0.89333333333333342</v>
      </c>
      <c r="L37">
        <v>0.39106691669499882</v>
      </c>
      <c r="O37" s="28" t="s">
        <v>90</v>
      </c>
      <c r="P37" s="27">
        <f t="shared" si="1"/>
        <v>2.5422077922077921</v>
      </c>
      <c r="Q37" s="27">
        <f t="shared" si="2"/>
        <v>4.3246753246753249</v>
      </c>
      <c r="R37" s="25">
        <f t="shared" si="3"/>
        <v>1.7402597402597406</v>
      </c>
      <c r="S37" s="25"/>
      <c r="T37" s="28" t="s">
        <v>90</v>
      </c>
      <c r="U37">
        <f t="shared" si="4"/>
        <v>1.3460819565961393</v>
      </c>
      <c r="V37">
        <f t="shared" si="0"/>
        <v>2.1125918263763608</v>
      </c>
      <c r="W37">
        <f t="shared" si="0"/>
        <v>0.79930264976287146</v>
      </c>
      <c r="Y37" t="s">
        <v>120</v>
      </c>
      <c r="Z37">
        <v>1.2809175253867295</v>
      </c>
      <c r="AA37">
        <v>1.8970611247422005</v>
      </c>
      <c r="AB37">
        <v>1.1986625630630448</v>
      </c>
    </row>
    <row r="38" spans="1:28" x14ac:dyDescent="0.35">
      <c r="A38" t="s">
        <v>91</v>
      </c>
      <c r="B38">
        <v>38.619999999999997</v>
      </c>
      <c r="C38">
        <v>45.102124118493577</v>
      </c>
      <c r="E38">
        <v>75.16</v>
      </c>
      <c r="F38">
        <v>29.785593833261071</v>
      </c>
      <c r="G38" s="25"/>
      <c r="H38">
        <v>87.78</v>
      </c>
      <c r="I38">
        <v>33.355447331233101</v>
      </c>
      <c r="K38">
        <v>87.346666666666678</v>
      </c>
      <c r="L38">
        <v>83.212043198886349</v>
      </c>
      <c r="O38" s="26" t="s">
        <v>91</v>
      </c>
      <c r="P38" s="27">
        <f t="shared" si="1"/>
        <v>1.9461418953909893</v>
      </c>
      <c r="Q38" s="27">
        <f t="shared" si="2"/>
        <v>2.2729155877783533</v>
      </c>
      <c r="R38" s="27">
        <f t="shared" si="3"/>
        <v>2.2616951493181432</v>
      </c>
      <c r="S38" s="25"/>
      <c r="T38" s="26" t="s">
        <v>91</v>
      </c>
      <c r="U38">
        <f t="shared" si="4"/>
        <v>0.96061690246940534</v>
      </c>
      <c r="V38">
        <f t="shared" si="0"/>
        <v>1.1845441059089927</v>
      </c>
      <c r="W38">
        <f t="shared" si="0"/>
        <v>1.1774044836133009</v>
      </c>
      <c r="Y38" t="s">
        <v>110</v>
      </c>
      <c r="Z38">
        <v>0.95261349964068487</v>
      </c>
      <c r="AA38">
        <v>1.8326298834327239</v>
      </c>
      <c r="AB38">
        <v>0.63073451025345106</v>
      </c>
    </row>
    <row r="39" spans="1:28" x14ac:dyDescent="0.35">
      <c r="A39" t="s">
        <v>92</v>
      </c>
      <c r="B39">
        <v>26.553333333333331</v>
      </c>
      <c r="C39">
        <v>12.251438010835034</v>
      </c>
      <c r="E39">
        <v>64.835000000000008</v>
      </c>
      <c r="F39">
        <v>17.625272574724413</v>
      </c>
      <c r="G39" s="25"/>
      <c r="H39">
        <v>55.484999999999999</v>
      </c>
      <c r="I39">
        <v>10.310375033592782</v>
      </c>
      <c r="K39">
        <v>45.099999999999994</v>
      </c>
      <c r="L39">
        <v>11.785431684923575</v>
      </c>
      <c r="O39" s="28" t="s">
        <v>92</v>
      </c>
      <c r="P39" s="27">
        <f t="shared" si="1"/>
        <v>2.4416896811448661</v>
      </c>
      <c r="Q39" s="27">
        <f t="shared" si="2"/>
        <v>2.0895681646999749</v>
      </c>
      <c r="R39" s="25">
        <f t="shared" si="3"/>
        <v>1.6984684910871202</v>
      </c>
      <c r="S39" s="25"/>
      <c r="T39" s="28" t="s">
        <v>92</v>
      </c>
      <c r="U39">
        <f t="shared" si="4"/>
        <v>1.2878798571961543</v>
      </c>
      <c r="V39">
        <f t="shared" si="0"/>
        <v>1.0632048222021218</v>
      </c>
      <c r="W39">
        <f t="shared" si="0"/>
        <v>0.76423445449971339</v>
      </c>
      <c r="Y39" t="s">
        <v>91</v>
      </c>
      <c r="Z39">
        <v>0.96061690246940534</v>
      </c>
      <c r="AA39">
        <v>1.1845441059089927</v>
      </c>
      <c r="AB39">
        <v>1.1774044836133009</v>
      </c>
    </row>
    <row r="40" spans="1:28" x14ac:dyDescent="0.35">
      <c r="A40" t="s">
        <v>93</v>
      </c>
      <c r="B40">
        <v>11.973333333333334</v>
      </c>
      <c r="C40">
        <v>4.4919631936752662</v>
      </c>
      <c r="E40">
        <v>41.16</v>
      </c>
      <c r="F40">
        <v>64.035065393891784</v>
      </c>
      <c r="G40" s="25"/>
      <c r="H40">
        <v>14.645</v>
      </c>
      <c r="I40">
        <v>11.318673361603237</v>
      </c>
      <c r="K40">
        <v>15.9</v>
      </c>
      <c r="L40">
        <v>11.41732017594321</v>
      </c>
      <c r="O40" t="s">
        <v>93</v>
      </c>
      <c r="P40" s="27">
        <f t="shared" si="1"/>
        <v>3.4376391982182621</v>
      </c>
      <c r="Q40" s="25">
        <f t="shared" si="2"/>
        <v>1.2231347438752782</v>
      </c>
      <c r="R40" s="25">
        <f t="shared" si="3"/>
        <v>1.3279510022271714</v>
      </c>
      <c r="S40" s="25"/>
      <c r="T40" t="s">
        <v>93</v>
      </c>
      <c r="U40">
        <f t="shared" si="4"/>
        <v>1.7814181328739775</v>
      </c>
      <c r="V40">
        <f t="shared" si="0"/>
        <v>0.2905833438593759</v>
      </c>
      <c r="W40">
        <f t="shared" si="0"/>
        <v>0.40920191615172691</v>
      </c>
      <c r="Y40" t="s">
        <v>83</v>
      </c>
      <c r="Z40">
        <v>1.2256381261297675</v>
      </c>
      <c r="AA40">
        <v>1.1611601877769637</v>
      </c>
      <c r="AB40">
        <v>1.0419696732530443</v>
      </c>
    </row>
    <row r="41" spans="1:28" x14ac:dyDescent="0.35">
      <c r="A41" t="s">
        <v>94</v>
      </c>
      <c r="B41">
        <v>80.186666666666653</v>
      </c>
      <c r="C41">
        <v>54.116117130974331</v>
      </c>
      <c r="E41">
        <v>188.375</v>
      </c>
      <c r="F41">
        <v>28.806454716492631</v>
      </c>
      <c r="G41" s="25"/>
      <c r="H41">
        <v>162.32999999999998</v>
      </c>
      <c r="I41">
        <v>34.245862037137776</v>
      </c>
      <c r="K41">
        <v>141.74</v>
      </c>
      <c r="L41">
        <v>6.5962110336161883</v>
      </c>
      <c r="O41" s="28" t="s">
        <v>94</v>
      </c>
      <c r="P41" s="27">
        <f t="shared" si="1"/>
        <v>2.3492060192883275</v>
      </c>
      <c r="Q41" s="27">
        <f t="shared" si="2"/>
        <v>2.024401396740938</v>
      </c>
      <c r="R41" s="25">
        <f t="shared" si="3"/>
        <v>1.7676255404057204</v>
      </c>
      <c r="S41" s="25"/>
      <c r="T41" s="28" t="s">
        <v>94</v>
      </c>
      <c r="U41">
        <f t="shared" si="4"/>
        <v>1.2321732395197023</v>
      </c>
      <c r="V41">
        <f t="shared" si="0"/>
        <v>1.0174953748507611</v>
      </c>
      <c r="W41">
        <f t="shared" si="0"/>
        <v>0.82181268184597689</v>
      </c>
      <c r="Y41" t="s">
        <v>96</v>
      </c>
      <c r="Z41">
        <v>1.286119175040944</v>
      </c>
      <c r="AA41">
        <v>1.1219393428515909</v>
      </c>
      <c r="AB41">
        <v>1.4148918240082713</v>
      </c>
    </row>
    <row r="42" spans="1:28" x14ac:dyDescent="0.35">
      <c r="A42" t="s">
        <v>95</v>
      </c>
      <c r="B42">
        <v>6.2666666666666666</v>
      </c>
      <c r="C42">
        <v>1.9743690975431434</v>
      </c>
      <c r="E42">
        <v>11.425000000000001</v>
      </c>
      <c r="F42">
        <v>1.6077624202599043</v>
      </c>
      <c r="G42" s="25"/>
      <c r="H42">
        <v>31.119999999999997</v>
      </c>
      <c r="I42">
        <v>28.901953797854805</v>
      </c>
      <c r="K42">
        <v>7.9266666666666667</v>
      </c>
      <c r="L42">
        <v>7.0331311187360441</v>
      </c>
      <c r="O42" t="s">
        <v>95</v>
      </c>
      <c r="P42" s="25">
        <f t="shared" si="1"/>
        <v>1.8231382978723405</v>
      </c>
      <c r="Q42" s="27">
        <f t="shared" si="2"/>
        <v>4.9659574468085106</v>
      </c>
      <c r="R42" s="25">
        <f t="shared" si="3"/>
        <v>1.2648936170212766</v>
      </c>
      <c r="S42" s="25"/>
      <c r="T42" t="s">
        <v>95</v>
      </c>
      <c r="U42">
        <f t="shared" si="4"/>
        <v>0.8664240041015886</v>
      </c>
      <c r="V42">
        <f t="shared" si="0"/>
        <v>2.3120718991423486</v>
      </c>
      <c r="W42">
        <f t="shared" si="0"/>
        <v>0.33901605318065609</v>
      </c>
      <c r="Y42" t="s">
        <v>92</v>
      </c>
      <c r="Z42">
        <v>1.2878798571961543</v>
      </c>
      <c r="AA42">
        <v>1.0632048222021218</v>
      </c>
      <c r="AB42">
        <v>0.76423445449971339</v>
      </c>
    </row>
    <row r="43" spans="1:28" x14ac:dyDescent="0.35">
      <c r="A43" t="s">
        <v>96</v>
      </c>
      <c r="B43">
        <v>16.506666666666664</v>
      </c>
      <c r="C43">
        <v>18.371829885270909</v>
      </c>
      <c r="E43">
        <v>40.254999999999995</v>
      </c>
      <c r="F43">
        <v>31.10739408350797</v>
      </c>
      <c r="G43" s="25"/>
      <c r="H43">
        <v>35.925000000000004</v>
      </c>
      <c r="I43">
        <v>15.640207799131046</v>
      </c>
      <c r="K43">
        <v>44.013333333333328</v>
      </c>
      <c r="L43">
        <v>32.823712972991551</v>
      </c>
      <c r="O43" s="26" t="s">
        <v>96</v>
      </c>
      <c r="P43" s="27">
        <f t="shared" si="1"/>
        <v>2.4387116316639741</v>
      </c>
      <c r="Q43" s="27">
        <f t="shared" si="2"/>
        <v>2.176393376413571</v>
      </c>
      <c r="R43" s="27">
        <f t="shared" si="3"/>
        <v>2.6663974151857834</v>
      </c>
      <c r="S43" s="25"/>
      <c r="T43" s="26" t="s">
        <v>96</v>
      </c>
      <c r="U43">
        <f t="shared" si="4"/>
        <v>1.286119175040944</v>
      </c>
      <c r="V43">
        <f t="shared" si="0"/>
        <v>1.1219393428515909</v>
      </c>
      <c r="W43">
        <f t="shared" si="0"/>
        <v>1.4148918240082713</v>
      </c>
      <c r="Y43" t="s">
        <v>94</v>
      </c>
      <c r="Z43">
        <v>1.2321732395197023</v>
      </c>
      <c r="AA43">
        <v>1.0174953748507611</v>
      </c>
      <c r="AB43">
        <v>0.82181268184597689</v>
      </c>
    </row>
    <row r="44" spans="1:28" x14ac:dyDescent="0.35">
      <c r="A44" t="s">
        <v>97</v>
      </c>
      <c r="B44">
        <v>7.3666666666666671</v>
      </c>
      <c r="C44">
        <v>12.759440949090729</v>
      </c>
      <c r="E44">
        <v>58.069999999999993</v>
      </c>
      <c r="F44">
        <v>18.908548331376501</v>
      </c>
      <c r="G44" s="25"/>
      <c r="H44">
        <v>101.3</v>
      </c>
      <c r="I44">
        <v>139.02481601018815</v>
      </c>
      <c r="K44">
        <v>61.813333333333333</v>
      </c>
      <c r="L44">
        <v>15.706359646122156</v>
      </c>
      <c r="O44" s="26" t="s">
        <v>97</v>
      </c>
      <c r="P44" s="27">
        <f t="shared" si="1"/>
        <v>7.882805429864252</v>
      </c>
      <c r="Q44" s="27">
        <f t="shared" si="2"/>
        <v>13.751131221719456</v>
      </c>
      <c r="R44" s="27">
        <f t="shared" si="3"/>
        <v>8.3909502262443425</v>
      </c>
      <c r="S44" s="25"/>
      <c r="T44" s="26" t="s">
        <v>97</v>
      </c>
      <c r="U44">
        <f t="shared" si="4"/>
        <v>2.9787091651450517</v>
      </c>
      <c r="V44">
        <f t="shared" si="0"/>
        <v>3.781478400130863</v>
      </c>
      <c r="W44">
        <f t="shared" si="0"/>
        <v>3.068834196727678</v>
      </c>
      <c r="Y44" t="s">
        <v>86</v>
      </c>
      <c r="Z44">
        <v>1.1700999477883567</v>
      </c>
      <c r="AA44">
        <v>1.0144704828083331</v>
      </c>
      <c r="AB44">
        <v>0.58938794910195158</v>
      </c>
    </row>
    <row r="45" spans="1:28" x14ac:dyDescent="0.35">
      <c r="A45" t="s">
        <v>98</v>
      </c>
      <c r="B45">
        <v>48.146666666666668</v>
      </c>
      <c r="C45">
        <v>5.2621415158976248</v>
      </c>
      <c r="E45">
        <v>73.14500000000001</v>
      </c>
      <c r="F45">
        <v>7.631380390641441</v>
      </c>
      <c r="G45" s="25"/>
      <c r="H45">
        <v>70.944999999999993</v>
      </c>
      <c r="I45">
        <v>20.067953723951735</v>
      </c>
      <c r="K45">
        <v>50.839999999999996</v>
      </c>
      <c r="L45">
        <v>4.956813492557492</v>
      </c>
      <c r="O45" t="s">
        <v>98</v>
      </c>
      <c r="P45" s="25">
        <f t="shared" si="1"/>
        <v>1.519212129603988</v>
      </c>
      <c r="Q45" s="25">
        <f t="shared" si="2"/>
        <v>1.4735184159512598</v>
      </c>
      <c r="R45" s="25">
        <f t="shared" si="3"/>
        <v>1.0559401827748545</v>
      </c>
      <c r="S45" s="25"/>
      <c r="T45" t="s">
        <v>98</v>
      </c>
      <c r="U45">
        <f t="shared" si="4"/>
        <v>0.60332332932678767</v>
      </c>
      <c r="V45">
        <f t="shared" si="4"/>
        <v>0.55926509129701907</v>
      </c>
      <c r="W45">
        <f t="shared" si="4"/>
        <v>7.8528110777475013E-2</v>
      </c>
      <c r="Y45" t="s">
        <v>84</v>
      </c>
      <c r="Z45">
        <v>1.4071524639417021</v>
      </c>
      <c r="AA45">
        <v>0.81690922877085292</v>
      </c>
      <c r="AB45">
        <v>0.23353297894164837</v>
      </c>
    </row>
    <row r="46" spans="1:28" x14ac:dyDescent="0.35">
      <c r="A46" t="s">
        <v>13</v>
      </c>
      <c r="B46">
        <v>364.16</v>
      </c>
      <c r="C46">
        <v>261.18265179754957</v>
      </c>
      <c r="E46">
        <v>944.91</v>
      </c>
      <c r="F46">
        <v>1559.4820930467056</v>
      </c>
      <c r="G46" s="25"/>
      <c r="H46">
        <v>342.08</v>
      </c>
      <c r="I46">
        <v>317.93423009589054</v>
      </c>
      <c r="K46">
        <v>87.553333333333342</v>
      </c>
      <c r="L46">
        <v>44.888752860079919</v>
      </c>
      <c r="O46" t="s">
        <v>13</v>
      </c>
      <c r="P46" s="27">
        <f t="shared" si="1"/>
        <v>2.5947660369068539</v>
      </c>
      <c r="Q46" s="31">
        <f t="shared" si="2"/>
        <v>0.93936731107205618</v>
      </c>
      <c r="R46" s="30">
        <f t="shared" si="3"/>
        <v>0.24042545401288812</v>
      </c>
      <c r="S46" s="25"/>
      <c r="T46" t="s">
        <v>13</v>
      </c>
      <c r="U46">
        <f t="shared" si="4"/>
        <v>1.3756044605056239</v>
      </c>
      <c r="V46">
        <f t="shared" si="4"/>
        <v>-9.0238704586091414E-2</v>
      </c>
      <c r="W46">
        <f t="shared" si="4"/>
        <v>-2.0563384516078824</v>
      </c>
      <c r="Y46" t="s">
        <v>123</v>
      </c>
      <c r="Z46">
        <v>0.70685421894147693</v>
      </c>
      <c r="AA46">
        <v>0.80720624661379303</v>
      </c>
      <c r="AB46">
        <v>0.64282902538006881</v>
      </c>
    </row>
    <row r="47" spans="1:28" x14ac:dyDescent="0.35">
      <c r="A47" t="s">
        <v>99</v>
      </c>
      <c r="B47">
        <v>1.5466666666666666</v>
      </c>
      <c r="C47">
        <v>2.6789052490398637</v>
      </c>
      <c r="E47">
        <v>1.77</v>
      </c>
      <c r="F47">
        <v>1.3796134724383249</v>
      </c>
      <c r="G47" s="25"/>
      <c r="H47">
        <v>1.135</v>
      </c>
      <c r="I47">
        <v>1.3338040835644991</v>
      </c>
      <c r="K47">
        <v>1.7466666666666668</v>
      </c>
      <c r="L47">
        <v>1.9559481929062774</v>
      </c>
      <c r="O47" s="29" t="s">
        <v>99</v>
      </c>
      <c r="P47" s="25">
        <f t="shared" si="1"/>
        <v>1.1443965517241379</v>
      </c>
      <c r="Q47" s="30">
        <f t="shared" si="2"/>
        <v>0.73383620689655171</v>
      </c>
      <c r="R47" s="30">
        <f t="shared" si="3"/>
        <v>1.1293103448275863</v>
      </c>
      <c r="S47" s="25"/>
      <c r="T47" t="s">
        <v>99</v>
      </c>
      <c r="U47">
        <f t="shared" si="4"/>
        <v>0.19458705567658147</v>
      </c>
      <c r="V47">
        <f t="shared" si="4"/>
        <v>-0.44647000711550106</v>
      </c>
      <c r="W47">
        <f t="shared" si="4"/>
        <v>0.17544200640987828</v>
      </c>
      <c r="Y47" t="s">
        <v>102</v>
      </c>
      <c r="Z47">
        <v>1.0552463974061181</v>
      </c>
      <c r="AA47">
        <v>0.79842605017110679</v>
      </c>
      <c r="AB47">
        <v>4.9265668998409602</v>
      </c>
    </row>
    <row r="48" spans="1:28" x14ac:dyDescent="0.35">
      <c r="A48" t="s">
        <v>100</v>
      </c>
      <c r="B48">
        <v>338.46666666666664</v>
      </c>
      <c r="C48">
        <v>94.300270059705227</v>
      </c>
      <c r="E48">
        <v>463.255</v>
      </c>
      <c r="F48">
        <v>109.91754773465429</v>
      </c>
      <c r="G48" s="25"/>
      <c r="H48">
        <v>567.07500000000005</v>
      </c>
      <c r="I48">
        <v>21.673377678617619</v>
      </c>
      <c r="K48">
        <v>408.11999999999995</v>
      </c>
      <c r="L48">
        <v>68.462115071038255</v>
      </c>
      <c r="O48" t="s">
        <v>100</v>
      </c>
      <c r="P48" s="25">
        <f t="shared" si="1"/>
        <v>1.3686872168603508</v>
      </c>
      <c r="Q48" s="25">
        <f t="shared" si="2"/>
        <v>1.6754234784321453</v>
      </c>
      <c r="R48" s="25">
        <f t="shared" si="3"/>
        <v>1.2057908213511916</v>
      </c>
      <c r="S48" s="25"/>
      <c r="T48" t="s">
        <v>100</v>
      </c>
      <c r="U48">
        <f t="shared" si="4"/>
        <v>0.45279278827427016</v>
      </c>
      <c r="V48">
        <f t="shared" si="4"/>
        <v>0.74452579587839562</v>
      </c>
      <c r="W48">
        <f t="shared" si="4"/>
        <v>0.26997965253316947</v>
      </c>
      <c r="Y48" t="s">
        <v>100</v>
      </c>
      <c r="Z48">
        <v>0.45279278827427016</v>
      </c>
      <c r="AA48">
        <v>0.74452579587839562</v>
      </c>
      <c r="AB48">
        <v>0.26997965253316947</v>
      </c>
    </row>
    <row r="49" spans="1:28" x14ac:dyDescent="0.35">
      <c r="A49" t="s">
        <v>101</v>
      </c>
      <c r="B49">
        <v>73.25333333333333</v>
      </c>
      <c r="C49">
        <v>30.05509829185948</v>
      </c>
      <c r="E49">
        <v>238.43</v>
      </c>
      <c r="F49">
        <v>127.80508753566892</v>
      </c>
      <c r="G49" s="25"/>
      <c r="H49">
        <v>349.69499999999999</v>
      </c>
      <c r="I49">
        <v>320.86543737211713</v>
      </c>
      <c r="K49">
        <v>327.86666666666667</v>
      </c>
      <c r="L49">
        <v>233.22672431205928</v>
      </c>
      <c r="O49" s="26" t="s">
        <v>101</v>
      </c>
      <c r="P49" s="27">
        <f t="shared" si="1"/>
        <v>3.2548689479432111</v>
      </c>
      <c r="Q49" s="27">
        <f t="shared" si="2"/>
        <v>4.7737759373862394</v>
      </c>
      <c r="R49" s="27">
        <f t="shared" si="3"/>
        <v>4.4757917728431016</v>
      </c>
      <c r="S49" s="25"/>
      <c r="T49" s="26" t="s">
        <v>101</v>
      </c>
      <c r="U49">
        <f t="shared" si="4"/>
        <v>1.7025994567676732</v>
      </c>
      <c r="V49">
        <f t="shared" si="4"/>
        <v>2.2551308534729468</v>
      </c>
      <c r="W49">
        <f t="shared" si="4"/>
        <v>2.1621429194075885</v>
      </c>
      <c r="Y49" t="s">
        <v>111</v>
      </c>
      <c r="Z49">
        <v>0.82460161770363793</v>
      </c>
      <c r="AA49">
        <v>0.61771108306086797</v>
      </c>
      <c r="AB49">
        <v>-7.4258874353049759E-2</v>
      </c>
    </row>
    <row r="50" spans="1:28" x14ac:dyDescent="0.35">
      <c r="A50" t="s">
        <v>102</v>
      </c>
      <c r="B50">
        <v>2.0066666666666664</v>
      </c>
      <c r="C50">
        <v>2.494821302885907</v>
      </c>
      <c r="E50">
        <v>4.17</v>
      </c>
      <c r="F50">
        <v>1.2040487254813785</v>
      </c>
      <c r="G50" s="25"/>
      <c r="H50">
        <v>3.49</v>
      </c>
      <c r="I50">
        <v>1.1120551545074853</v>
      </c>
      <c r="K50">
        <v>61.026666666666664</v>
      </c>
      <c r="L50">
        <v>98.807969988930211</v>
      </c>
      <c r="O50" s="28" t="s">
        <v>102</v>
      </c>
      <c r="P50" s="27">
        <f t="shared" si="1"/>
        <v>2.0780730897009971</v>
      </c>
      <c r="Q50" s="25">
        <f t="shared" si="2"/>
        <v>1.7392026578073094</v>
      </c>
      <c r="R50" s="27">
        <f t="shared" si="3"/>
        <v>30.411960132890368</v>
      </c>
      <c r="S50" s="25"/>
      <c r="T50" s="28" t="s">
        <v>102</v>
      </c>
      <c r="U50">
        <f t="shared" si="4"/>
        <v>1.0552463974061181</v>
      </c>
      <c r="V50">
        <f t="shared" si="4"/>
        <v>0.79842605017110679</v>
      </c>
      <c r="W50">
        <f t="shared" si="4"/>
        <v>4.9265668998409602</v>
      </c>
      <c r="Y50" t="s">
        <v>98</v>
      </c>
      <c r="Z50">
        <v>0.60332332932678767</v>
      </c>
      <c r="AA50">
        <v>0.55926509129701907</v>
      </c>
      <c r="AB50">
        <v>7.8528110777475013E-2</v>
      </c>
    </row>
    <row r="51" spans="1:28" x14ac:dyDescent="0.35">
      <c r="A51" t="s">
        <v>103</v>
      </c>
      <c r="B51">
        <v>3990.6399999999994</v>
      </c>
      <c r="C51">
        <v>2030.7515248301563</v>
      </c>
      <c r="E51">
        <v>5572.17</v>
      </c>
      <c r="F51">
        <v>1235.5287576850112</v>
      </c>
      <c r="G51" s="25"/>
      <c r="H51">
        <v>3949.66</v>
      </c>
      <c r="I51">
        <v>917.31295176001208</v>
      </c>
      <c r="K51">
        <v>6108.7333333333336</v>
      </c>
      <c r="L51">
        <v>2204.7963607855809</v>
      </c>
      <c r="O51" t="s">
        <v>103</v>
      </c>
      <c r="P51" s="25">
        <f t="shared" si="1"/>
        <v>1.3963098650842976</v>
      </c>
      <c r="Q51" s="30">
        <f t="shared" si="2"/>
        <v>0.98973097047090197</v>
      </c>
      <c r="R51" s="25">
        <f t="shared" si="3"/>
        <v>1.5307653241919428</v>
      </c>
      <c r="S51" s="25"/>
      <c r="T51" t="s">
        <v>103</v>
      </c>
      <c r="U51">
        <f t="shared" si="4"/>
        <v>0.48161913582677873</v>
      </c>
      <c r="V51">
        <f t="shared" si="4"/>
        <v>-1.4891671021669798E-2</v>
      </c>
      <c r="W51">
        <f t="shared" si="4"/>
        <v>0.61425312570165991</v>
      </c>
      <c r="Y51" t="s">
        <v>106</v>
      </c>
      <c r="Z51">
        <v>3.8715442356283776E-2</v>
      </c>
      <c r="AA51">
        <v>0.52894941503848247</v>
      </c>
      <c r="AB51">
        <v>-1.6833481962253032</v>
      </c>
    </row>
    <row r="52" spans="1:28" x14ac:dyDescent="0.35">
      <c r="A52" t="s">
        <v>104</v>
      </c>
      <c r="B52">
        <v>7.3999999999999995</v>
      </c>
      <c r="C52">
        <v>6.8596501368510028</v>
      </c>
      <c r="E52">
        <v>9.375</v>
      </c>
      <c r="F52">
        <v>5.388218629565805</v>
      </c>
      <c r="G52" s="25"/>
      <c r="H52">
        <v>6.4249999999999998</v>
      </c>
      <c r="I52">
        <v>6.3584563116110706</v>
      </c>
      <c r="K52">
        <v>7.6133333333333333</v>
      </c>
      <c r="L52">
        <v>0.9470656436242012</v>
      </c>
      <c r="O52" t="s">
        <v>104</v>
      </c>
      <c r="P52" s="25">
        <f t="shared" si="1"/>
        <v>1.2668918918918919</v>
      </c>
      <c r="Q52" s="30">
        <f t="shared" si="2"/>
        <v>0.86824324324324331</v>
      </c>
      <c r="R52" s="25">
        <f t="shared" si="3"/>
        <v>1.028828828828829</v>
      </c>
      <c r="S52" s="25"/>
      <c r="T52" t="s">
        <v>104</v>
      </c>
      <c r="U52">
        <f t="shared" si="4"/>
        <v>0.34129341975429345</v>
      </c>
      <c r="V52">
        <f t="shared" si="4"/>
        <v>-0.20382881643507156</v>
      </c>
      <c r="W52">
        <f t="shared" si="4"/>
        <v>4.1002974125374687E-2</v>
      </c>
      <c r="Y52" t="s">
        <v>121</v>
      </c>
      <c r="Z52">
        <v>0.87867395443419793</v>
      </c>
      <c r="AA52">
        <v>0.49514122249923032</v>
      </c>
      <c r="AB52">
        <v>5.6538627757753021E-2</v>
      </c>
    </row>
    <row r="53" spans="1:28" x14ac:dyDescent="0.35">
      <c r="A53" t="s">
        <v>105</v>
      </c>
      <c r="B53">
        <v>120.94666666666667</v>
      </c>
      <c r="C53">
        <v>49.511377816955658</v>
      </c>
      <c r="E53">
        <v>406.32499999999999</v>
      </c>
      <c r="F53">
        <v>226.75446596116544</v>
      </c>
      <c r="G53" s="25"/>
      <c r="H53">
        <v>503.38499999999999</v>
      </c>
      <c r="I53">
        <v>174.51118273623609</v>
      </c>
      <c r="K53">
        <v>368.61333333333329</v>
      </c>
      <c r="L53">
        <v>139.08491267327796</v>
      </c>
      <c r="O53" s="26" t="s">
        <v>105</v>
      </c>
      <c r="P53" s="27">
        <f t="shared" si="1"/>
        <v>3.3595386396207694</v>
      </c>
      <c r="Q53" s="27">
        <f t="shared" si="2"/>
        <v>4.1620411200529155</v>
      </c>
      <c r="R53" s="27">
        <f t="shared" si="3"/>
        <v>3.0477345386396202</v>
      </c>
      <c r="S53" s="25"/>
      <c r="T53" s="26" t="s">
        <v>105</v>
      </c>
      <c r="U53">
        <f t="shared" si="4"/>
        <v>1.748263123470652</v>
      </c>
      <c r="V53">
        <f t="shared" si="4"/>
        <v>2.0572912186540666</v>
      </c>
      <c r="W53">
        <f t="shared" si="4"/>
        <v>1.6077372478224801</v>
      </c>
      <c r="Y53" t="s">
        <v>112</v>
      </c>
      <c r="Z53">
        <v>0.64964055836039247</v>
      </c>
      <c r="AA53">
        <v>0.45656514632356365</v>
      </c>
      <c r="AB53">
        <v>0.81184790308198462</v>
      </c>
    </row>
    <row r="54" spans="1:28" x14ac:dyDescent="0.35">
      <c r="A54" t="s">
        <v>106</v>
      </c>
      <c r="B54">
        <v>12968.58</v>
      </c>
      <c r="C54">
        <v>5348.6514727733056</v>
      </c>
      <c r="E54">
        <v>13321.31</v>
      </c>
      <c r="F54">
        <v>6379.050144057499</v>
      </c>
      <c r="G54" s="25"/>
      <c r="H54">
        <v>18712.080000000002</v>
      </c>
      <c r="I54">
        <v>4648.8324624863144</v>
      </c>
      <c r="K54">
        <v>4037.8866666666668</v>
      </c>
      <c r="L54">
        <v>2250.4404418987265</v>
      </c>
      <c r="O54" t="s">
        <v>106</v>
      </c>
      <c r="P54" s="25">
        <f t="shared" si="1"/>
        <v>1.0271988143651811</v>
      </c>
      <c r="Q54" s="25">
        <f t="shared" si="2"/>
        <v>1.4428780945947823</v>
      </c>
      <c r="R54" s="30">
        <f t="shared" si="3"/>
        <v>0.31135919789727684</v>
      </c>
      <c r="S54" s="25"/>
      <c r="T54" t="s">
        <v>106</v>
      </c>
      <c r="U54">
        <f t="shared" si="4"/>
        <v>3.8715442356283776E-2</v>
      </c>
      <c r="V54">
        <f t="shared" si="4"/>
        <v>0.52894941503848247</v>
      </c>
      <c r="W54">
        <f t="shared" si="4"/>
        <v>-1.6833481962253032</v>
      </c>
      <c r="Y54" t="s">
        <v>108</v>
      </c>
      <c r="Z54">
        <v>0.44735994525870554</v>
      </c>
      <c r="AA54">
        <v>0.37757776446822089</v>
      </c>
      <c r="AB54">
        <v>-0.16019202925872125</v>
      </c>
    </row>
    <row r="55" spans="1:28" x14ac:dyDescent="0.35">
      <c r="A55" t="s">
        <v>107</v>
      </c>
      <c r="B55">
        <v>33.74666666666667</v>
      </c>
      <c r="C55">
        <v>30.295354979490391</v>
      </c>
      <c r="E55">
        <v>39.165000000000006</v>
      </c>
      <c r="F55">
        <v>35.84427941341081</v>
      </c>
      <c r="G55" s="25"/>
      <c r="H55">
        <v>42.65</v>
      </c>
      <c r="I55">
        <v>32.206022211174528</v>
      </c>
      <c r="K55">
        <v>61.586666666666666</v>
      </c>
      <c r="L55">
        <v>18.320014556034966</v>
      </c>
      <c r="O55" t="s">
        <v>107</v>
      </c>
      <c r="P55" s="25">
        <f t="shared" si="1"/>
        <v>1.1605590675622284</v>
      </c>
      <c r="Q55" s="25">
        <f t="shared" si="2"/>
        <v>1.2638285262741997</v>
      </c>
      <c r="R55" s="25">
        <f t="shared" si="3"/>
        <v>1.8249703674436979</v>
      </c>
      <c r="S55" s="25"/>
      <c r="T55" t="s">
        <v>107</v>
      </c>
      <c r="U55">
        <f t="shared" si="4"/>
        <v>0.21481995164447015</v>
      </c>
      <c r="V55">
        <f t="shared" si="4"/>
        <v>0.33780073481612438</v>
      </c>
      <c r="W55">
        <f t="shared" si="4"/>
        <v>0.86787303873835253</v>
      </c>
      <c r="Y55" t="s">
        <v>107</v>
      </c>
      <c r="Z55">
        <v>0.21481995164447015</v>
      </c>
      <c r="AA55">
        <v>0.33780073481612438</v>
      </c>
      <c r="AB55">
        <v>0.86787303873835253</v>
      </c>
    </row>
    <row r="56" spans="1:28" x14ac:dyDescent="0.35">
      <c r="A56" t="s">
        <v>108</v>
      </c>
      <c r="B56">
        <v>228.24</v>
      </c>
      <c r="C56">
        <v>53.147617067936118</v>
      </c>
      <c r="E56">
        <v>311.21499999999997</v>
      </c>
      <c r="F56">
        <v>57.687194130644798</v>
      </c>
      <c r="G56" s="25"/>
      <c r="H56">
        <v>296.52</v>
      </c>
      <c r="I56">
        <v>60.292383156304922</v>
      </c>
      <c r="K56">
        <v>204.25333333333333</v>
      </c>
      <c r="L56">
        <v>49.005519417034272</v>
      </c>
      <c r="O56" t="s">
        <v>108</v>
      </c>
      <c r="P56" s="25">
        <f t="shared" si="1"/>
        <v>1.363542762004907</v>
      </c>
      <c r="Q56" s="25">
        <f t="shared" si="2"/>
        <v>1.2991587802313354</v>
      </c>
      <c r="R56" s="30">
        <f t="shared" si="3"/>
        <v>0.89490594695642012</v>
      </c>
      <c r="S56" s="25"/>
      <c r="T56" t="s">
        <v>108</v>
      </c>
      <c r="U56">
        <f t="shared" si="4"/>
        <v>0.44735994525870554</v>
      </c>
      <c r="V56">
        <f t="shared" si="4"/>
        <v>0.37757776446822089</v>
      </c>
      <c r="W56">
        <f t="shared" si="4"/>
        <v>-0.16019202925872125</v>
      </c>
      <c r="Y56" t="s">
        <v>82</v>
      </c>
      <c r="Z56">
        <v>0.41474062289008506</v>
      </c>
      <c r="AA56">
        <v>0.31753424351733767</v>
      </c>
      <c r="AB56">
        <v>0.43793150204773729</v>
      </c>
    </row>
    <row r="57" spans="1:28" x14ac:dyDescent="0.35">
      <c r="A57" t="s">
        <v>109</v>
      </c>
      <c r="B57">
        <v>130.26666666666665</v>
      </c>
      <c r="C57">
        <v>117.48571544376507</v>
      </c>
      <c r="E57">
        <v>82.045000000000002</v>
      </c>
      <c r="F57">
        <v>53.509329716103387</v>
      </c>
      <c r="G57" s="25"/>
      <c r="H57">
        <v>32.064999999999998</v>
      </c>
      <c r="I57">
        <v>32.039065217324932</v>
      </c>
      <c r="K57">
        <v>45.473333333333329</v>
      </c>
      <c r="L57">
        <v>78.762123722848742</v>
      </c>
      <c r="O57" s="29" t="s">
        <v>109</v>
      </c>
      <c r="P57" s="30">
        <f t="shared" si="1"/>
        <v>0.62982343909928362</v>
      </c>
      <c r="Q57" s="30">
        <f t="shared" si="2"/>
        <v>0.24614892528147392</v>
      </c>
      <c r="R57" s="30">
        <f t="shared" si="3"/>
        <v>0.34907881269191404</v>
      </c>
      <c r="S57" s="25"/>
      <c r="T57" s="29" t="s">
        <v>109</v>
      </c>
      <c r="U57">
        <f t="shared" si="4"/>
        <v>-0.66698064601508078</v>
      </c>
      <c r="V57">
        <f t="shared" si="4"/>
        <v>-2.0223966542967977</v>
      </c>
      <c r="W57">
        <f t="shared" si="4"/>
        <v>-1.5183752995891107</v>
      </c>
      <c r="Y57" t="s">
        <v>117</v>
      </c>
      <c r="Z57">
        <v>0.39655824033535625</v>
      </c>
      <c r="AA57">
        <v>0.29757738676381024</v>
      </c>
      <c r="AB57">
        <v>-2.8704529621049542E-3</v>
      </c>
    </row>
    <row r="58" spans="1:28" x14ac:dyDescent="0.35">
      <c r="A58" t="s">
        <v>110</v>
      </c>
      <c r="B58">
        <v>25.3</v>
      </c>
      <c r="C58">
        <v>25.455474853162727</v>
      </c>
      <c r="E58">
        <v>48.964999999999996</v>
      </c>
      <c r="F58">
        <v>27.541868128360495</v>
      </c>
      <c r="G58" s="25"/>
      <c r="H58">
        <v>90.114999999999995</v>
      </c>
      <c r="I58">
        <v>55.45286376734748</v>
      </c>
      <c r="K58">
        <v>39.173333333333332</v>
      </c>
      <c r="L58">
        <v>21.240379783170852</v>
      </c>
      <c r="O58" s="28" t="s">
        <v>110</v>
      </c>
      <c r="P58" s="27">
        <f t="shared" si="1"/>
        <v>1.9353754940711461</v>
      </c>
      <c r="Q58" s="27">
        <f t="shared" si="2"/>
        <v>3.5618577075098812</v>
      </c>
      <c r="R58" s="25">
        <f t="shared" si="3"/>
        <v>1.5483530961791829</v>
      </c>
      <c r="S58" s="25"/>
      <c r="T58" s="28" t="s">
        <v>110</v>
      </c>
      <c r="U58">
        <f t="shared" si="4"/>
        <v>0.95261349964068487</v>
      </c>
      <c r="V58">
        <f t="shared" si="4"/>
        <v>1.8326298834327239</v>
      </c>
      <c r="W58">
        <f t="shared" si="4"/>
        <v>0.63073451025345106</v>
      </c>
      <c r="Y58" t="s">
        <v>93</v>
      </c>
      <c r="Z58">
        <v>1.7814181328739775</v>
      </c>
      <c r="AA58">
        <v>0.2905833438593759</v>
      </c>
      <c r="AB58">
        <v>0.40920191615172691</v>
      </c>
    </row>
    <row r="59" spans="1:28" x14ac:dyDescent="0.35">
      <c r="A59" t="s">
        <v>111</v>
      </c>
      <c r="B59">
        <v>15.680000000000001</v>
      </c>
      <c r="C59">
        <v>8.8388234511161006</v>
      </c>
      <c r="E59">
        <v>27.770000000000003</v>
      </c>
      <c r="F59">
        <v>4.2386947676534925</v>
      </c>
      <c r="G59" s="25"/>
      <c r="H59">
        <v>24.06</v>
      </c>
      <c r="I59">
        <v>5.0988626182708732</v>
      </c>
      <c r="K59">
        <v>14.893333333333333</v>
      </c>
      <c r="L59">
        <v>2.3657838729126057</v>
      </c>
      <c r="O59" t="s">
        <v>111</v>
      </c>
      <c r="P59" s="25">
        <f t="shared" si="1"/>
        <v>1.771045918367347</v>
      </c>
      <c r="Q59" s="25">
        <f t="shared" si="2"/>
        <v>1.5344387755102038</v>
      </c>
      <c r="R59" s="30">
        <f t="shared" si="3"/>
        <v>0.94982993197278898</v>
      </c>
      <c r="S59" s="25"/>
      <c r="T59" t="s">
        <v>111</v>
      </c>
      <c r="U59">
        <f t="shared" si="4"/>
        <v>0.82460161770363793</v>
      </c>
      <c r="V59">
        <f t="shared" si="4"/>
        <v>0.61771108306086797</v>
      </c>
      <c r="W59">
        <f t="shared" si="4"/>
        <v>-7.4258874353049759E-2</v>
      </c>
      <c r="Y59" t="s">
        <v>114</v>
      </c>
      <c r="Z59">
        <v>0.67064821894866544</v>
      </c>
      <c r="AA59">
        <v>0.20481537018526566</v>
      </c>
      <c r="AB59">
        <v>0.30388138169353579</v>
      </c>
    </row>
    <row r="60" spans="1:28" x14ac:dyDescent="0.35">
      <c r="A60" t="s">
        <v>112</v>
      </c>
      <c r="B60">
        <v>1.5266666666666666</v>
      </c>
      <c r="C60">
        <v>0.71451615330469098</v>
      </c>
      <c r="E60">
        <v>2.395</v>
      </c>
      <c r="F60">
        <v>0.29546573405388554</v>
      </c>
      <c r="G60" s="25"/>
      <c r="H60">
        <v>2.0949999999999998</v>
      </c>
      <c r="I60">
        <v>0.77051930540383007</v>
      </c>
      <c r="K60">
        <v>2.6799999999999997</v>
      </c>
      <c r="L60">
        <v>0.53329166503893677</v>
      </c>
      <c r="O60" t="s">
        <v>112</v>
      </c>
      <c r="P60" s="25">
        <f t="shared" si="1"/>
        <v>1.5687772925764192</v>
      </c>
      <c r="Q60" s="25">
        <f t="shared" si="2"/>
        <v>1.3722707423580784</v>
      </c>
      <c r="R60" s="25">
        <f t="shared" si="3"/>
        <v>1.7554585152838427</v>
      </c>
      <c r="S60" s="25"/>
      <c r="T60" t="s">
        <v>112</v>
      </c>
      <c r="U60">
        <f t="shared" si="4"/>
        <v>0.64964055836039247</v>
      </c>
      <c r="V60">
        <f t="shared" si="4"/>
        <v>0.45656514632356365</v>
      </c>
      <c r="W60">
        <f t="shared" si="4"/>
        <v>0.81184790308198462</v>
      </c>
      <c r="Y60" t="s">
        <v>118</v>
      </c>
      <c r="Z60">
        <v>-0.50477625505632873</v>
      </c>
      <c r="AA60">
        <v>0.17502596954726957</v>
      </c>
      <c r="AB60">
        <v>-0.60895758691918633</v>
      </c>
    </row>
    <row r="61" spans="1:28" x14ac:dyDescent="0.35">
      <c r="A61" t="s">
        <v>113</v>
      </c>
      <c r="B61">
        <v>0</v>
      </c>
      <c r="C61">
        <v>0</v>
      </c>
      <c r="E61">
        <v>0</v>
      </c>
      <c r="F61">
        <v>0</v>
      </c>
      <c r="G61" s="25"/>
      <c r="H61">
        <v>0</v>
      </c>
      <c r="I61">
        <v>0</v>
      </c>
      <c r="K61">
        <v>5469.8466666666673</v>
      </c>
      <c r="L61">
        <v>9474.0523362779313</v>
      </c>
      <c r="O61" t="s">
        <v>147</v>
      </c>
      <c r="P61" s="25">
        <v>0</v>
      </c>
      <c r="Q61" s="25">
        <v>0</v>
      </c>
      <c r="R61">
        <v>5469.8466666666673</v>
      </c>
      <c r="S61" s="25"/>
      <c r="T61" t="s">
        <v>147</v>
      </c>
      <c r="U61">
        <v>0</v>
      </c>
      <c r="V61">
        <v>0</v>
      </c>
      <c r="W61">
        <f t="shared" si="4"/>
        <v>12.417284675935834</v>
      </c>
      <c r="Y61" t="s">
        <v>115</v>
      </c>
      <c r="Z61">
        <v>0.20899179217693584</v>
      </c>
      <c r="AA61">
        <v>0.15998766088428371</v>
      </c>
      <c r="AB61">
        <v>-0.103726465049181</v>
      </c>
    </row>
    <row r="62" spans="1:28" x14ac:dyDescent="0.35">
      <c r="A62" t="s">
        <v>114</v>
      </c>
      <c r="B62">
        <v>615.76666666666665</v>
      </c>
      <c r="C62">
        <v>295.4925558001982</v>
      </c>
      <c r="E62">
        <v>980.17000000000007</v>
      </c>
      <c r="F62">
        <v>379.98410580794899</v>
      </c>
      <c r="G62" s="25"/>
      <c r="H62">
        <v>709.69499999999994</v>
      </c>
      <c r="I62">
        <v>217.60596951064281</v>
      </c>
      <c r="K62">
        <v>760.14</v>
      </c>
      <c r="L62">
        <v>415.75408452593706</v>
      </c>
      <c r="O62" t="s">
        <v>114</v>
      </c>
      <c r="P62" s="25">
        <f t="shared" si="1"/>
        <v>1.5917880149407244</v>
      </c>
      <c r="Q62" s="25">
        <f t="shared" si="2"/>
        <v>1.1525388404698749</v>
      </c>
      <c r="R62" s="25">
        <f t="shared" si="3"/>
        <v>1.234461105397066</v>
      </c>
      <c r="S62" s="25"/>
      <c r="T62" t="s">
        <v>114</v>
      </c>
      <c r="U62">
        <f t="shared" si="4"/>
        <v>0.67064821894866544</v>
      </c>
      <c r="V62">
        <f t="shared" si="4"/>
        <v>0.20481537018526566</v>
      </c>
      <c r="W62">
        <f t="shared" si="4"/>
        <v>0.30388138169353579</v>
      </c>
      <c r="Y62" t="s">
        <v>124</v>
      </c>
      <c r="Z62">
        <v>0.28581819320635815</v>
      </c>
      <c r="AA62">
        <v>5.1981120455932006E-2</v>
      </c>
      <c r="AB62">
        <v>-0.50334621158236292</v>
      </c>
    </row>
    <row r="63" spans="1:28" x14ac:dyDescent="0.35">
      <c r="A63" t="s">
        <v>115</v>
      </c>
      <c r="B63">
        <v>2620.2933333333335</v>
      </c>
      <c r="C63">
        <v>876.91247575418276</v>
      </c>
      <c r="E63">
        <v>3028.7449999999999</v>
      </c>
      <c r="F63">
        <v>427.46875172344676</v>
      </c>
      <c r="G63" s="25"/>
      <c r="H63">
        <v>2927.5950000000003</v>
      </c>
      <c r="I63">
        <v>340.50426463310481</v>
      </c>
      <c r="K63">
        <v>2438.5133333333338</v>
      </c>
      <c r="L63">
        <v>281.19099013541182</v>
      </c>
      <c r="O63" t="s">
        <v>115</v>
      </c>
      <c r="P63" s="25">
        <f t="shared" si="1"/>
        <v>1.1558801304688533</v>
      </c>
      <c r="Q63" s="25">
        <f t="shared" si="2"/>
        <v>1.117277582153652</v>
      </c>
      <c r="R63" s="30">
        <f t="shared" si="3"/>
        <v>0.93062608766448551</v>
      </c>
      <c r="S63" s="25"/>
      <c r="T63" t="s">
        <v>115</v>
      </c>
      <c r="U63">
        <f t="shared" si="4"/>
        <v>0.20899179217693584</v>
      </c>
      <c r="V63">
        <f t="shared" si="4"/>
        <v>0.15998766088428371</v>
      </c>
      <c r="W63">
        <f t="shared" si="4"/>
        <v>-0.103726465049181</v>
      </c>
      <c r="Y63" t="s">
        <v>113</v>
      </c>
      <c r="Z63">
        <v>0</v>
      </c>
      <c r="AA63">
        <v>0</v>
      </c>
      <c r="AB63">
        <v>12.417284675935834</v>
      </c>
    </row>
    <row r="64" spans="1:28" x14ac:dyDescent="0.35">
      <c r="A64" t="s">
        <v>116</v>
      </c>
      <c r="B64">
        <v>4414.206666666666</v>
      </c>
      <c r="C64">
        <v>2172.3058886200483</v>
      </c>
      <c r="E64">
        <v>3270.085</v>
      </c>
      <c r="F64">
        <v>1333.8657118190977</v>
      </c>
      <c r="G64" s="25"/>
      <c r="H64">
        <v>3568.2150000000001</v>
      </c>
      <c r="I64">
        <v>845.05124931371097</v>
      </c>
      <c r="K64">
        <v>2577.0533333333333</v>
      </c>
      <c r="L64">
        <v>408.93347837189151</v>
      </c>
      <c r="O64" s="29" t="s">
        <v>116</v>
      </c>
      <c r="P64" s="30">
        <f t="shared" si="1"/>
        <v>0.7408092205318888</v>
      </c>
      <c r="Q64" s="30">
        <f t="shared" si="2"/>
        <v>0.80834797041673034</v>
      </c>
      <c r="R64" s="30">
        <f t="shared" si="3"/>
        <v>0.58380894415153506</v>
      </c>
      <c r="S64" s="25"/>
      <c r="T64" s="29" t="s">
        <v>116</v>
      </c>
      <c r="U64">
        <f t="shared" si="4"/>
        <v>-0.43282603957640892</v>
      </c>
      <c r="V64">
        <f t="shared" si="4"/>
        <v>-0.30695162972269829</v>
      </c>
      <c r="W64">
        <f t="shared" si="4"/>
        <v>-0.77643178129928914</v>
      </c>
      <c r="Y64" t="s">
        <v>103</v>
      </c>
      <c r="Z64">
        <v>0.48161913582677873</v>
      </c>
      <c r="AA64">
        <v>-1.4891671021669798E-2</v>
      </c>
      <c r="AB64">
        <v>0.61425312570165991</v>
      </c>
    </row>
    <row r="65" spans="1:28" x14ac:dyDescent="0.35">
      <c r="A65" t="s">
        <v>117</v>
      </c>
      <c r="B65">
        <v>164.34666666666669</v>
      </c>
      <c r="C65">
        <v>42.551880491152374</v>
      </c>
      <c r="E65">
        <v>216.34</v>
      </c>
      <c r="F65">
        <v>46.390243227069348</v>
      </c>
      <c r="G65" s="25"/>
      <c r="H65">
        <v>201.995</v>
      </c>
      <c r="I65">
        <v>100.65176451508431</v>
      </c>
      <c r="K65">
        <v>164.02</v>
      </c>
      <c r="L65">
        <v>24.6679792443563</v>
      </c>
      <c r="O65" t="s">
        <v>117</v>
      </c>
      <c r="P65" s="25">
        <f t="shared" si="1"/>
        <v>1.316363783871491</v>
      </c>
      <c r="Q65" s="25">
        <f t="shared" si="2"/>
        <v>1.2290787765698521</v>
      </c>
      <c r="R65" s="30">
        <f t="shared" si="3"/>
        <v>0.99801233165666059</v>
      </c>
      <c r="S65" s="25"/>
      <c r="T65" t="s">
        <v>117</v>
      </c>
      <c r="U65">
        <f t="shared" si="4"/>
        <v>0.39655824033535625</v>
      </c>
      <c r="V65">
        <f t="shared" si="4"/>
        <v>0.29757738676381024</v>
      </c>
      <c r="W65">
        <f t="shared" si="4"/>
        <v>-2.8704529621049542E-3</v>
      </c>
      <c r="Y65" t="s">
        <v>13</v>
      </c>
      <c r="Z65">
        <v>1.3756044605056239</v>
      </c>
      <c r="AA65">
        <v>-9.0238704586091414E-2</v>
      </c>
      <c r="AB65">
        <v>-2.0563384516078824</v>
      </c>
    </row>
    <row r="66" spans="1:28" x14ac:dyDescent="0.35">
      <c r="A66" t="s">
        <v>118</v>
      </c>
      <c r="B66">
        <v>7276.5333333333338</v>
      </c>
      <c r="C66">
        <v>1265.9747955363548</v>
      </c>
      <c r="E66">
        <v>5128.28</v>
      </c>
      <c r="F66">
        <v>1485.7766217930175</v>
      </c>
      <c r="G66" s="25"/>
      <c r="H66">
        <v>8215.0949999999993</v>
      </c>
      <c r="I66">
        <v>4276.5663921226969</v>
      </c>
      <c r="K66">
        <v>4771.0066666666671</v>
      </c>
      <c r="L66">
        <v>902.8513182874151</v>
      </c>
      <c r="O66" s="29" t="s">
        <v>118</v>
      </c>
      <c r="P66" s="30">
        <f t="shared" si="1"/>
        <v>0.70476967053908446</v>
      </c>
      <c r="Q66" s="25">
        <f t="shared" si="2"/>
        <v>1.1289847271594531</v>
      </c>
      <c r="R66" s="30">
        <f t="shared" si="3"/>
        <v>0.65567028255213111</v>
      </c>
      <c r="S66" s="25"/>
      <c r="T66" t="s">
        <v>118</v>
      </c>
      <c r="U66">
        <f t="shared" si="4"/>
        <v>-0.50477625505632873</v>
      </c>
      <c r="V66">
        <f t="shared" si="4"/>
        <v>0.17502596954726957</v>
      </c>
      <c r="W66">
        <f t="shared" si="4"/>
        <v>-0.60895758691918633</v>
      </c>
      <c r="Y66" t="s">
        <v>104</v>
      </c>
      <c r="Z66">
        <v>0.34129341975429345</v>
      </c>
      <c r="AA66">
        <v>-0.20382881643507156</v>
      </c>
      <c r="AB66">
        <v>4.1002974125374687E-2</v>
      </c>
    </row>
    <row r="67" spans="1:28" x14ac:dyDescent="0.35">
      <c r="A67" t="s">
        <v>119</v>
      </c>
      <c r="B67">
        <v>430.59999999999997</v>
      </c>
      <c r="C67">
        <v>57.198475504160143</v>
      </c>
      <c r="E67">
        <v>229.185</v>
      </c>
      <c r="F67">
        <v>43.647913657661448</v>
      </c>
      <c r="G67" s="25"/>
      <c r="H67">
        <v>265.755</v>
      </c>
      <c r="I67">
        <v>33.666677392737498</v>
      </c>
      <c r="K67">
        <v>332.43333333333334</v>
      </c>
      <c r="L67">
        <v>135.85495549788874</v>
      </c>
      <c r="O67" s="29" t="s">
        <v>119</v>
      </c>
      <c r="P67" s="30">
        <f t="shared" si="1"/>
        <v>0.53224570366929869</v>
      </c>
      <c r="Q67" s="30">
        <f t="shared" si="2"/>
        <v>0.61717371110078967</v>
      </c>
      <c r="R67" s="30">
        <f t="shared" si="3"/>
        <v>0.77202353305465254</v>
      </c>
      <c r="S67" s="25"/>
      <c r="T67" t="s">
        <v>119</v>
      </c>
      <c r="U67">
        <f t="shared" si="4"/>
        <v>-0.90983569571475009</v>
      </c>
      <c r="V67">
        <f t="shared" si="4"/>
        <v>-0.69625148416515148</v>
      </c>
      <c r="W67">
        <f t="shared" si="4"/>
        <v>-0.3732832700574959</v>
      </c>
      <c r="Y67" t="s">
        <v>116</v>
      </c>
      <c r="Z67">
        <v>-0.43282603957640892</v>
      </c>
      <c r="AA67">
        <v>-0.30695162972269829</v>
      </c>
      <c r="AB67">
        <v>-0.77643178129928914</v>
      </c>
    </row>
    <row r="68" spans="1:28" x14ac:dyDescent="0.35">
      <c r="A68" t="s">
        <v>120</v>
      </c>
      <c r="B68">
        <v>2216.36</v>
      </c>
      <c r="C68">
        <v>879.63674479866961</v>
      </c>
      <c r="E68">
        <v>5385.61</v>
      </c>
      <c r="F68">
        <v>3215.4887165924479</v>
      </c>
      <c r="G68" s="25"/>
      <c r="H68">
        <v>8254.9149999999991</v>
      </c>
      <c r="I68">
        <v>4630.6381570974299</v>
      </c>
      <c r="K68">
        <v>5087.1400000000003</v>
      </c>
      <c r="L68">
        <v>1749.389183572368</v>
      </c>
      <c r="O68" s="26" t="s">
        <v>120</v>
      </c>
      <c r="P68" s="27">
        <f t="shared" si="1"/>
        <v>2.4299346676532689</v>
      </c>
      <c r="Q68" s="27">
        <f t="shared" si="2"/>
        <v>3.7245370788139103</v>
      </c>
      <c r="R68" s="27">
        <f t="shared" si="3"/>
        <v>2.2952679167644248</v>
      </c>
      <c r="S68" s="25"/>
      <c r="T68" s="26" t="s">
        <v>120</v>
      </c>
      <c r="U68">
        <f t="shared" si="4"/>
        <v>1.2809175253867295</v>
      </c>
      <c r="V68">
        <f t="shared" si="4"/>
        <v>1.8970611247422005</v>
      </c>
      <c r="W68">
        <f t="shared" si="4"/>
        <v>1.1986625630630448</v>
      </c>
      <c r="Y68" t="s">
        <v>87</v>
      </c>
      <c r="Z68">
        <v>-0.74926295296959033</v>
      </c>
      <c r="AA68">
        <v>-0.30832109309740091</v>
      </c>
      <c r="AB68">
        <v>-0.28321228777142388</v>
      </c>
    </row>
    <row r="69" spans="1:28" x14ac:dyDescent="0.35">
      <c r="A69" t="s">
        <v>121</v>
      </c>
      <c r="B69">
        <v>692.06000000000006</v>
      </c>
      <c r="C69">
        <v>284.11411862137322</v>
      </c>
      <c r="E69">
        <v>1272.48</v>
      </c>
      <c r="F69">
        <v>211.18336992607482</v>
      </c>
      <c r="G69" s="25"/>
      <c r="H69">
        <v>975.43</v>
      </c>
      <c r="I69">
        <v>175.47522788131729</v>
      </c>
      <c r="K69">
        <v>719.71999999999991</v>
      </c>
      <c r="L69">
        <v>194.37709432955361</v>
      </c>
      <c r="O69" t="s">
        <v>121</v>
      </c>
      <c r="P69" s="25">
        <f t="shared" si="1"/>
        <v>1.8386845071236597</v>
      </c>
      <c r="Q69" s="25">
        <f t="shared" si="2"/>
        <v>1.4094587174522439</v>
      </c>
      <c r="R69" s="25">
        <f t="shared" si="3"/>
        <v>1.0399676328642022</v>
      </c>
      <c r="S69" s="25"/>
      <c r="T69" t="s">
        <v>121</v>
      </c>
      <c r="U69">
        <f t="shared" si="4"/>
        <v>0.87867395443419793</v>
      </c>
      <c r="V69">
        <f t="shared" si="4"/>
        <v>0.49514122249923032</v>
      </c>
      <c r="W69">
        <f t="shared" si="4"/>
        <v>5.6538627757753021E-2</v>
      </c>
      <c r="Y69" t="s">
        <v>99</v>
      </c>
      <c r="Z69">
        <v>0.19458705567658147</v>
      </c>
      <c r="AA69">
        <v>-0.44647000711550106</v>
      </c>
      <c r="AB69">
        <v>0.17544200640987828</v>
      </c>
    </row>
    <row r="70" spans="1:28" x14ac:dyDescent="0.35">
      <c r="A70" t="s">
        <v>122</v>
      </c>
      <c r="B70">
        <v>297.62666666666667</v>
      </c>
      <c r="C70">
        <v>109.02481430084298</v>
      </c>
      <c r="E70">
        <v>161.12499999999997</v>
      </c>
      <c r="F70">
        <v>38.290167145104135</v>
      </c>
      <c r="G70" s="25"/>
      <c r="H70">
        <v>121.755</v>
      </c>
      <c r="I70">
        <v>31.109352827298359</v>
      </c>
      <c r="K70">
        <v>140.47333333333333</v>
      </c>
      <c r="L70">
        <v>29.835611831054027</v>
      </c>
      <c r="O70" s="29" t="s">
        <v>122</v>
      </c>
      <c r="P70" s="30">
        <f t="shared" si="1"/>
        <v>0.54136614102678959</v>
      </c>
      <c r="Q70" s="30">
        <f t="shared" si="2"/>
        <v>0.40908632739001882</v>
      </c>
      <c r="R70" s="30">
        <f t="shared" si="3"/>
        <v>0.47197831735507567</v>
      </c>
      <c r="S70" s="25"/>
      <c r="T70" t="s">
        <v>122</v>
      </c>
      <c r="U70">
        <f t="shared" si="4"/>
        <v>-0.88532343581671336</v>
      </c>
      <c r="V70">
        <f t="shared" si="4"/>
        <v>-1.2895227750562857</v>
      </c>
      <c r="W70">
        <f t="shared" si="4"/>
        <v>-1.0832075110689494</v>
      </c>
      <c r="Y70" t="s">
        <v>119</v>
      </c>
      <c r="Z70">
        <v>-0.90983569571475009</v>
      </c>
      <c r="AA70">
        <v>-0.69625148416515148</v>
      </c>
      <c r="AB70">
        <v>-0.3732832700574959</v>
      </c>
    </row>
    <row r="71" spans="1:28" x14ac:dyDescent="0.35">
      <c r="A71" t="s">
        <v>123</v>
      </c>
      <c r="B71">
        <v>360.44000000000005</v>
      </c>
      <c r="C71">
        <v>79.595198347638785</v>
      </c>
      <c r="E71">
        <v>588.32500000000005</v>
      </c>
      <c r="F71">
        <v>133.46343756499979</v>
      </c>
      <c r="G71" s="25"/>
      <c r="H71">
        <v>630.70500000000004</v>
      </c>
      <c r="I71">
        <v>179.72332616181623</v>
      </c>
      <c r="K71">
        <v>562.78666666666663</v>
      </c>
      <c r="L71">
        <v>53.4889309421429</v>
      </c>
      <c r="O71" t="s">
        <v>123</v>
      </c>
      <c r="P71" s="25">
        <f t="shared" si="1"/>
        <v>1.6322411497059148</v>
      </c>
      <c r="Q71" s="25">
        <f t="shared" si="2"/>
        <v>1.7498196648540671</v>
      </c>
      <c r="R71" s="25">
        <f t="shared" si="3"/>
        <v>1.5613879332667477</v>
      </c>
      <c r="S71" s="25"/>
      <c r="T71" t="s">
        <v>123</v>
      </c>
      <c r="U71">
        <f t="shared" si="4"/>
        <v>0.70685421894147693</v>
      </c>
      <c r="V71">
        <f t="shared" si="4"/>
        <v>0.80720624661379303</v>
      </c>
      <c r="W71">
        <f t="shared" si="4"/>
        <v>0.64282902538006881</v>
      </c>
      <c r="Y71" t="s">
        <v>122</v>
      </c>
      <c r="Z71">
        <v>-0.88532343581671336</v>
      </c>
      <c r="AA71">
        <v>-1.2895227750562857</v>
      </c>
      <c r="AB71">
        <v>-1.0832075110689494</v>
      </c>
    </row>
    <row r="72" spans="1:28" x14ac:dyDescent="0.35">
      <c r="A72" t="s">
        <v>124</v>
      </c>
      <c r="B72">
        <v>905.16666666666663</v>
      </c>
      <c r="C72">
        <v>592.00198659576552</v>
      </c>
      <c r="E72">
        <v>1103.49</v>
      </c>
      <c r="F72">
        <v>286.39694248833507</v>
      </c>
      <c r="G72" s="25"/>
      <c r="H72">
        <v>938.375</v>
      </c>
      <c r="I72">
        <v>313.03161091706602</v>
      </c>
      <c r="K72">
        <v>638.56666666666672</v>
      </c>
      <c r="L72">
        <v>211.3091066029416</v>
      </c>
      <c r="O72" t="s">
        <v>124</v>
      </c>
      <c r="P72" s="25">
        <f t="shared" si="1"/>
        <v>1.2191014546124104</v>
      </c>
      <c r="Q72" s="25">
        <f t="shared" si="2"/>
        <v>1.0366875345240287</v>
      </c>
      <c r="R72" s="30">
        <f t="shared" si="3"/>
        <v>0.70546860614988038</v>
      </c>
      <c r="S72" s="25"/>
      <c r="T72" t="s">
        <v>124</v>
      </c>
      <c r="U72">
        <f t="shared" si="4"/>
        <v>0.28581819320635815</v>
      </c>
      <c r="V72">
        <f t="shared" si="4"/>
        <v>5.1981120455932006E-2</v>
      </c>
      <c r="W72">
        <f t="shared" si="4"/>
        <v>-0.50334621158236292</v>
      </c>
      <c r="Y72" t="s">
        <v>109</v>
      </c>
      <c r="Z72">
        <v>-0.66698064601508078</v>
      </c>
      <c r="AA72">
        <v>-2.0223966542967977</v>
      </c>
      <c r="AB72">
        <v>-1.5183752995891107</v>
      </c>
    </row>
  </sheetData>
  <mergeCells count="1"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 Cells</vt:lpstr>
      <vt:lpstr>NK</vt:lpstr>
      <vt:lpstr>DC</vt:lpstr>
      <vt:lpstr>Fold Change</vt:lpstr>
      <vt:lpstr>Cytokine Panel </vt:lpstr>
    </vt:vector>
  </TitlesOfParts>
  <Company>Arizona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Carmona</dc:creator>
  <cp:lastModifiedBy>Masmudur Rahman</cp:lastModifiedBy>
  <dcterms:created xsi:type="dcterms:W3CDTF">2025-12-16T16:14:20Z</dcterms:created>
  <dcterms:modified xsi:type="dcterms:W3CDTF">2026-04-29T21:31:14Z</dcterms:modified>
</cp:coreProperties>
</file>