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linxingchen/local_documents/Projects/Chen_lab/秦祎婷-2025-博士/amoc-phages/"/>
    </mc:Choice>
  </mc:AlternateContent>
  <xr:revisionPtr revIDLastSave="0" documentId="13_ncr:1_{9B65B8BE-717B-784F-BF91-028B7EA56E4B}" xr6:coauthVersionLast="47" xr6:coauthVersionMax="47" xr10:uidLastSave="{00000000-0000-0000-0000-000000000000}"/>
  <bookViews>
    <workbookView xWindow="0" yWindow="600" windowWidth="38400" windowHeight="19600" activeTab="11" xr2:uid="{FC5AAEA8-8AA0-AD44-B468-D66BF168DDD2}"/>
  </bookViews>
  <sheets>
    <sheet name="ST1" sheetId="2" r:id="rId1"/>
    <sheet name="ST2" sheetId="1" r:id="rId2"/>
    <sheet name="ST3" sheetId="11" r:id="rId3"/>
    <sheet name="ST4" sheetId="3" r:id="rId4"/>
    <sheet name="ST5" sheetId="5" r:id="rId5"/>
    <sheet name="ST6" sheetId="6" r:id="rId6"/>
    <sheet name="ST7" sheetId="8" r:id="rId7"/>
    <sheet name="ST8" sheetId="9" r:id="rId8"/>
    <sheet name="ST9" sheetId="10" r:id="rId9"/>
    <sheet name="ST10" sheetId="13" r:id="rId10"/>
    <sheet name="ST11" sheetId="12" r:id="rId11"/>
    <sheet name="ST12" sheetId="14" r:id="rId12"/>
  </sheets>
  <definedNames>
    <definedName name="_xlnm._FilterDatabase" localSheetId="0" hidden="1">'ST1'!$A$2:$D$1476</definedName>
    <definedName name="_xlnm._FilterDatabase" localSheetId="4" hidden="1">'ST5'!$A$2:$M$44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0" l="1"/>
  <c r="O33" i="10" s="1"/>
  <c r="I32" i="10"/>
  <c r="N32" i="10" s="1"/>
  <c r="I31" i="10"/>
  <c r="O31" i="10" s="1"/>
  <c r="I30" i="10"/>
  <c r="N30" i="10" s="1"/>
  <c r="I29" i="10"/>
  <c r="N29" i="10" s="1"/>
  <c r="I28" i="10"/>
  <c r="N28" i="10" s="1"/>
  <c r="I27" i="10"/>
  <c r="N27" i="10" s="1"/>
  <c r="I26" i="10"/>
  <c r="N26" i="10" s="1"/>
  <c r="I25" i="10"/>
  <c r="N25" i="10" s="1"/>
  <c r="I24" i="10"/>
  <c r="N24" i="10" s="1"/>
  <c r="I23" i="10"/>
  <c r="N23" i="10" s="1"/>
  <c r="I22" i="10"/>
  <c r="N22" i="10" s="1"/>
  <c r="I21" i="10"/>
  <c r="O21" i="10" s="1"/>
  <c r="I20" i="10"/>
  <c r="N20" i="10" s="1"/>
  <c r="I18" i="10"/>
  <c r="I17" i="10"/>
  <c r="O17" i="10" s="1"/>
  <c r="I16" i="10"/>
  <c r="O16" i="10" s="1"/>
  <c r="I15" i="10"/>
  <c r="N15" i="10" s="1"/>
  <c r="I14" i="10"/>
  <c r="I13" i="10"/>
  <c r="N13" i="10" s="1"/>
  <c r="I12" i="10"/>
  <c r="O12" i="10" s="1"/>
  <c r="I11" i="10"/>
  <c r="N11" i="10" s="1"/>
  <c r="I10" i="10"/>
  <c r="O10" i="10" s="1"/>
  <c r="I9" i="10"/>
  <c r="I8" i="10"/>
  <c r="N8" i="10" s="1"/>
  <c r="I7" i="10"/>
  <c r="N7" i="10" s="1"/>
  <c r="I6" i="10"/>
  <c r="O6" i="10" s="1"/>
  <c r="I5" i="10"/>
  <c r="N5" i="10" s="1"/>
  <c r="I4" i="10"/>
  <c r="N4" i="10" s="1"/>
  <c r="I3" i="10"/>
  <c r="O3" i="10" s="1"/>
  <c r="O4" i="10" l="1"/>
  <c r="O7" i="10"/>
  <c r="O22" i="10"/>
  <c r="N31" i="10"/>
  <c r="O23" i="10"/>
  <c r="N12" i="10"/>
  <c r="N21" i="10"/>
  <c r="N10" i="10"/>
  <c r="N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tc={3C4781BB-7173-E141-8CD2-85687E33B649}</author>
  </authors>
  <commentList>
    <comment ref="C37" authorId="0" shapeId="0" xr:uid="{3C4781BB-7173-E141-8CD2-85687E33B649}">
      <text>
        <t>[线程批注]
你的Excel版本可读取此线程批注; 但如果在更新版本的Excel中打开文件，则对批注所作的任何改动都将被删除。了解详细信息: https://go.microsoft.com/fwlink/?linkid=870924
注释:
    this is probably not VFJL01
答复:
    based on rpS3 but gtdb concatenated seqs is ok</t>
      </text>
    </comment>
  </commentList>
</comments>
</file>

<file path=xl/sharedStrings.xml><?xml version="1.0" encoding="utf-8"?>
<sst xmlns="http://schemas.openxmlformats.org/spreadsheetml/2006/main" count="8715" uniqueCount="2909">
  <si>
    <t>genus_prediction</t>
  </si>
  <si>
    <t>subfamily_prediction</t>
  </si>
  <si>
    <t>family_prediction</t>
  </si>
  <si>
    <t>order_prediction</t>
  </si>
  <si>
    <t>class_prediction</t>
  </si>
  <si>
    <t>phylum_prediction</t>
  </si>
  <si>
    <t>kingdom_prediction</t>
  </si>
  <si>
    <t>realm_prediction</t>
  </si>
  <si>
    <t>Reference</t>
  </si>
  <si>
    <t>Genome</t>
  </si>
  <si>
    <t>novel_genus_7_of_novel_subfamily_0_of_Arenbergviridae</t>
  </si>
  <si>
    <t>novel_subfamily_0_of_Arenbergviridae</t>
  </si>
  <si>
    <t>Arenbergviridae</t>
  </si>
  <si>
    <t>novel_order_61_of_Caudoviricetes</t>
  </si>
  <si>
    <t>Caudoviricetes</t>
  </si>
  <si>
    <t>Uroviricota</t>
  </si>
  <si>
    <t>Heunggongvirae</t>
  </si>
  <si>
    <t>Duplodnaviria</t>
  </si>
  <si>
    <t>novel_genus_6_of_novel_subfamily_0_of_Arenbergviridae</t>
  </si>
  <si>
    <t>novel_genus_5_of_novel_subfamily_0_of_Arenbergviridae</t>
  </si>
  <si>
    <t>novel_genus_4_of_novel_subfamily_0_of_Arenbergviridae</t>
  </si>
  <si>
    <t>novel_genus_3_of_novel_subfamily_0_of_Arenbergviridae</t>
  </si>
  <si>
    <t>novel_genus_2_of_novel_subfamily_0_of_Arenbergviridae</t>
  </si>
  <si>
    <t>novel_genus_1_of_novel_subfamily_0_of_Arenbergviridae</t>
  </si>
  <si>
    <t>novel_order_61_of_Caudoviricetes</t>
    <phoneticPr fontId="1" type="noConversion"/>
  </si>
  <si>
    <t>novel_genus_0_of_novel_subfamily_0_of_Arenbergviridae</t>
  </si>
  <si>
    <t>Arenbergviridae</t>
    <phoneticPr fontId="1" type="noConversion"/>
  </si>
  <si>
    <t>novel_genus_0_of_novel_subfamily_0_of_Kyanoviridae</t>
  </si>
  <si>
    <t>novel_subfamily_0_of_Kyanoviridae</t>
  </si>
  <si>
    <t>Kyanoviridae</t>
  </si>
  <si>
    <t>Kyanoviridae</t>
    <phoneticPr fontId="1" type="noConversion"/>
  </si>
  <si>
    <t>ERR4193021</t>
  </si>
  <si>
    <t>ERR4193022</t>
  </si>
  <si>
    <t>ERR4193071</t>
  </si>
  <si>
    <t>ERR4193102</t>
  </si>
  <si>
    <t>ERR4193103</t>
  </si>
  <si>
    <t>ERR4193104</t>
  </si>
  <si>
    <t>ERR4193205</t>
  </si>
  <si>
    <t>ERR4193242</t>
  </si>
  <si>
    <t>ERR4193243</t>
  </si>
  <si>
    <t>ERR4193249</t>
  </si>
  <si>
    <t>ERR4193250</t>
  </si>
  <si>
    <t>ERR4193251</t>
  </si>
  <si>
    <t>ERR4193252</t>
  </si>
  <si>
    <t>ERR4193253</t>
  </si>
  <si>
    <t>ERR4194710</t>
  </si>
  <si>
    <t>ERR4195052</t>
  </si>
  <si>
    <t>ERR4210461</t>
  </si>
  <si>
    <t>ERR4210558</t>
  </si>
  <si>
    <t>ERR4221524</t>
  </si>
  <si>
    <t>ERR4221525</t>
  </si>
  <si>
    <t>ERR4222595</t>
  </si>
  <si>
    <t>ERR4222602</t>
  </si>
  <si>
    <t>ERR2848480</t>
  </si>
  <si>
    <t>ERR2848481</t>
  </si>
  <si>
    <t>ERR2848482</t>
  </si>
  <si>
    <t>ERR2848483</t>
  </si>
  <si>
    <t>ERR2848484</t>
  </si>
  <si>
    <t>ERR2848485</t>
  </si>
  <si>
    <t>ERR2848486</t>
  </si>
  <si>
    <t>ERR2848488</t>
  </si>
  <si>
    <t>ERR2848489</t>
  </si>
  <si>
    <t>ERR2848490</t>
  </si>
  <si>
    <t>ERR2848491</t>
  </si>
  <si>
    <t>ERR2848492</t>
  </si>
  <si>
    <t>ERR2848493</t>
  </si>
  <si>
    <t>ERR2848494</t>
  </si>
  <si>
    <t>ERR2848496</t>
  </si>
  <si>
    <t>ERR2848497</t>
  </si>
  <si>
    <t>ERR2848498</t>
  </si>
  <si>
    <t>ERR2848499</t>
  </si>
  <si>
    <t>ERR2848500</t>
  </si>
  <si>
    <t>ERR2848501</t>
  </si>
  <si>
    <t>ERR2848502</t>
  </si>
  <si>
    <t>ERR2848503</t>
  </si>
  <si>
    <t>ERR2848505</t>
  </si>
  <si>
    <t>ERR2848507</t>
  </si>
  <si>
    <t>ERR2848508</t>
  </si>
  <si>
    <t>ERR2848509</t>
  </si>
  <si>
    <t>ERR2848510</t>
  </si>
  <si>
    <t>ERR2848511</t>
  </si>
  <si>
    <t>ERR2848512</t>
  </si>
  <si>
    <t>ERR2848513</t>
  </si>
  <si>
    <t>ERR2848514</t>
  </si>
  <si>
    <t>ERR2848516</t>
  </si>
  <si>
    <t>ERR2848517</t>
  </si>
  <si>
    <t>ERR2848518</t>
  </si>
  <si>
    <t>ERR2848519</t>
  </si>
  <si>
    <t>ERR2848520</t>
  </si>
  <si>
    <t>ERR2848521</t>
  </si>
  <si>
    <t>ERR2848523</t>
  </si>
  <si>
    <t>ERR2848524</t>
  </si>
  <si>
    <t>ERR2848525</t>
  </si>
  <si>
    <t>ERR2848527</t>
  </si>
  <si>
    <t>ERR2848528</t>
  </si>
  <si>
    <t>ERR2848529</t>
  </si>
  <si>
    <t>ERR2848530</t>
  </si>
  <si>
    <t>ERR2848531</t>
  </si>
  <si>
    <t>ERR2848532</t>
  </si>
  <si>
    <t>ERR2848534</t>
  </si>
  <si>
    <t>ERR2848535</t>
  </si>
  <si>
    <t>ERR2848537</t>
  </si>
  <si>
    <t>ERR2848538</t>
  </si>
  <si>
    <t>ERR2848539</t>
  </si>
  <si>
    <t>ERR2848540</t>
  </si>
  <si>
    <t>ERR2848541</t>
  </si>
  <si>
    <t>ERR2848542</t>
  </si>
  <si>
    <t>ERR2848543</t>
  </si>
  <si>
    <t>ERR2848544</t>
  </si>
  <si>
    <t>ERR2848545</t>
  </si>
  <si>
    <t>ERR2848546</t>
  </si>
  <si>
    <t>ERR2848547</t>
  </si>
  <si>
    <t>ERR2848548</t>
  </si>
  <si>
    <t>ERR2848549</t>
  </si>
  <si>
    <t>ERR2848550</t>
  </si>
  <si>
    <t>ERR2848551</t>
  </si>
  <si>
    <t>ERR2848552</t>
  </si>
  <si>
    <t>ERR2848553</t>
  </si>
  <si>
    <t>ERR2848554</t>
  </si>
  <si>
    <t>ERR2848555</t>
  </si>
  <si>
    <t>ERR2848556</t>
  </si>
  <si>
    <t>ERR2848557</t>
  </si>
  <si>
    <t>ERR2848560</t>
  </si>
  <si>
    <t>ERR2848561</t>
  </si>
  <si>
    <t>ERR2848562</t>
  </si>
  <si>
    <t>ERR2848564</t>
  </si>
  <si>
    <t>ERR2848565</t>
  </si>
  <si>
    <t>ERR2848570</t>
  </si>
  <si>
    <t>ERR2848571</t>
  </si>
  <si>
    <t>ERR2848572</t>
  </si>
  <si>
    <t>ERR2848574</t>
  </si>
  <si>
    <t>ERR2848575</t>
  </si>
  <si>
    <t>ERR2848577</t>
  </si>
  <si>
    <t>ERR2848578</t>
  </si>
  <si>
    <t>ERR2848579</t>
  </si>
  <si>
    <t>ERR4869703</t>
  </si>
  <si>
    <t>ERR4869704</t>
  </si>
  <si>
    <t>ERR4869705</t>
  </si>
  <si>
    <t>ERR4869706</t>
  </si>
  <si>
    <t>ERR4869707</t>
  </si>
  <si>
    <t>ERR4869708</t>
  </si>
  <si>
    <t>ERR4869709</t>
  </si>
  <si>
    <t>ERR4869710</t>
  </si>
  <si>
    <t>ERR4869711</t>
  </si>
  <si>
    <t>ERR4869712</t>
  </si>
  <si>
    <t>ERR4869713</t>
  </si>
  <si>
    <t>ERR4869714</t>
  </si>
  <si>
    <t>ERR4869715</t>
  </si>
  <si>
    <t>ERR4869716</t>
  </si>
  <si>
    <t>ERR4869717</t>
  </si>
  <si>
    <t>ERR4869718</t>
  </si>
  <si>
    <t>ERR4869719</t>
  </si>
  <si>
    <t>ERR4869720</t>
  </si>
  <si>
    <t>ERR4869721</t>
  </si>
  <si>
    <t>ERR4869722</t>
  </si>
  <si>
    <t>ERR4869723</t>
  </si>
  <si>
    <t>ERR4869724</t>
  </si>
  <si>
    <t>ERR4869725</t>
  </si>
  <si>
    <t>ERR4869726</t>
  </si>
  <si>
    <t>ERR4869727</t>
  </si>
  <si>
    <t>ERR4869728</t>
  </si>
  <si>
    <t>ERR4869729</t>
  </si>
  <si>
    <t>ERR4869730</t>
  </si>
  <si>
    <t>ERR4869731</t>
  </si>
  <si>
    <t>ERR4869732</t>
  </si>
  <si>
    <t>ERR4869733</t>
  </si>
  <si>
    <t>ERR4869734</t>
  </si>
  <si>
    <t>ERR4869735</t>
  </si>
  <si>
    <t>ERR4869736</t>
  </si>
  <si>
    <t>ERR4869737</t>
  </si>
  <si>
    <t>ERR4869738</t>
  </si>
  <si>
    <t>ERR4869739</t>
  </si>
  <si>
    <t>ERR4869740</t>
  </si>
  <si>
    <t>ERR4869741</t>
  </si>
  <si>
    <t>ERR4869742</t>
  </si>
  <si>
    <t>ERR4869743</t>
  </si>
  <si>
    <t>ERR4869744</t>
  </si>
  <si>
    <t>ERR4869745</t>
  </si>
  <si>
    <t>ERR4869746</t>
  </si>
  <si>
    <t>ERR4869747</t>
  </si>
  <si>
    <t>ERR4869748</t>
  </si>
  <si>
    <t>ERR4869749</t>
  </si>
  <si>
    <t>ERR4869750</t>
  </si>
  <si>
    <t>ERR4869751</t>
  </si>
  <si>
    <t>ERR4869752</t>
  </si>
  <si>
    <t>ERR4869753</t>
  </si>
  <si>
    <t>ERR4869754</t>
  </si>
  <si>
    <t>ERR4869755</t>
  </si>
  <si>
    <t>ERR4869756</t>
  </si>
  <si>
    <t>ERR4869757</t>
  </si>
  <si>
    <t>ERR4869758</t>
  </si>
  <si>
    <t>ERR4869759</t>
  </si>
  <si>
    <t>ERR4869760</t>
  </si>
  <si>
    <t>ERR4869761</t>
  </si>
  <si>
    <t>ERR4869762</t>
  </si>
  <si>
    <t>ERR4869763</t>
  </si>
  <si>
    <t>ERR4869764</t>
  </si>
  <si>
    <t>ERR4869765</t>
  </si>
  <si>
    <t>ERR4869766</t>
  </si>
  <si>
    <t>ERR4869767</t>
  </si>
  <si>
    <t>ERR4869768</t>
  </si>
  <si>
    <t>ERR4869769</t>
  </si>
  <si>
    <t>ERR4869770</t>
  </si>
  <si>
    <t>ERR4869771</t>
  </si>
  <si>
    <t>ERR4869772</t>
  </si>
  <si>
    <t>ERR4869774</t>
  </si>
  <si>
    <t>ERR4869775</t>
  </si>
  <si>
    <t>ERR4869776</t>
  </si>
  <si>
    <t>ERR4869777</t>
  </si>
  <si>
    <t>ERR4869778</t>
  </si>
  <si>
    <t>ERR4869779</t>
  </si>
  <si>
    <t>ERR4869780</t>
  </si>
  <si>
    <t>ERR4869781</t>
  </si>
  <si>
    <t>ERR4869782</t>
  </si>
  <si>
    <t>ERR4869783</t>
  </si>
  <si>
    <t>ERR4869784</t>
  </si>
  <si>
    <t>ERR4869785</t>
  </si>
  <si>
    <t>ERR4869786</t>
  </si>
  <si>
    <t>ERR4869787</t>
  </si>
  <si>
    <t>ERR4869788</t>
  </si>
  <si>
    <t>ERR4869789</t>
  </si>
  <si>
    <t>ERR4869790</t>
  </si>
  <si>
    <t>ERR4869791</t>
  </si>
  <si>
    <t>ERR4869792</t>
  </si>
  <si>
    <t>ERR4869793</t>
  </si>
  <si>
    <t>ERR4869794</t>
  </si>
  <si>
    <t>ERR4869795</t>
  </si>
  <si>
    <t>ERR4869796</t>
  </si>
  <si>
    <t>ERR4869797</t>
  </si>
  <si>
    <t>ERR4869798</t>
  </si>
  <si>
    <t>ERR4869799</t>
  </si>
  <si>
    <t>ERR4869800</t>
  </si>
  <si>
    <t>ERR4869801</t>
  </si>
  <si>
    <t>ERR4869802</t>
  </si>
  <si>
    <t>ERR4869804</t>
  </si>
  <si>
    <t>ERR4869805</t>
  </si>
  <si>
    <t>ERR4869806</t>
  </si>
  <si>
    <t>ERR4869807</t>
  </si>
  <si>
    <t>ERR4869808</t>
  </si>
  <si>
    <t>ERR4869809</t>
  </si>
  <si>
    <t>ERR4869810</t>
  </si>
  <si>
    <t>ERR4869811</t>
  </si>
  <si>
    <t>ERR4869812</t>
  </si>
  <si>
    <t>ERR4869813</t>
  </si>
  <si>
    <t>ERR4869814</t>
  </si>
  <si>
    <t>ERR4869815</t>
  </si>
  <si>
    <t>ERR4869816</t>
  </si>
  <si>
    <t>ERR4869818</t>
  </si>
  <si>
    <t>ERR4869819</t>
  </si>
  <si>
    <t>ERR4869820</t>
  </si>
  <si>
    <t>ERR4869821</t>
  </si>
  <si>
    <t>ERR4869822</t>
  </si>
  <si>
    <t>ERR4869823</t>
  </si>
  <si>
    <t>ERR4869824</t>
  </si>
  <si>
    <t>ERR4869825</t>
  </si>
  <si>
    <t>ERR4869826</t>
  </si>
  <si>
    <t>ERR4869827</t>
  </si>
  <si>
    <t>ERR4869828</t>
  </si>
  <si>
    <t>ERR4869829</t>
  </si>
  <si>
    <t>ERR4869830</t>
  </si>
  <si>
    <t>ERR4869831</t>
  </si>
  <si>
    <t>ERR4869832</t>
  </si>
  <si>
    <t>ERR4869833</t>
  </si>
  <si>
    <t>ERR4869834</t>
  </si>
  <si>
    <t>ERR4869835</t>
  </si>
  <si>
    <t>ERR4869836</t>
  </si>
  <si>
    <t>ERR4869838</t>
  </si>
  <si>
    <t>ERR4869839</t>
  </si>
  <si>
    <t>ERR4869840</t>
  </si>
  <si>
    <t>ERR4869841</t>
  </si>
  <si>
    <t>ERR4869842</t>
  </si>
  <si>
    <t>ERR4869843</t>
  </si>
  <si>
    <t>ERR4869844</t>
  </si>
  <si>
    <t>ERR4869845</t>
  </si>
  <si>
    <t>ERR4869846</t>
  </si>
  <si>
    <t>ERR4869848</t>
  </si>
  <si>
    <t>ERR5954369</t>
  </si>
  <si>
    <t>ERR5954370</t>
  </si>
  <si>
    <t>ERR5954371</t>
  </si>
  <si>
    <t>ERR5954372</t>
  </si>
  <si>
    <t>ERR5954373</t>
  </si>
  <si>
    <t>ERR5954374</t>
  </si>
  <si>
    <t>ERR5954375</t>
  </si>
  <si>
    <t>ERR5954376</t>
  </si>
  <si>
    <t>ERR5954377</t>
  </si>
  <si>
    <t>ERR5954378</t>
  </si>
  <si>
    <t>ERR5954379</t>
  </si>
  <si>
    <t>ERR5954380</t>
  </si>
  <si>
    <t>ERR5954381</t>
  </si>
  <si>
    <t>ERR5954382</t>
  </si>
  <si>
    <t>ERR5954383</t>
  </si>
  <si>
    <t>ERR5954384</t>
  </si>
  <si>
    <t>ERR5954385</t>
  </si>
  <si>
    <t>ERR5954386</t>
  </si>
  <si>
    <t>ERR5954387</t>
  </si>
  <si>
    <t>ERR5954388</t>
  </si>
  <si>
    <t>ERR5954389</t>
  </si>
  <si>
    <t>ERR5954390</t>
  </si>
  <si>
    <t>ERR5954393</t>
  </si>
  <si>
    <t>ERR5954394</t>
  </si>
  <si>
    <t>ERR5954395</t>
  </si>
  <si>
    <t>ERR5954396</t>
  </si>
  <si>
    <t>ERR5954397</t>
  </si>
  <si>
    <t>ERR5954398</t>
  </si>
  <si>
    <t>ERR5954399</t>
  </si>
  <si>
    <t>ERR5954400</t>
  </si>
  <si>
    <t>ERR5954401</t>
  </si>
  <si>
    <t>ERR5954402</t>
  </si>
  <si>
    <t>ERR5954403</t>
  </si>
  <si>
    <t>ERR5954404</t>
  </si>
  <si>
    <t>ERR5954405</t>
  </si>
  <si>
    <t>ERR5954406</t>
  </si>
  <si>
    <t>ERR5954407</t>
  </si>
  <si>
    <t>ERR5954408</t>
  </si>
  <si>
    <t>ERR5954409</t>
  </si>
  <si>
    <t>ERR5954410</t>
  </si>
  <si>
    <t>ERR5954411</t>
  </si>
  <si>
    <t>ERR5954412</t>
  </si>
  <si>
    <t>ERR5954413</t>
  </si>
  <si>
    <t>ERR5954414</t>
  </si>
  <si>
    <t>ERR5954415</t>
  </si>
  <si>
    <t>ERR5954416</t>
  </si>
  <si>
    <t>ERR5954417</t>
  </si>
  <si>
    <t>ERR5954418</t>
  </si>
  <si>
    <t>ERR5954419</t>
  </si>
  <si>
    <t>ERR5954420</t>
  </si>
  <si>
    <t>ERR5954421</t>
  </si>
  <si>
    <t>ERR5954422</t>
  </si>
  <si>
    <t>ERR5954423</t>
  </si>
  <si>
    <t>ERR5954424</t>
  </si>
  <si>
    <t>ERR5954425</t>
  </si>
  <si>
    <t>ERR5954426</t>
  </si>
  <si>
    <t>ERR5954427</t>
  </si>
  <si>
    <t>ERR5954428</t>
  </si>
  <si>
    <t>ERR5954429</t>
  </si>
  <si>
    <t>ERR5954430</t>
  </si>
  <si>
    <t>ERR5954431</t>
  </si>
  <si>
    <t>ERR5954432</t>
  </si>
  <si>
    <t>ERR5954433</t>
  </si>
  <si>
    <t>ERR5954434</t>
  </si>
  <si>
    <t>ERR5954435</t>
  </si>
  <si>
    <t>ERR5954436</t>
  </si>
  <si>
    <t>ERR5954437</t>
  </si>
  <si>
    <t>ERR5954438</t>
  </si>
  <si>
    <t>ERR5954439</t>
  </si>
  <si>
    <t>ERR5954440</t>
  </si>
  <si>
    <t>ERR5954441</t>
  </si>
  <si>
    <t>ERR5954442</t>
  </si>
  <si>
    <t>ERR5954443</t>
  </si>
  <si>
    <t>ERR5954444</t>
  </si>
  <si>
    <t>ERR5954445</t>
  </si>
  <si>
    <t>ERR5954446</t>
  </si>
  <si>
    <t>ERR5954447</t>
  </si>
  <si>
    <t>ERR5954448</t>
  </si>
  <si>
    <t>ERR5954449</t>
  </si>
  <si>
    <t>ERR5954450</t>
  </si>
  <si>
    <t>ERR5954451</t>
  </si>
  <si>
    <t>ERR5954452</t>
  </si>
  <si>
    <t>ERR5954453</t>
  </si>
  <si>
    <t>ERR5954454</t>
  </si>
  <si>
    <t>ERR5954455</t>
  </si>
  <si>
    <t>ERR5954456</t>
  </si>
  <si>
    <t>ERR5954457</t>
  </si>
  <si>
    <t>ERR5954458</t>
  </si>
  <si>
    <t>ERR5954459</t>
  </si>
  <si>
    <t>ERR5954460</t>
  </si>
  <si>
    <t>ERR5954461</t>
  </si>
  <si>
    <t>ERR5954462</t>
  </si>
  <si>
    <t>ERR5954463</t>
  </si>
  <si>
    <t>ERR5954464</t>
  </si>
  <si>
    <t>ERR5954465</t>
  </si>
  <si>
    <t>ERR5954466</t>
  </si>
  <si>
    <t>ERR5954467</t>
  </si>
  <si>
    <t>ERR5954468</t>
  </si>
  <si>
    <t>ERR5954469</t>
  </si>
  <si>
    <t>ERR5954470</t>
  </si>
  <si>
    <t>ERR5954471</t>
  </si>
  <si>
    <t>ERR5954472</t>
  </si>
  <si>
    <t>ERR5954473</t>
  </si>
  <si>
    <t>ERR5954474</t>
  </si>
  <si>
    <t>ERR5954475</t>
  </si>
  <si>
    <t>ERR5954476</t>
  </si>
  <si>
    <t>ERR5954477</t>
  </si>
  <si>
    <t>ERR5954478</t>
  </si>
  <si>
    <t>ERR5954479</t>
  </si>
  <si>
    <t>ERR5954480</t>
  </si>
  <si>
    <t>ERR5954481</t>
  </si>
  <si>
    <t>ERR5954482</t>
  </si>
  <si>
    <t>ERR5954483</t>
  </si>
  <si>
    <t>ERR5954484</t>
  </si>
  <si>
    <t>ERR5954485</t>
  </si>
  <si>
    <t>ERR5954486</t>
  </si>
  <si>
    <t>ERR5954487</t>
  </si>
  <si>
    <t>ERR5954489</t>
  </si>
  <si>
    <t>SRR9302961</t>
  </si>
  <si>
    <t>SRR9199085</t>
  </si>
  <si>
    <t>SRR10599098</t>
  </si>
  <si>
    <t>SRR10599099</t>
  </si>
  <si>
    <t>SRR10599112</t>
  </si>
  <si>
    <t>SRR8272561</t>
  </si>
  <si>
    <t>SRR8272562</t>
  </si>
  <si>
    <t>SRR8272566</t>
  </si>
  <si>
    <t>SRR8272567</t>
  </si>
  <si>
    <t>SRR8272570</t>
  </si>
  <si>
    <t>SRR6481319</t>
  </si>
  <si>
    <t>ERR2681670</t>
  </si>
  <si>
    <t>SRR28327201</t>
  </si>
  <si>
    <t>SRR29270203</t>
  </si>
  <si>
    <t>SRR29270207</t>
  </si>
  <si>
    <t>SRR13004196</t>
  </si>
  <si>
    <t>SRR13004197</t>
  </si>
  <si>
    <t>SRR14597300</t>
  </si>
  <si>
    <t>SRR14597301</t>
  </si>
  <si>
    <t>SRR15035645</t>
  </si>
  <si>
    <t>SRR15035646</t>
  </si>
  <si>
    <t>SRR15035647</t>
  </si>
  <si>
    <t>SRR15035648</t>
  </si>
  <si>
    <t>SRR19748514</t>
  </si>
  <si>
    <t>SRR19748528</t>
  </si>
  <si>
    <t>SRR19748537</t>
  </si>
  <si>
    <t>SRR19851455</t>
  </si>
  <si>
    <t>SRR20074297</t>
  </si>
  <si>
    <t>SRR20852506</t>
  </si>
  <si>
    <t>SRR20852507</t>
  </si>
  <si>
    <t>SRR20852508</t>
  </si>
  <si>
    <t>SRR20852509</t>
  </si>
  <si>
    <t>SRR20852510</t>
  </si>
  <si>
    <t>SRR21524752</t>
  </si>
  <si>
    <t>SRR21524779</t>
  </si>
  <si>
    <t>SRR21524780</t>
  </si>
  <si>
    <t>SRR21524781</t>
  </si>
  <si>
    <t>SRR21524782</t>
  </si>
  <si>
    <t>SRR21847351</t>
  </si>
  <si>
    <t>SRR21915725</t>
  </si>
  <si>
    <t>SRR22804966</t>
  </si>
  <si>
    <t>SRR23493618</t>
  </si>
  <si>
    <t>SRR24908142</t>
  </si>
  <si>
    <t>SRR24908153</t>
  </si>
  <si>
    <t>SRR24908154</t>
  </si>
  <si>
    <t>SRR26784072</t>
  </si>
  <si>
    <t>SRR26784073</t>
  </si>
  <si>
    <t>SRR26784438</t>
  </si>
  <si>
    <t>SRR3137754</t>
  </si>
  <si>
    <t>SRR3137755</t>
  </si>
  <si>
    <t>SRR5818245</t>
  </si>
  <si>
    <t>SRR8942238</t>
  </si>
  <si>
    <t>SRR8942251</t>
  </si>
  <si>
    <t>SRR8942252</t>
  </si>
  <si>
    <t>SRR943331</t>
  </si>
  <si>
    <t>SRR9659501</t>
  </si>
  <si>
    <t>SRR9661227</t>
  </si>
  <si>
    <t>SRR9661299</t>
  </si>
  <si>
    <t>ERR12084906</t>
  </si>
  <si>
    <t>ERR12084920</t>
  </si>
  <si>
    <t>ERR12084921</t>
  </si>
  <si>
    <t>ERR12084968</t>
  </si>
  <si>
    <t>ERR12084973</t>
  </si>
  <si>
    <t>SRR19430212</t>
  </si>
  <si>
    <t>AU2</t>
  </si>
  <si>
    <t>AU2-PA</t>
  </si>
  <si>
    <t>AU4</t>
  </si>
  <si>
    <t>AU4-PA</t>
  </si>
  <si>
    <t>AU5</t>
  </si>
  <si>
    <t>AU5-PA</t>
  </si>
  <si>
    <t>AU8</t>
  </si>
  <si>
    <t>AU8-PA</t>
  </si>
  <si>
    <t>SP2</t>
  </si>
  <si>
    <t>SP2-PA</t>
  </si>
  <si>
    <t>SP4</t>
  </si>
  <si>
    <t>SP4-PA</t>
  </si>
  <si>
    <t>SP5</t>
  </si>
  <si>
    <t>SP5-PA</t>
  </si>
  <si>
    <t>SP8</t>
  </si>
  <si>
    <t>SP8-PA</t>
  </si>
  <si>
    <t>SU2</t>
  </si>
  <si>
    <t>SU2-PA</t>
  </si>
  <si>
    <t>SU4</t>
  </si>
  <si>
    <t>SU4-PA</t>
  </si>
  <si>
    <t>SU5</t>
  </si>
  <si>
    <t>SU5-PA</t>
  </si>
  <si>
    <t>SU8-Colony</t>
  </si>
  <si>
    <t>SU8</t>
  </si>
  <si>
    <t>SU8-PA</t>
  </si>
  <si>
    <t>WI2</t>
  </si>
  <si>
    <t>WI2-PA</t>
  </si>
  <si>
    <t>WI4</t>
  </si>
  <si>
    <t>WI4-PA</t>
  </si>
  <si>
    <t>WI5</t>
  </si>
  <si>
    <t>WI5-PA</t>
  </si>
  <si>
    <t>WI8</t>
  </si>
  <si>
    <t>WI8-PA</t>
  </si>
  <si>
    <t>SRR21892037</t>
  </si>
  <si>
    <t>SRR21892038</t>
  </si>
  <si>
    <t>SRR21892039</t>
  </si>
  <si>
    <t>SRR21892040</t>
  </si>
  <si>
    <t>SRR21892041</t>
  </si>
  <si>
    <t>SRR21892042</t>
  </si>
  <si>
    <t>SRR21892043</t>
  </si>
  <si>
    <t>SRR21892044</t>
  </si>
  <si>
    <t>SRR21892045</t>
  </si>
  <si>
    <t>SRR21892046</t>
  </si>
  <si>
    <t>SRR21892047</t>
  </si>
  <si>
    <t>SRR21892048</t>
  </si>
  <si>
    <t>SRR21892049</t>
  </si>
  <si>
    <t>SRR21892050</t>
  </si>
  <si>
    <t>SRR21892051</t>
  </si>
  <si>
    <t>SRR21892052</t>
  </si>
  <si>
    <t>SRR21892053</t>
  </si>
  <si>
    <t>SRR21892054</t>
  </si>
  <si>
    <t>SRR21892055</t>
  </si>
  <si>
    <t>SRR21892056</t>
  </si>
  <si>
    <t>SRR21892057</t>
  </si>
  <si>
    <t>SRR21892058</t>
  </si>
  <si>
    <t>SRR21892059</t>
  </si>
  <si>
    <t>PRJEB29238</t>
  </si>
  <si>
    <t>PRJNA548910</t>
  </si>
  <si>
    <t>PRJNA429145</t>
  </si>
  <si>
    <t>PRJNA593890</t>
  </si>
  <si>
    <t>PRJNA497963</t>
  </si>
  <si>
    <t>PRJEB27578</t>
  </si>
  <si>
    <t>PRJNA1087105</t>
  </si>
  <si>
    <t>PRJNA1119566</t>
  </si>
  <si>
    <t>PRJNA429141</t>
  </si>
  <si>
    <t>CNP0004588</t>
  </si>
  <si>
    <t>Wuhan</t>
  </si>
  <si>
    <t>PRJNA887701</t>
  </si>
  <si>
    <t>Lake Chaohu</t>
  </si>
  <si>
    <t>Lake Kinneret</t>
  </si>
  <si>
    <t>Taihu Lake</t>
  </si>
  <si>
    <t>Canada Lakes</t>
  </si>
  <si>
    <t>Swiss Lakes</t>
  </si>
  <si>
    <t>Jiricka pond</t>
  </si>
  <si>
    <t>Rimov Reservoir</t>
  </si>
  <si>
    <t>Lake Soyang</t>
  </si>
  <si>
    <t>Host genome</t>
  </si>
  <si>
    <t>Host taxonomy</t>
  </si>
  <si>
    <t>Main method</t>
  </si>
  <si>
    <t>Confidence score</t>
  </si>
  <si>
    <t>Additional methods</t>
  </si>
  <si>
    <t>3300012006_29</t>
  </si>
  <si>
    <t>d__Bacteria;p__Pseudomonadota;c__Gammaproteobacteria;o__Burkholderiales;f__Nitrosomonadaceae;g__VFJL01;s__</t>
  </si>
  <si>
    <t>blast</t>
  </si>
  <si>
    <t>None</t>
  </si>
  <si>
    <t>GB_GCA_903957805.1</t>
  </si>
  <si>
    <t>d__Bacteria;p__Pseudomonadota;c__Gammaproteobacteria;o__Burkholderiales;f__Nitrosomonadaceae;g__VFJL01;s__VFJL01 sp903957805</t>
  </si>
  <si>
    <t>GB_GCA_013450215.1</t>
  </si>
  <si>
    <t>d__Bacteria;p__Pseudomonadota;c__Gammaproteobacteria;o__Burkholderiales;f__Nitrosomonadaceae;g__VFJL01;s__VFJL01 sp013450215</t>
  </si>
  <si>
    <t>GB_GCA_022842015.1</t>
  </si>
  <si>
    <t>d__Bacteria;p__Pseudomonadota;c__Gammaproteobacteria;o__Burkholderiales;f__Nitrosomonadaceae;g__Nitrosomonas;s__Nitrosomonas sp022842015</t>
  </si>
  <si>
    <t>iPHoP-RF;56.20</t>
  </si>
  <si>
    <t>RS_GCF_022836435.1</t>
  </si>
  <si>
    <t>d__Bacteria;p__Pseudomonadota;c__Gammaproteobacteria;o__Burkholderiales;f__Nitrosomonadaceae;g__Nitrosomonas;s__Nitrosomonas sp022836435</t>
  </si>
  <si>
    <t>3300027963_72</t>
  </si>
  <si>
    <t>d__Bacteria;p__Actinomycetota;c__Actinomycetia;o__Nanopelagicales;f__UBA5976;g__ATZT02;s__</t>
  </si>
  <si>
    <t>iPHoP-RF;71.50</t>
  </si>
  <si>
    <t>iPHoP-RF;52.50</t>
  </si>
  <si>
    <t>iPHoP-RF;59.80</t>
  </si>
  <si>
    <t>GB_GCA_014190895.1</t>
  </si>
  <si>
    <t>d__Bacteria;p__Pseudomonadota;c__Gammaproteobacteria;o__Burkholderiales;f__Nitrosomonadaceae;g__BJGV01;s__BJGV01 sp014190895</t>
  </si>
  <si>
    <t>iPHoP-RF;70.40</t>
  </si>
  <si>
    <t>iPHoP-RF;68.90</t>
  </si>
  <si>
    <t>iPHoP-RF;60.30</t>
  </si>
  <si>
    <t>iPHoP-RF;60.60</t>
  </si>
  <si>
    <t>iPHoP-RF;53.30</t>
  </si>
  <si>
    <t>A2</t>
    <phoneticPr fontId="1" type="noConversion"/>
  </si>
  <si>
    <t>B1</t>
    <phoneticPr fontId="1" type="noConversion"/>
  </si>
  <si>
    <t>A3</t>
    <phoneticPr fontId="1" type="noConversion"/>
  </si>
  <si>
    <t>C5</t>
    <phoneticPr fontId="1" type="noConversion"/>
  </si>
  <si>
    <t>B3</t>
    <phoneticPr fontId="1" type="noConversion"/>
  </si>
  <si>
    <t>C4</t>
    <phoneticPr fontId="1" type="noConversion"/>
  </si>
  <si>
    <t>B2</t>
    <phoneticPr fontId="1" type="noConversion"/>
  </si>
  <si>
    <t>A1</t>
    <phoneticPr fontId="1" type="noConversion"/>
  </si>
  <si>
    <t>A</t>
    <phoneticPr fontId="1" type="noConversion"/>
  </si>
  <si>
    <t>B</t>
    <phoneticPr fontId="1" type="noConversion"/>
  </si>
  <si>
    <t>C</t>
    <phoneticPr fontId="1" type="noConversion"/>
  </si>
  <si>
    <t>BJGV01</t>
    <phoneticPr fontId="1" type="noConversion"/>
  </si>
  <si>
    <t>GCA_002448775.1</t>
  </si>
  <si>
    <t>GCA_002721545.1</t>
    <phoneticPr fontId="1" type="noConversion"/>
  </si>
  <si>
    <t>saline water</t>
    <phoneticPr fontId="1" type="noConversion"/>
  </si>
  <si>
    <t>Nitrosomonadaceae bacterium UBA6933</t>
  </si>
  <si>
    <t>d__Bacteria; p__Pseudomonadota; c__Betaproteobacteria; o__Nitrosomonadales; f__Nitrosomonadaceae; g__; s__</t>
  </si>
  <si>
    <t>d__Bacteria; p__Pseudomonadota; c__Gammaproteobacteria; o__Burkholderiales; f__Nitrosomonadaceae; g__BJGV01; s__BJGV01 sp002721545</t>
  </si>
  <si>
    <t>marine water sample (Indian Ocean: Northwest Arabian Sea Upwelling Province)</t>
    <phoneticPr fontId="1" type="noConversion"/>
  </si>
  <si>
    <t>Nitrosomonadaceae bacterium</t>
  </si>
  <si>
    <t>BJGV01</t>
  </si>
  <si>
    <t>GCA_913046415.1</t>
  </si>
  <si>
    <t>marine metagenome</t>
    <phoneticPr fontId="1" type="noConversion"/>
  </si>
  <si>
    <t>uncultured Nitrosomonadaceae bacterium</t>
  </si>
  <si>
    <t>GCA_004356775.1</t>
  </si>
  <si>
    <t>Hadal surficial sediment, Pacific Ocean</t>
    <phoneticPr fontId="1" type="noConversion"/>
  </si>
  <si>
    <t>Betaproteobacteria bacterium</t>
  </si>
  <si>
    <t>d__Bacteria; p__Pseudomonadota; c__Betaproteobacteria; o__; f__; g__; s__</t>
  </si>
  <si>
    <t>d__Bacteria; p__Pseudomonadota; c__Gammaproteobacteria; o__Burkholderiales; f__Nitrosomonadaceae; g__BJGV01; s__BJGV01 sp004356775</t>
  </si>
  <si>
    <t>GCA_004356835.1</t>
  </si>
  <si>
    <t>GCA_004525885.1</t>
  </si>
  <si>
    <t>Sweden: Bothnian Sea</t>
    <phoneticPr fontId="1" type="noConversion"/>
  </si>
  <si>
    <t>Nitrosomonadales bacterium</t>
  </si>
  <si>
    <t>d__Bacteria; p__Pseudomonadota; c__Betaproteobacteria; o__Nitrosomonadales; f__; g__; s__</t>
  </si>
  <si>
    <t>d__Bacteria; p__Pseudomonadota; c__Gammaproteobacteria; o__Burkholderiales; f__Nitrosomonadaceae; g__BJGV01; s__BJGV01 sp004525885</t>
  </si>
  <si>
    <t>GCA_032127465.1</t>
  </si>
  <si>
    <t>GCA_004525885.1</t>
    <phoneticPr fontId="1" type="noConversion"/>
  </si>
  <si>
    <t>Baltic Sea</t>
    <phoneticPr fontId="1" type="noConversion"/>
  </si>
  <si>
    <t>GCA_009693205.1</t>
  </si>
  <si>
    <t>GCA_014190895.1</t>
    <phoneticPr fontId="1" type="noConversion"/>
  </si>
  <si>
    <t>Russia: Lake Baikal</t>
    <phoneticPr fontId="1" type="noConversion"/>
  </si>
  <si>
    <t>d__Bacteria; p__Pseudomonadota; c__Gammaproteobacteria; o__Burkholderiales; f__Nitrosomonadaceae; g__BJGV01; s__BJGV01 sp014190895</t>
  </si>
  <si>
    <t>USA: Lake Superior</t>
    <phoneticPr fontId="1" type="noConversion"/>
  </si>
  <si>
    <t>Nitrosospira sp.</t>
  </si>
  <si>
    <t>d__Bacteria; p__Pseudomonadota; c__Betaproteobacteria; o__Nitrosomonadales; f__Nitrosomonadaceae; g__Nitrosospira; s__</t>
  </si>
  <si>
    <t>GCA_014190895.1</t>
  </si>
  <si>
    <t>Japan:Shiga; Lake Biwa</t>
    <phoneticPr fontId="1" type="noConversion"/>
  </si>
  <si>
    <t>GCA_016106175.1</t>
  </si>
  <si>
    <t>USA: Lake Ontario</t>
    <phoneticPr fontId="1" type="noConversion"/>
  </si>
  <si>
    <t>GCA_016106225.1</t>
  </si>
  <si>
    <t>USA: Lake Michigan</t>
    <phoneticPr fontId="1" type="noConversion"/>
  </si>
  <si>
    <t>GCA_016106235.1</t>
  </si>
  <si>
    <t>USA: Lake Huron</t>
    <phoneticPr fontId="1" type="noConversion"/>
  </si>
  <si>
    <t>GCA_016106265.1</t>
  </si>
  <si>
    <t>GCA_016106275.1</t>
  </si>
  <si>
    <t>GCA_016106315.1</t>
    <phoneticPr fontId="1" type="noConversion"/>
  </si>
  <si>
    <t>GCA_026399535.1</t>
    <phoneticPr fontId="1" type="noConversion"/>
  </si>
  <si>
    <t>France: Besse-et-Saint-Anastaise; Lac Pavin</t>
    <phoneticPr fontId="1" type="noConversion"/>
  </si>
  <si>
    <t>Flathead Lake, MT, USA</t>
    <phoneticPr fontId="1" type="noConversion"/>
  </si>
  <si>
    <t>GCA_033548755.1</t>
  </si>
  <si>
    <t>GCA_033548885.1</t>
    <phoneticPr fontId="1" type="noConversion"/>
  </si>
  <si>
    <t>GCA_033548925.1</t>
  </si>
  <si>
    <t>GCA_037128855.1</t>
    <phoneticPr fontId="1" type="noConversion"/>
  </si>
  <si>
    <t>Canada: near Kenora, Ontario</t>
    <phoneticPr fontId="1" type="noConversion"/>
  </si>
  <si>
    <t>GCA_945861795.1</t>
    <phoneticPr fontId="1" type="noConversion"/>
  </si>
  <si>
    <t>Lake Maggiore, Italy</t>
    <phoneticPr fontId="1" type="noConversion"/>
  </si>
  <si>
    <t>Nitrosovibrio sp. Nv4</t>
  </si>
  <si>
    <t>d__Bacteria; p__Pseudomonadota; c__Betaproteobacteria; o__Nitrosomonadales; f__Nitrosomonadaceae; g__Nitrosovibrio; s__</t>
  </si>
  <si>
    <t>GCA_947445545.1</t>
    <phoneticPr fontId="1" type="noConversion"/>
  </si>
  <si>
    <t>Lake Constance (Bodensee), Switzerland</t>
    <phoneticPr fontId="1" type="noConversion"/>
  </si>
  <si>
    <t>GCA_947445795.1</t>
    <phoneticPr fontId="1" type="noConversion"/>
  </si>
  <si>
    <t>GCA_947497615.1</t>
    <phoneticPr fontId="1" type="noConversion"/>
  </si>
  <si>
    <t>Lake Zurich, Switzerland</t>
    <phoneticPr fontId="1" type="noConversion"/>
  </si>
  <si>
    <t>GCA_947499515.1</t>
    <phoneticPr fontId="1" type="noConversion"/>
  </si>
  <si>
    <t>Lake Zurich, Switzerland</t>
  </si>
  <si>
    <t>GCA_947501495.1</t>
  </si>
  <si>
    <t>GCA_947504745.1</t>
  </si>
  <si>
    <t>GCA_947506165.1</t>
  </si>
  <si>
    <t>GCA_014237605.1</t>
  </si>
  <si>
    <t>Canada: Scotian Shelf</t>
    <phoneticPr fontId="1" type="noConversion"/>
  </si>
  <si>
    <t>d__Bacteria; p__Pseudomonadota; c__Gammaproteobacteria; o__Burkholderiales; f__Nitrosomonadaceae; g__BJGV01; s__BJGV01 sp014237605</t>
  </si>
  <si>
    <t>GCA_016845595.1</t>
  </si>
  <si>
    <t>GCA_014237605.1</t>
    <phoneticPr fontId="1" type="noConversion"/>
  </si>
  <si>
    <t>USA: Florida, blue hole oxygen minimum zone seawater 60 m</t>
    <phoneticPr fontId="1" type="noConversion"/>
  </si>
  <si>
    <t>GCA_028356285.1</t>
  </si>
  <si>
    <t>USA: East Boothbay ME</t>
    <phoneticPr fontId="1" type="noConversion"/>
  </si>
  <si>
    <t>GCA_024644425.1</t>
  </si>
  <si>
    <t>New Zealand: Waiwera River; Auckland</t>
    <phoneticPr fontId="1" type="noConversion"/>
  </si>
  <si>
    <t>d__Bacteria; p__Pseudomonadota; c__Gammaproteobacteria; o__Burkholderiales; f__Nitrosomonadaceae; g__BJGV01; s__BJGV01 sp024644425</t>
  </si>
  <si>
    <t>GCA_036477105.1</t>
  </si>
  <si>
    <t>Pacific Ocean: South China Sea</t>
    <phoneticPr fontId="1" type="noConversion"/>
  </si>
  <si>
    <t>d__Bacteria; p__Pseudomonadota; c__Gammaproteobacteria; o__Burkholderiales; f__Nitrosomonadaceae; g__BJGV01; s__BJGV01 sp036477105</t>
  </si>
  <si>
    <t>GCA_041931485.1</t>
  </si>
  <si>
    <t xml:space="preserve">GCA_036477105.1 </t>
    <phoneticPr fontId="1" type="noConversion"/>
  </si>
  <si>
    <t>Pacific Ocean: Clarion Clipperton Zone</t>
    <phoneticPr fontId="1" type="noConversion"/>
  </si>
  <si>
    <t>GCA_964410345.1</t>
  </si>
  <si>
    <t>Indian Ocean</t>
    <phoneticPr fontId="1" type="noConversion"/>
  </si>
  <si>
    <t>uncultured Nitrosospira sp.</t>
  </si>
  <si>
    <t>GCA_028822555.1</t>
  </si>
  <si>
    <t>GCA_905612245.1</t>
    <phoneticPr fontId="1" type="noConversion"/>
  </si>
  <si>
    <t>Antarctica: West Antarctic Peninsula</t>
    <phoneticPr fontId="1" type="noConversion"/>
  </si>
  <si>
    <t>d__Bacteria; p__Pseudomonadota; c__Gammaproteobacteria; o__Burkholderiales; f__Nitrosomonadaceae; g__BJGV01; s__BJGV01 sp905612245</t>
  </si>
  <si>
    <t>GCA_905612245.1</t>
  </si>
  <si>
    <t>Ocean cavity beneath Ross Ice Shelf</t>
    <phoneticPr fontId="1" type="noConversion"/>
  </si>
  <si>
    <t>GCA_943787405.1</t>
  </si>
  <si>
    <t>marine water</t>
    <phoneticPr fontId="1" type="noConversion"/>
  </si>
  <si>
    <t>d__Bacteria; p__Pseudomonadota; c__Gammaproteobacteria; o__Burkholderiales; f__Nitrosomonadaceae; g__BJGV01; s__BJGV01 sp943787405</t>
  </si>
  <si>
    <t>GCA_963979375.1</t>
  </si>
  <si>
    <t xml:space="preserve">GCA_943787405.1 </t>
    <phoneticPr fontId="1" type="noConversion"/>
  </si>
  <si>
    <t>marine</t>
    <phoneticPr fontId="1" type="noConversion"/>
  </si>
  <si>
    <t>GCA_003230615.1</t>
  </si>
  <si>
    <t>GCA_963663215.1</t>
    <phoneticPr fontId="1" type="noConversion"/>
  </si>
  <si>
    <t>Atlantic Ocean: Mid-Atlantic Ridge; Guaymas Basin; Black smoker hydrothermal vent</t>
    <phoneticPr fontId="1" type="noConversion"/>
  </si>
  <si>
    <t>d__Bacteria; p__Pseudomonadota; c__Gammaproteobacteria; o__Burkholderiales; f__Nitrosomonadaceae; g__BJGV01; s__BJGV01 sp003230615</t>
  </si>
  <si>
    <t>GCA_004356405.1</t>
  </si>
  <si>
    <t>GCA_030617235.1</t>
  </si>
  <si>
    <t>cold seep</t>
    <phoneticPr fontId="1" type="noConversion"/>
  </si>
  <si>
    <t>GCA_036447795.1</t>
  </si>
  <si>
    <t>Pacific Ocean: Bashi Channel</t>
    <phoneticPr fontId="1" type="noConversion"/>
  </si>
  <si>
    <t>GCA_036482015.1</t>
  </si>
  <si>
    <t>China: South China Sea</t>
    <phoneticPr fontId="1" type="noConversion"/>
  </si>
  <si>
    <t>GCA_963663215.1</t>
  </si>
  <si>
    <t>Sponge: Geodia parva</t>
    <phoneticPr fontId="1" type="noConversion"/>
  </si>
  <si>
    <t>GCA_964194765.1</t>
  </si>
  <si>
    <t xml:space="preserve">GCA_963663215.1 </t>
    <phoneticPr fontId="1" type="noConversion"/>
  </si>
  <si>
    <t>marine sediment</t>
    <phoneticPr fontId="1" type="noConversion"/>
  </si>
  <si>
    <t>uncultured Nitrosopumilaceae archaeon</t>
  </si>
  <si>
    <t>d__Archaea; p__Nitrososphaerota; c__Nitrososphaeria; o__Nitrosopumilales; f__Nitrosopumilaceae; g__; s__</t>
  </si>
  <si>
    <t>GCA_964194955.1</t>
  </si>
  <si>
    <t>GCA_964195065.1</t>
  </si>
  <si>
    <t>GCA_965364945.1</t>
  </si>
  <si>
    <t>Arctic Ocean, marine sediment</t>
    <phoneticPr fontId="1" type="noConversion"/>
  </si>
  <si>
    <t>GCA_965370155.1</t>
  </si>
  <si>
    <t>GCA_964013575.1</t>
  </si>
  <si>
    <t>d__Bacteria; p__Pseudomonadota; c__Gammaproteobacteria; o__Burkholderiales; f__Nitrosomonadaceae; g__BJGV01; s__BJGV01 sp964013575</t>
  </si>
  <si>
    <t>GCA_964007885.1</t>
  </si>
  <si>
    <t xml:space="preserve">GCA_964013575.1 </t>
    <phoneticPr fontId="1" type="noConversion"/>
  </si>
  <si>
    <t>GCA_965205785.1</t>
  </si>
  <si>
    <t>France:La Ciotat; Sponge: Lycopodina hypogea</t>
    <phoneticPr fontId="1" type="noConversion"/>
  </si>
  <si>
    <t>d__Bacteria; p__Pseudomonadota; c__Gammaproteobacteria; o__Burkholderiales; f__Nitrosomonadaceae; g__BJGV01; s__BJGV01 sp965205785</t>
  </si>
  <si>
    <t>GCA_965238155.1</t>
  </si>
  <si>
    <t>Sponge: Bolosoma cyanae</t>
    <phoneticPr fontId="1" type="noConversion"/>
  </si>
  <si>
    <t>d__Bacteria; p__Pseudomonadota; c__Gammaproteobacteria; o__Burkholderiales; f__Nitrosomonadaceae; g__BJGV01; s__BJGV01 sp964196335</t>
  </si>
  <si>
    <t>GCA_964195885.1</t>
  </si>
  <si>
    <t xml:space="preserve">GCA_965238155.1 </t>
    <phoneticPr fontId="1" type="noConversion"/>
  </si>
  <si>
    <t>uncultured Verrucomicrobiales bacterium</t>
  </si>
  <si>
    <t>d__Bacteria; p__Verrucomicrobiota; c__Verrucomicrobiia; o__Verrucomicrobiales; f__; g__; s__</t>
  </si>
  <si>
    <t>GCA_964196005.1</t>
  </si>
  <si>
    <t>uncultured Amylibacter sp.</t>
  </si>
  <si>
    <t>d__Bacteria; p__Pseudomonadota; c__Alphaproteobacteria; o__Rhodobacterales; f__Paracoccaceae; g__Amylibacter; s__</t>
  </si>
  <si>
    <t>GCA_964196135.1</t>
  </si>
  <si>
    <t>uncultured Acidimicrobiia bacterium</t>
  </si>
  <si>
    <t>d__Bacteria; p__Actinomycetota; c__Acidimicrobiia; o__; f__; g__; s__</t>
  </si>
  <si>
    <t>GCA_964196335.1</t>
  </si>
  <si>
    <t>GCA_965365105.1</t>
  </si>
  <si>
    <t>GCA_036482115.1</t>
  </si>
  <si>
    <t>GCA_965248035.1</t>
    <phoneticPr fontId="1" type="noConversion"/>
  </si>
  <si>
    <t>d__Bacteria; p__Pseudomonadota; c__Gammaproteobacteria; o__Burkholderiales; f__Nitrosomonadaceae; g__BJGV01; s__BJGV01 sp964194745</t>
  </si>
  <si>
    <t>GCA_965248035.1</t>
  </si>
  <si>
    <t>Sponge: Petrosia crassa</t>
    <phoneticPr fontId="1" type="noConversion"/>
  </si>
  <si>
    <t>GCA_964194745.1</t>
  </si>
  <si>
    <t xml:space="preserve">GCA_965248035.1 </t>
    <phoneticPr fontId="1" type="noConversion"/>
  </si>
  <si>
    <t>Arenicellales bacterium</t>
  </si>
  <si>
    <t>d__Bacteria; p__Pseudomonadota; c__Gammaproteobacteria; o__Arenicellales; f__; g__; s__</t>
  </si>
  <si>
    <t>Group</t>
    <phoneticPr fontId="1" type="noConversion"/>
  </si>
  <si>
    <t>Order</t>
    <phoneticPr fontId="1" type="noConversion"/>
  </si>
  <si>
    <t>genome</t>
    <phoneticPr fontId="1" type="noConversion"/>
  </si>
  <si>
    <t>rep_genome</t>
    <phoneticPr fontId="1" type="noConversion"/>
  </si>
  <si>
    <t>gtdb_species_representative</t>
  </si>
  <si>
    <t>Contig number</t>
    <phoneticPr fontId="1" type="noConversion"/>
  </si>
  <si>
    <t>Longest contig (bp)</t>
    <phoneticPr fontId="1" type="noConversion"/>
  </si>
  <si>
    <t>Genome size (bp)</t>
    <phoneticPr fontId="1" type="noConversion"/>
  </si>
  <si>
    <t>Sampling site</t>
    <phoneticPr fontId="1" type="noConversion"/>
  </si>
  <si>
    <t>ncbi_organism_name</t>
  </si>
  <si>
    <t>ncbi_taxonomy</t>
  </si>
  <si>
    <t>gtdb_taxonomy</t>
  </si>
  <si>
    <t>VFJL01</t>
    <phoneticPr fontId="1" type="noConversion"/>
  </si>
  <si>
    <t>GCA_013450215.1</t>
    <phoneticPr fontId="1" type="noConversion"/>
  </si>
  <si>
    <t>GCA_013450215.1</t>
  </si>
  <si>
    <t>Lake Ontario, USA</t>
    <phoneticPr fontId="1" type="noConversion"/>
  </si>
  <si>
    <t>d__Bacteria; p__Pseudomonadota; c__Gammaproteobacteria; o__Burkholderiales; f__Nitrosomonadaceae; g__VFJL01; s__VFJL01 sp013450215</t>
  </si>
  <si>
    <t>GCA_009693465.1</t>
    <phoneticPr fontId="1" type="noConversion"/>
  </si>
  <si>
    <t>Baikal, Russia</t>
    <phoneticPr fontId="1" type="noConversion"/>
  </si>
  <si>
    <t>GCA_013521015.1</t>
    <phoneticPr fontId="1" type="noConversion"/>
  </si>
  <si>
    <t>Lake Superior, USA</t>
    <phoneticPr fontId="1" type="noConversion"/>
  </si>
  <si>
    <t>GCA_014190785.1</t>
    <phoneticPr fontId="1" type="noConversion"/>
  </si>
  <si>
    <t>Lake Biwa, Japan</t>
    <phoneticPr fontId="1" type="noConversion"/>
  </si>
  <si>
    <t>GCA_016106295.1</t>
    <phoneticPr fontId="1" type="noConversion"/>
  </si>
  <si>
    <t>Lake Michigan, USA</t>
    <phoneticPr fontId="1" type="noConversion"/>
  </si>
  <si>
    <t>GCA_016106335.1</t>
    <phoneticPr fontId="1" type="noConversion"/>
  </si>
  <si>
    <t>GCA_016106365.1</t>
    <phoneticPr fontId="1" type="noConversion"/>
  </si>
  <si>
    <t>GCA_016106375.1</t>
    <phoneticPr fontId="1" type="noConversion"/>
  </si>
  <si>
    <t>GCA_016106405.1</t>
    <phoneticPr fontId="1" type="noConversion"/>
  </si>
  <si>
    <t>Lake Huron, USA</t>
    <phoneticPr fontId="1" type="noConversion"/>
  </si>
  <si>
    <t>GCA_033548775.1</t>
    <phoneticPr fontId="1" type="noConversion"/>
  </si>
  <si>
    <t>Flathead Lake, USA</t>
    <phoneticPr fontId="1" type="noConversion"/>
  </si>
  <si>
    <t>GCA_033548815.1</t>
    <phoneticPr fontId="1" type="noConversion"/>
  </si>
  <si>
    <t>GCA_033548835.1</t>
    <phoneticPr fontId="1" type="noConversion"/>
  </si>
  <si>
    <t>GCA_033548915.1</t>
    <phoneticPr fontId="1" type="noConversion"/>
  </si>
  <si>
    <t>GCA_033551895.1</t>
    <phoneticPr fontId="1" type="noConversion"/>
  </si>
  <si>
    <t>GCA_041192075.1</t>
    <phoneticPr fontId="1" type="noConversion"/>
  </si>
  <si>
    <t>Crooked River, USA</t>
    <phoneticPr fontId="1" type="noConversion"/>
  </si>
  <si>
    <t>Pseudomonadota bacterium</t>
  </si>
  <si>
    <t>d__Bacteria; p__Pseudomonadota; c__; o__; f__; g__; s__</t>
  </si>
  <si>
    <t>GCA_947443315.1</t>
    <phoneticPr fontId="1" type="noConversion"/>
  </si>
  <si>
    <t>Rimov reservoir, Czech Republic</t>
    <phoneticPr fontId="1" type="noConversion"/>
  </si>
  <si>
    <t>GCA_947443515.1</t>
    <phoneticPr fontId="1" type="noConversion"/>
  </si>
  <si>
    <t>GCA_947502695.1</t>
    <phoneticPr fontId="1" type="noConversion"/>
  </si>
  <si>
    <t>GCA_964202715.1</t>
    <phoneticPr fontId="1" type="noConversion"/>
  </si>
  <si>
    <t>Lake Traunsee, Austria</t>
    <phoneticPr fontId="1" type="noConversion"/>
  </si>
  <si>
    <t>GCA_903957805.1</t>
    <phoneticPr fontId="1" type="noConversion"/>
  </si>
  <si>
    <t>GCA_903957805.1</t>
  </si>
  <si>
    <t>Lake Loclat, Switzerland</t>
    <phoneticPr fontId="1" type="noConversion"/>
  </si>
  <si>
    <t>uncultured Pseudomonadota bacterium</t>
  </si>
  <si>
    <t>d__Bacteria; p__Pseudomonadota; c__Gammaproteobacteria; o__Burkholderiales; f__Nitrosomonadaceae; g__VFJL01; s__VFJL01 sp903957805</t>
  </si>
  <si>
    <t>GCA_016106425.1</t>
    <phoneticPr fontId="1" type="noConversion"/>
  </si>
  <si>
    <t>Lake Erie, USA</t>
    <phoneticPr fontId="1" type="noConversion"/>
  </si>
  <si>
    <t>GCA_903935045.1</t>
    <phoneticPr fontId="1" type="noConversion"/>
  </si>
  <si>
    <t>GCA_903956815.1</t>
    <phoneticPr fontId="1" type="noConversion"/>
  </si>
  <si>
    <t>GCA_903960895.1</t>
    <phoneticPr fontId="1" type="noConversion"/>
  </si>
  <si>
    <t>GCA_943324035.2</t>
    <phoneticPr fontId="1" type="noConversion"/>
  </si>
  <si>
    <t>GCA_943330885.1</t>
    <phoneticPr fontId="1" type="noConversion"/>
  </si>
  <si>
    <t>GCA_044377615.1</t>
    <phoneticPr fontId="1" type="noConversion"/>
  </si>
  <si>
    <t>Lake Mendota, Madison, Wisconsin, USA</t>
    <phoneticPr fontId="1" type="noConversion"/>
  </si>
  <si>
    <t>GCA_947471695.1</t>
    <phoneticPr fontId="1" type="noConversion"/>
  </si>
  <si>
    <t>GCA_947471695.1</t>
  </si>
  <si>
    <t>d__Bacteria; p__Pseudomonadota; c__Gammaproteobacteria; o__Burkholderiales; f__Nitrosomonadaceae; g__VFJL01; s__VFJL01 sp947471695</t>
  </si>
  <si>
    <t>GCA_037147395.1</t>
    <phoneticPr fontId="1" type="noConversion"/>
  </si>
  <si>
    <t>GCA_037147395.1</t>
  </si>
  <si>
    <t>Lake 442, Ontario, Canada</t>
    <phoneticPr fontId="1" type="noConversion"/>
  </si>
  <si>
    <t>d__Bacteria; p__Pseudomonadota; c__Gammaproteobacteria; o__Burkholderiales; f__Nitrosomonadaceae; g__VFJL01; s__VFJL01 sp037147395</t>
  </si>
  <si>
    <t>GCA_043746895.1</t>
    <phoneticPr fontId="1" type="noConversion"/>
  </si>
  <si>
    <t>Dombay basin in the Caucasus mountain range, Russia</t>
    <phoneticPr fontId="1" type="noConversion"/>
  </si>
  <si>
    <t>GCA_919902515.1</t>
    <phoneticPr fontId="1" type="noConversion"/>
  </si>
  <si>
    <t>GCA_919902515.1</t>
  </si>
  <si>
    <t>Groundwater, Hainich, Thuringia, Germany</t>
    <phoneticPr fontId="1" type="noConversion"/>
  </si>
  <si>
    <t>d__Bacteria; p__Pseudomonadota; c__Gammaproteobacteria; o__Burkholderiales; f__Nitrosomonadaceae; g__VFJL01; s__VFJL01 sp919902515</t>
  </si>
  <si>
    <t>GCA_038042925.1</t>
    <phoneticPr fontId="1" type="noConversion"/>
  </si>
  <si>
    <t>GCA_945888885.1</t>
    <phoneticPr fontId="1" type="noConversion"/>
  </si>
  <si>
    <t>GCA_945888885.1</t>
  </si>
  <si>
    <t>Lake Most, Czech Republic</t>
    <phoneticPr fontId="1" type="noConversion"/>
  </si>
  <si>
    <t>d__Bacteria; p__Pseudomonadota; c__Gammaproteobacteria; o__Burkholderiales; f__Nitrosomonadaceae; g__VFJL01; s__VFJL01 sp945888885</t>
  </si>
  <si>
    <t>GCA_031427215.1</t>
    <phoneticPr fontId="1" type="noConversion"/>
  </si>
  <si>
    <t>Val Roseg glacier stream sediment, Switzerland</t>
    <phoneticPr fontId="1" type="noConversion"/>
  </si>
  <si>
    <t>GCA_009886095.1</t>
    <phoneticPr fontId="1" type="noConversion"/>
  </si>
  <si>
    <t>GCA_009886095.1</t>
  </si>
  <si>
    <t>Lake Hazen, Canada</t>
    <phoneticPr fontId="1" type="noConversion"/>
  </si>
  <si>
    <t>d__Bacteria; p__Pseudomonadota; c__Gammaproteobacteria; o__Burkholderiales; f__Nitrosomonadaceae; g__VFJL01; s__VFJL01 sp009886095</t>
  </si>
  <si>
    <t>GCA_945860135.1</t>
    <phoneticPr fontId="1" type="noConversion"/>
  </si>
  <si>
    <t>GCA_945860135.1</t>
  </si>
  <si>
    <t>Lake Lugano, Italy</t>
    <phoneticPr fontId="1" type="noConversion"/>
  </si>
  <si>
    <t>d__Bacteria; p__Pseudomonadota; c__Gammaproteobacteria; o__Burkholderiales; f__Nitrosomonadaceae; g__VFJL01; s__VFJL01 sp945860135</t>
  </si>
  <si>
    <t>GCA_026399575.1</t>
    <phoneticPr fontId="1" type="noConversion"/>
  </si>
  <si>
    <t>GCA_026399575.1</t>
  </si>
  <si>
    <t>Lac Pavin, France</t>
    <phoneticPr fontId="1" type="noConversion"/>
  </si>
  <si>
    <t>d__Bacteria; p__Pseudomonadota; c__Gammaproteobacteria; o__Burkholderiales; f__Nitrosomonadaceae; g__VFJL01; s__VFJL01 sp026399575</t>
  </si>
  <si>
    <t>GCA_030646695.1</t>
    <phoneticPr fontId="1" type="noConversion"/>
  </si>
  <si>
    <t>GCA_030646695.1</t>
  </si>
  <si>
    <t>Groundwater, Alberta, Canada</t>
    <phoneticPr fontId="1" type="noConversion"/>
  </si>
  <si>
    <t>d__Bacteria; p__Pseudomonadota; c__Gammaproteobacteria; o__Burkholderiales; f__Nitrosomonadaceae; g__VFJL01; s__VFJL01 sp030646695</t>
  </si>
  <si>
    <t>GCA_043721435.1</t>
    <phoneticPr fontId="1" type="noConversion"/>
  </si>
  <si>
    <t>Langtang basin, Nepal</t>
    <phoneticPr fontId="1" type="noConversion"/>
  </si>
  <si>
    <t>d__Bacteria; p__Pseudomonadota; c__Gammaproteobacteria; o__Burkholderiales; f__Nitrosomonadaceae; g__VFJL01; s__VFJL01 sp043721435</t>
  </si>
  <si>
    <t>GCA_043747535.1</t>
    <phoneticPr fontId="1" type="noConversion"/>
  </si>
  <si>
    <t>Mt Elbrus basin in the Caucasus mountain range, Russia</t>
    <phoneticPr fontId="1" type="noConversion"/>
  </si>
  <si>
    <t>GCA_043778685.1</t>
    <phoneticPr fontId="1" type="noConversion"/>
  </si>
  <si>
    <t>Mont Blanc basin in the Alps mountain range, France</t>
    <phoneticPr fontId="1" type="noConversion"/>
  </si>
  <si>
    <t>GCA_043752345.1</t>
    <phoneticPr fontId="1" type="noConversion"/>
  </si>
  <si>
    <t>Arabel basin, Kyrgyzstan</t>
    <phoneticPr fontId="1" type="noConversion"/>
  </si>
  <si>
    <t>d__Bacteria; p__Pseudomonadota; c__Gammaproteobacteria; o__Burkholderiales; f__Nitrosomonadaceae; g__VFJL01; s__VFJL01 sp043752345</t>
  </si>
  <si>
    <t>Source</t>
    <phoneticPr fontId="1" type="noConversion"/>
  </si>
  <si>
    <t>Lake Zurich</t>
    <phoneticPr fontId="1" type="noConversion"/>
  </si>
  <si>
    <t>SRR6475631</t>
    <phoneticPr fontId="1" type="noConversion"/>
  </si>
  <si>
    <t>Genome</t>
    <phoneticPr fontId="1" type="noConversion"/>
  </si>
  <si>
    <t>Lineage</t>
    <phoneticPr fontId="1" type="noConversion"/>
  </si>
  <si>
    <t>Lake Michigan</t>
    <phoneticPr fontId="1" type="noConversion"/>
  </si>
  <si>
    <t>Total length (bp)</t>
    <phoneticPr fontId="1" type="noConversion"/>
  </si>
  <si>
    <t>Longest scaffold (bp)</t>
    <phoneticPr fontId="1" type="noConversion"/>
  </si>
  <si>
    <t>Num. of scaffolds</t>
    <phoneticPr fontId="1" type="noConversion"/>
  </si>
  <si>
    <t>Completeness (%)</t>
    <phoneticPr fontId="1" type="noConversion"/>
  </si>
  <si>
    <t>Contamination (%)</t>
    <phoneticPr fontId="1" type="noConversion"/>
  </si>
  <si>
    <t>SRR35646625</t>
    <phoneticPr fontId="1" type="noConversion"/>
  </si>
  <si>
    <t>Lake Superior</t>
    <phoneticPr fontId="1" type="noConversion"/>
  </si>
  <si>
    <t>SRR35646680</t>
    <phoneticPr fontId="1" type="noConversion"/>
  </si>
  <si>
    <t>ERR5863105</t>
    <phoneticPr fontId="1" type="noConversion"/>
  </si>
  <si>
    <t>Lake Lugano</t>
    <phoneticPr fontId="1" type="noConversion"/>
  </si>
  <si>
    <t>Lake Huron</t>
    <phoneticPr fontId="1" type="noConversion"/>
  </si>
  <si>
    <t>SRR26544662, SRR26544676, SRR26544703, SRR26544711, SRR26544724</t>
    <phoneticPr fontId="1" type="noConversion"/>
  </si>
  <si>
    <t>SRR26544662, SRR26544676, SRR26544703, SRR26544711, SRR26544724 (co-assembly)</t>
    <phoneticPr fontId="1" type="noConversion"/>
  </si>
  <si>
    <t>SRA for coverage calculation</t>
    <phoneticPr fontId="1" type="noConversion"/>
  </si>
  <si>
    <t>ERR3719137, ERR3719138, ERR4405443, ERR5863120, ERR5863121, SRR6475630, SRR6475631, SRR6475632, SRR6475633, SRR7054680, SRR7054681</t>
    <phoneticPr fontId="1" type="noConversion"/>
  </si>
  <si>
    <t>SRA for assembly</t>
    <phoneticPr fontId="1" type="noConversion"/>
  </si>
  <si>
    <t>SRR35646321, SRR35646322, SRR35646324, SRR35646520, SRR35646620, SRR35646621, SRR35646623, SRR35646624, SRR35646625</t>
    <phoneticPr fontId="1" type="noConversion"/>
  </si>
  <si>
    <t>SRR35646371, SRR35646372, SRR35646518, SRR35646680, SRR35646681, SRR35646687, SRR35646690, SRR35646962</t>
    <phoneticPr fontId="1" type="noConversion"/>
  </si>
  <si>
    <t>ERR3719151</t>
  </si>
  <si>
    <t>ERR3719152</t>
  </si>
  <si>
    <t>ERR5863118</t>
  </si>
  <si>
    <t>ERR5863119</t>
  </si>
  <si>
    <t>SRR24100017</t>
  </si>
  <si>
    <t>SRR24100018</t>
  </si>
  <si>
    <t>SRR24100019</t>
  </si>
  <si>
    <t>SRR24100020</t>
  </si>
  <si>
    <t>SRR24100021</t>
  </si>
  <si>
    <t>SRR24100022</t>
  </si>
  <si>
    <t>SRR24100023</t>
  </si>
  <si>
    <t>SRR24100030</t>
  </si>
  <si>
    <t>SRR24100035</t>
  </si>
  <si>
    <t>SRR24100036</t>
  </si>
  <si>
    <t>SRR24100037</t>
  </si>
  <si>
    <t>SRR24100038</t>
  </si>
  <si>
    <t>SRR24100039</t>
  </si>
  <si>
    <t>SRR24100040</t>
  </si>
  <si>
    <t>SRR24100041</t>
  </si>
  <si>
    <t>SRR24100042</t>
  </si>
  <si>
    <t>SRR23493621</t>
  </si>
  <si>
    <t>SRR14240538</t>
  </si>
  <si>
    <t>SRR14240539</t>
  </si>
  <si>
    <t>SRR14240540</t>
  </si>
  <si>
    <t>SRR14240541</t>
  </si>
  <si>
    <t>SRR14240542</t>
  </si>
  <si>
    <t>SRR14240543</t>
  </si>
  <si>
    <t>ERR3856786</t>
  </si>
  <si>
    <t>ERR3856787</t>
  </si>
  <si>
    <t>ERR3856788</t>
  </si>
  <si>
    <t>ERR3856789</t>
  </si>
  <si>
    <t>ERR3719137</t>
  </si>
  <si>
    <t>ERR3719138</t>
  </si>
  <si>
    <t>ERR4405443</t>
  </si>
  <si>
    <t>ERR5863120</t>
  </si>
  <si>
    <t>ERR5863121</t>
  </si>
  <si>
    <t>ERR5863204</t>
  </si>
  <si>
    <t>ERR5863205</t>
  </si>
  <si>
    <t>ERR5863208</t>
  </si>
  <si>
    <t>SRR6475630</t>
  </si>
  <si>
    <t>SRR6475631</t>
  </si>
  <si>
    <t>SRR7054680</t>
  </si>
  <si>
    <t>SRR7054681</t>
  </si>
  <si>
    <t>ERR4011031</t>
  </si>
  <si>
    <t>ERR4011032</t>
  </si>
  <si>
    <t>ERR4011033</t>
  </si>
  <si>
    <t>ERR4653573</t>
  </si>
  <si>
    <t>ERR4653574</t>
  </si>
  <si>
    <t>ERR4653575</t>
  </si>
  <si>
    <t>ERR14787630</t>
  </si>
  <si>
    <t>ERR14787631</t>
  </si>
  <si>
    <t>ERR14787633</t>
  </si>
  <si>
    <t>ERR14787635</t>
  </si>
  <si>
    <t>ERR3719139</t>
  </si>
  <si>
    <t>ERR3719142</t>
  </si>
  <si>
    <t>ERR3719144</t>
  </si>
  <si>
    <t>ERR3719149</t>
  </si>
  <si>
    <t>ERR3719155</t>
  </si>
  <si>
    <t>ERR3719156</t>
  </si>
  <si>
    <t>ERR3719157</t>
  </si>
  <si>
    <t>ERR3719158</t>
  </si>
  <si>
    <t>ERR3719160</t>
  </si>
  <si>
    <t>ERR3719162</t>
  </si>
  <si>
    <t>ERR3719164</t>
  </si>
  <si>
    <t>ERR3719165</t>
  </si>
  <si>
    <t>ERR5863101</t>
  </si>
  <si>
    <t>ERR5863104</t>
  </si>
  <si>
    <t>ERR5863106</t>
  </si>
  <si>
    <t>ERR5863107</t>
  </si>
  <si>
    <t>ERR5863108</t>
  </si>
  <si>
    <t>ERR5863109</t>
  </si>
  <si>
    <t>ERR5863112</t>
  </si>
  <si>
    <t>ERR5863124</t>
  </si>
  <si>
    <t>ERR5863128</t>
  </si>
  <si>
    <t>ERR4194708</t>
  </si>
  <si>
    <t>ERR4222568</t>
  </si>
  <si>
    <t>ERR4223705</t>
  </si>
  <si>
    <t>ERR5863105</t>
  </si>
  <si>
    <t>ERR3719147</t>
  </si>
  <si>
    <t>ERR3719148</t>
  </si>
  <si>
    <t>ERR5863113</t>
  </si>
  <si>
    <t>SRR26544662</t>
  </si>
  <si>
    <t>SRR26544676</t>
  </si>
  <si>
    <t>SRR26544703</t>
  </si>
  <si>
    <t>SRR26544711</t>
  </si>
  <si>
    <t>SRR26544724</t>
  </si>
  <si>
    <t>SRR10915299</t>
  </si>
  <si>
    <t>SRR10915309</t>
  </si>
  <si>
    <t>SRR10915312</t>
  </si>
  <si>
    <t>SRR10915313</t>
  </si>
  <si>
    <t>SRR10915314</t>
  </si>
  <si>
    <t>SRR11607833</t>
  </si>
  <si>
    <t>SRR35513633</t>
  </si>
  <si>
    <t>SRR35646323</t>
  </si>
  <si>
    <t>SRR35646325</t>
  </si>
  <si>
    <t>SRR35646326</t>
  </si>
  <si>
    <t>SRR35646517</t>
  </si>
  <si>
    <t>SRR35646627</t>
  </si>
  <si>
    <t>SRR35646628</t>
  </si>
  <si>
    <t>SRR35646629</t>
  </si>
  <si>
    <t>SRR35646630</t>
  </si>
  <si>
    <t>SRR35646631</t>
  </si>
  <si>
    <t>SRR35646635</t>
  </si>
  <si>
    <t>SRR35646371</t>
  </si>
  <si>
    <t>SRR35646372</t>
  </si>
  <si>
    <t>SRR35646518</t>
  </si>
  <si>
    <t>SRR35646519</t>
  </si>
  <si>
    <t>SRR35646680</t>
  </si>
  <si>
    <t>SRR35646681</t>
  </si>
  <si>
    <t>SRR35646687</t>
  </si>
  <si>
    <t>SRR35646690</t>
  </si>
  <si>
    <t>SRR35646962</t>
  </si>
  <si>
    <t>SRR10955136</t>
  </si>
  <si>
    <t>SRR10955137</t>
  </si>
  <si>
    <t>SRR10955138</t>
  </si>
  <si>
    <t>SRR10955139</t>
  </si>
  <si>
    <t>SRR10955140</t>
  </si>
  <si>
    <t>SRR10955141</t>
  </si>
  <si>
    <t>SRR10955142</t>
  </si>
  <si>
    <t>SRR10955143</t>
  </si>
  <si>
    <t>SRR10955144</t>
  </si>
  <si>
    <t>SRR10955145</t>
  </si>
  <si>
    <t>SRR10955146</t>
  </si>
  <si>
    <t>SRR10955147</t>
  </si>
  <si>
    <t>SRR10955148</t>
  </si>
  <si>
    <t>SRR10955149</t>
  </si>
  <si>
    <t>SRR10955150</t>
  </si>
  <si>
    <t>SRR10955151</t>
  </si>
  <si>
    <t>SRR10955152</t>
  </si>
  <si>
    <t>SRR10955153</t>
  </si>
  <si>
    <t>SRR10955154</t>
  </si>
  <si>
    <t>SRR10955194</t>
  </si>
  <si>
    <t>SRR10955195</t>
  </si>
  <si>
    <t>SRR10955196</t>
  </si>
  <si>
    <t>SRR10955476</t>
  </si>
  <si>
    <t>SRR10955477</t>
  </si>
  <si>
    <t>SRR10955478</t>
  </si>
  <si>
    <t>SRR10955521</t>
  </si>
  <si>
    <t>SRR10955522</t>
  </si>
  <si>
    <t>SRR10955548</t>
  </si>
  <si>
    <t>SRR10955549</t>
  </si>
  <si>
    <t>SRR10955550</t>
  </si>
  <si>
    <t>SRR10955551</t>
  </si>
  <si>
    <t>SRR10955552</t>
  </si>
  <si>
    <t>SRR10955553</t>
  </si>
  <si>
    <t>SRR10955554</t>
  </si>
  <si>
    <t>SRR10955555</t>
  </si>
  <si>
    <t>SRR10955557</t>
  </si>
  <si>
    <t>SRR10955558</t>
  </si>
  <si>
    <t>SRR10955590</t>
  </si>
  <si>
    <t>SRR10955591</t>
  </si>
  <si>
    <t>SRR10955592</t>
  </si>
  <si>
    <t>SRR10955593</t>
  </si>
  <si>
    <t>SRR10955594</t>
  </si>
  <si>
    <t>SRR10955595</t>
  </si>
  <si>
    <t>SRR10955596</t>
  </si>
  <si>
    <t>SRR10955597</t>
  </si>
  <si>
    <t>SRR10955658</t>
  </si>
  <si>
    <t>SRR10955659</t>
  </si>
  <si>
    <t>SRR10955660</t>
  </si>
  <si>
    <t>SRR10955784</t>
  </si>
  <si>
    <t>SRR10955842</t>
  </si>
  <si>
    <t>SRR10955843</t>
  </si>
  <si>
    <t>SRR10955844</t>
  </si>
  <si>
    <t>SRR10955845</t>
  </si>
  <si>
    <t>SRR10955846</t>
  </si>
  <si>
    <t>SRR10955853</t>
  </si>
  <si>
    <t>SRR10955854</t>
  </si>
  <si>
    <t>SRR10955855</t>
  </si>
  <si>
    <t>SRR10955856</t>
  </si>
  <si>
    <t>SRR10955857</t>
  </si>
  <si>
    <t>SRR10955922</t>
  </si>
  <si>
    <t>SRR10955928</t>
  </si>
  <si>
    <t>SRR10955929</t>
  </si>
  <si>
    <t>SRR10955999</t>
  </si>
  <si>
    <t>SRR10956001</t>
  </si>
  <si>
    <t>SRR10965064</t>
  </si>
  <si>
    <t>SRR11069761</t>
  </si>
  <si>
    <t>SRR11069762</t>
  </si>
  <si>
    <t>SRR11069764</t>
  </si>
  <si>
    <t>SRR11069765</t>
  </si>
  <si>
    <t>SRR11069770</t>
  </si>
  <si>
    <t>SRR11637951</t>
  </si>
  <si>
    <t>SRR11637992</t>
  </si>
  <si>
    <t>SRR11638000</t>
  </si>
  <si>
    <t>SRR11638128</t>
  </si>
  <si>
    <t>SRR11638223</t>
  </si>
  <si>
    <t>SRR11638334</t>
  </si>
  <si>
    <t>SRR11638434</t>
  </si>
  <si>
    <t>SRR11638770</t>
  </si>
  <si>
    <t>SRR11638840</t>
  </si>
  <si>
    <t>SRR11639491</t>
  </si>
  <si>
    <t>SRR11639925</t>
  </si>
  <si>
    <t>SRR11646432</t>
  </si>
  <si>
    <t>SRR11646531</t>
  </si>
  <si>
    <t>SRR11647637</t>
  </si>
  <si>
    <t>SRR12658710</t>
  </si>
  <si>
    <t>SRR12658717</t>
  </si>
  <si>
    <t>SRR12658718</t>
  </si>
  <si>
    <t>SRR12658719</t>
  </si>
  <si>
    <t>SRR12658720</t>
  </si>
  <si>
    <t>SRR12658722</t>
  </si>
  <si>
    <t>SRR12658723</t>
  </si>
  <si>
    <t>SRR27335562</t>
  </si>
  <si>
    <t>SRR27335563</t>
  </si>
  <si>
    <t>SRR27335564</t>
  </si>
  <si>
    <t>SRR27335565</t>
  </si>
  <si>
    <t>SRR27335566</t>
  </si>
  <si>
    <t>SRR27335567</t>
  </si>
  <si>
    <t>SRR27335568</t>
  </si>
  <si>
    <t>SRR27335569</t>
  </si>
  <si>
    <t>SRR27335574</t>
  </si>
  <si>
    <t>SRR27335575</t>
  </si>
  <si>
    <t>SRR27335576</t>
  </si>
  <si>
    <t>SRR27335577</t>
  </si>
  <si>
    <t>SRR27335578</t>
  </si>
  <si>
    <t>SRR27335579</t>
  </si>
  <si>
    <t>SRR27335580</t>
  </si>
  <si>
    <t>SRR27335581</t>
  </si>
  <si>
    <t>SRR27335582</t>
  </si>
  <si>
    <t>SRR27335583</t>
  </si>
  <si>
    <t>SRR27335584</t>
  </si>
  <si>
    <t>SRR27335585</t>
  </si>
  <si>
    <t>SRR27335586</t>
  </si>
  <si>
    <t>SRR27335587</t>
  </si>
  <si>
    <t>SRR27335588</t>
  </si>
  <si>
    <t>SRR27335589</t>
  </si>
  <si>
    <t>SRR27335591</t>
  </si>
  <si>
    <t>SRR27335592</t>
  </si>
  <si>
    <t>SRR27335593</t>
  </si>
  <si>
    <t>SRR27335594</t>
  </si>
  <si>
    <t>SRR27335595</t>
  </si>
  <si>
    <t>SRR27335596</t>
  </si>
  <si>
    <t>SRR27335597</t>
  </si>
  <si>
    <t>SRR27335598</t>
  </si>
  <si>
    <t>SRR27335599</t>
  </si>
  <si>
    <t>SRR27335600</t>
  </si>
  <si>
    <t>SRR27335601</t>
  </si>
  <si>
    <t>SRR27335602</t>
  </si>
  <si>
    <t>SRR27419058</t>
  </si>
  <si>
    <t>SRR27419144</t>
  </si>
  <si>
    <t>SRR27419145</t>
  </si>
  <si>
    <t>SRR27419146</t>
  </si>
  <si>
    <t>SRR27419147</t>
  </si>
  <si>
    <t>SRR27419148</t>
  </si>
  <si>
    <t>SRR27419149</t>
  </si>
  <si>
    <t>SRR27419214</t>
  </si>
  <si>
    <t>SRR27419313</t>
  </si>
  <si>
    <t>SRR27419314</t>
  </si>
  <si>
    <t>SRR27419348</t>
  </si>
  <si>
    <t>SRR27419349</t>
  </si>
  <si>
    <t>SRR27419351</t>
  </si>
  <si>
    <t>SRR27419370</t>
  </si>
  <si>
    <t>SRR27419420</t>
  </si>
  <si>
    <t>SRR27419421</t>
  </si>
  <si>
    <t>SRR27419424</t>
  </si>
  <si>
    <t>SRR27419425</t>
  </si>
  <si>
    <t>SRR27419684</t>
  </si>
  <si>
    <t>SRR27419685</t>
  </si>
  <si>
    <t>SRR27419698</t>
  </si>
  <si>
    <t>SRR27419699</t>
  </si>
  <si>
    <t>SRR27419700</t>
  </si>
  <si>
    <t>SRR27419707</t>
  </si>
  <si>
    <t>SRR27419708</t>
  </si>
  <si>
    <t>SRR27419709</t>
  </si>
  <si>
    <t>SRR27419718</t>
  </si>
  <si>
    <t>SRR27419719</t>
  </si>
  <si>
    <t>SRR27419720</t>
  </si>
  <si>
    <t>SRR27419721</t>
  </si>
  <si>
    <t>SRR27419722</t>
  </si>
  <si>
    <t>SRR27419723</t>
  </si>
  <si>
    <t>SRR27419724</t>
  </si>
  <si>
    <t>SRR27419725</t>
  </si>
  <si>
    <t>SRR27419726</t>
  </si>
  <si>
    <t>SRR27419727</t>
  </si>
  <si>
    <t>SRR27419728</t>
  </si>
  <si>
    <t>SRR27419734</t>
  </si>
  <si>
    <t>SRR27419735</t>
  </si>
  <si>
    <t>SRR27419736</t>
  </si>
  <si>
    <t>SRR27419761</t>
  </si>
  <si>
    <t>SRR27419762</t>
  </si>
  <si>
    <t>SRR27419763</t>
  </si>
  <si>
    <t>SRR27419764</t>
  </si>
  <si>
    <t>SRR27419765</t>
  </si>
  <si>
    <t>SRR27419766</t>
  </si>
  <si>
    <t>SRR27419767</t>
  </si>
  <si>
    <t>SRR27419768</t>
  </si>
  <si>
    <t>SRR27419807</t>
  </si>
  <si>
    <t>SRR27419808</t>
  </si>
  <si>
    <t>SRR27419809</t>
  </si>
  <si>
    <t>SRR27419978</t>
  </si>
  <si>
    <t>SRR27419979</t>
  </si>
  <si>
    <t>SRR27419980</t>
  </si>
  <si>
    <t>SRR27420059</t>
  </si>
  <si>
    <t>SRR27420175</t>
  </si>
  <si>
    <t>SRR27420176</t>
  </si>
  <si>
    <t>SRR27420177</t>
  </si>
  <si>
    <t>SRR27420178</t>
  </si>
  <si>
    <t>SRR27420179</t>
  </si>
  <si>
    <t>SRR27420180</t>
  </si>
  <si>
    <t>SRR27420181</t>
  </si>
  <si>
    <t>SRR27420216</t>
  </si>
  <si>
    <t>SRR27420217</t>
  </si>
  <si>
    <t>SRR27420218</t>
  </si>
  <si>
    <t>SRR27420221</t>
  </si>
  <si>
    <t>SRR27420222</t>
  </si>
  <si>
    <t>SRR27420223</t>
  </si>
  <si>
    <t>SRR27420224</t>
  </si>
  <si>
    <t>SRR27420225</t>
  </si>
  <si>
    <t>SRR27420232</t>
  </si>
  <si>
    <t>SRR27420238</t>
  </si>
  <si>
    <t>SRR27420239</t>
  </si>
  <si>
    <t>SRR27420240</t>
  </si>
  <si>
    <t>SRR27420252</t>
  </si>
  <si>
    <t>SRR27420253</t>
  </si>
  <si>
    <t>SRR27420254</t>
  </si>
  <si>
    <t>SRR27420255</t>
  </si>
  <si>
    <t>SRR27420256</t>
  </si>
  <si>
    <t>SRR27420277</t>
  </si>
  <si>
    <t>SRR27420278</t>
  </si>
  <si>
    <t>SRR27420279</t>
  </si>
  <si>
    <t>SRR27420280</t>
  </si>
  <si>
    <t>SRR27420416</t>
  </si>
  <si>
    <t>SRR27420417</t>
  </si>
  <si>
    <t>SRR27420418</t>
  </si>
  <si>
    <t>SRR27420419</t>
  </si>
  <si>
    <t>SRR27420420</t>
  </si>
  <si>
    <t>SRR27420421</t>
  </si>
  <si>
    <t>SRR27420422</t>
  </si>
  <si>
    <t>SRR27420423</t>
  </si>
  <si>
    <t>SRR27420449</t>
  </si>
  <si>
    <t>SRR27420450</t>
  </si>
  <si>
    <t>SRR27420451</t>
  </si>
  <si>
    <t>SRR27420550</t>
  </si>
  <si>
    <t>SRR27420587</t>
  </si>
  <si>
    <t>SRR27420588</t>
  </si>
  <si>
    <t>SRR27420589</t>
  </si>
  <si>
    <t>SRR27420602</t>
  </si>
  <si>
    <t>SRR27420603</t>
  </si>
  <si>
    <t>SRR27420656</t>
  </si>
  <si>
    <t>SRR27420657</t>
  </si>
  <si>
    <t>SRR27420658</t>
  </si>
  <si>
    <t>SRR27420660</t>
  </si>
  <si>
    <t>SRR27420729</t>
  </si>
  <si>
    <t>SRR27420730</t>
  </si>
  <si>
    <t>SRR27420731</t>
  </si>
  <si>
    <t>SRR27420732</t>
  </si>
  <si>
    <t>SRR27420734</t>
  </si>
  <si>
    <t>SRR27420735</t>
  </si>
  <si>
    <t>SRR27420737</t>
  </si>
  <si>
    <t>SRR27420744</t>
  </si>
  <si>
    <t>SRR27420746</t>
  </si>
  <si>
    <t>SRR27420747</t>
  </si>
  <si>
    <t>SRR27420748</t>
  </si>
  <si>
    <t>SRR27420749</t>
  </si>
  <si>
    <t>SRR27420970</t>
  </si>
  <si>
    <t>SRR27420971</t>
  </si>
  <si>
    <t>SRR27421002</t>
  </si>
  <si>
    <t>SRR27421003</t>
  </si>
  <si>
    <t>SRR27421004</t>
  </si>
  <si>
    <t>SRR27421005</t>
  </si>
  <si>
    <t>SRR27421096</t>
  </si>
  <si>
    <t>SRR27421097</t>
  </si>
  <si>
    <t>SRR27421140</t>
  </si>
  <si>
    <t>SRR27421141</t>
  </si>
  <si>
    <t>SRR27421142</t>
  </si>
  <si>
    <t>SRR27421143</t>
  </si>
  <si>
    <t>SRR27421171</t>
  </si>
  <si>
    <t>SRR27421172</t>
  </si>
  <si>
    <t>SRR27421173</t>
  </si>
  <si>
    <t>SRR27421175</t>
  </si>
  <si>
    <t>SRR27421176</t>
  </si>
  <si>
    <t>SRR27421177</t>
  </si>
  <si>
    <t>SRR27421179</t>
  </si>
  <si>
    <t>SRR27421180</t>
  </si>
  <si>
    <t>SRR27421181</t>
  </si>
  <si>
    <t>SRR27421182</t>
  </si>
  <si>
    <t>SRR27421183</t>
  </si>
  <si>
    <t>SRR27421184</t>
  </si>
  <si>
    <t>SRR27421185</t>
  </si>
  <si>
    <t>SRR27421186</t>
  </si>
  <si>
    <t>SRR27421201</t>
  </si>
  <si>
    <t>SRR27421202</t>
  </si>
  <si>
    <t>SRR27421203</t>
  </si>
  <si>
    <t>SRR27421204</t>
  </si>
  <si>
    <t>SRR27421205</t>
  </si>
  <si>
    <t>SRR27421206</t>
  </si>
  <si>
    <t>SRR27421214</t>
  </si>
  <si>
    <t>SRR27421215</t>
  </si>
  <si>
    <t>SRR27421284</t>
  </si>
  <si>
    <t>SRR27421321</t>
  </si>
  <si>
    <t>SRR27421322</t>
  </si>
  <si>
    <t>SRR27421323</t>
  </si>
  <si>
    <t>SRR27421324</t>
  </si>
  <si>
    <t>SRR27421325</t>
  </si>
  <si>
    <t>SRR27421326</t>
  </si>
  <si>
    <t>SRR27421328</t>
  </si>
  <si>
    <t>SRR27421329</t>
  </si>
  <si>
    <t>SRR27421330</t>
  </si>
  <si>
    <t>SRR27421331</t>
  </si>
  <si>
    <t>SRR27421332</t>
  </si>
  <si>
    <t>SRR27421686</t>
  </si>
  <si>
    <t>SRR27421689</t>
  </si>
  <si>
    <t>SRR27421699</t>
  </si>
  <si>
    <t>SRR27421701</t>
  </si>
  <si>
    <t>SRR27421740</t>
  </si>
  <si>
    <t>SRR27421741</t>
  </si>
  <si>
    <t>SRR27421768</t>
  </si>
  <si>
    <t>SRR27421769</t>
  </si>
  <si>
    <t>SRR27421770</t>
  </si>
  <si>
    <t>SRR27421771</t>
  </si>
  <si>
    <t>SRR27421862</t>
  </si>
  <si>
    <t>SRR27421863</t>
  </si>
  <si>
    <t>SRR27421866</t>
  </si>
  <si>
    <t>SRR27421867</t>
  </si>
  <si>
    <t>SRR27421868</t>
  </si>
  <si>
    <t>SRR27421869</t>
  </si>
  <si>
    <t>SRR27421870</t>
  </si>
  <si>
    <t>SRR27421871</t>
  </si>
  <si>
    <t>SRR27422074</t>
  </si>
  <si>
    <t>SRR27422076</t>
  </si>
  <si>
    <t>SRR27422077</t>
  </si>
  <si>
    <t>SRR27422079</t>
  </si>
  <si>
    <t>SRR27422080</t>
  </si>
  <si>
    <t>SRR27422083</t>
  </si>
  <si>
    <t>SRR27422084</t>
  </si>
  <si>
    <t>SRR27422089</t>
  </si>
  <si>
    <t>SRR27422106</t>
  </si>
  <si>
    <t>SRR27422206</t>
  </si>
  <si>
    <t>SRR27422207</t>
  </si>
  <si>
    <t>SRR27422208</t>
  </si>
  <si>
    <t>SRR27422319</t>
  </si>
  <si>
    <t>SRR27422322</t>
  </si>
  <si>
    <t>SRR27422323</t>
  </si>
  <si>
    <t>SRR27422518</t>
  </si>
  <si>
    <t>SRR27422519</t>
  </si>
  <si>
    <t>SRR27422520</t>
  </si>
  <si>
    <t>SRR27422560</t>
  </si>
  <si>
    <t>SRR27422561</t>
  </si>
  <si>
    <t>SRR27422562</t>
  </si>
  <si>
    <t>SRR27422569</t>
  </si>
  <si>
    <t>SRR27422830</t>
  </si>
  <si>
    <t>SRR27423000</t>
  </si>
  <si>
    <t>SRR27423001</t>
  </si>
  <si>
    <t>SRR27423026</t>
  </si>
  <si>
    <t>SRR27423027</t>
  </si>
  <si>
    <t>SRR27423028</t>
  </si>
  <si>
    <t>SRR27423029</t>
  </si>
  <si>
    <t>SRR27423041</t>
  </si>
  <si>
    <t>SRR27423042</t>
  </si>
  <si>
    <t>SRR27423043</t>
  </si>
  <si>
    <t>SRR27423044</t>
  </si>
  <si>
    <t>SRR27423045</t>
  </si>
  <si>
    <t>SRR27423241</t>
  </si>
  <si>
    <t>SRR27423273</t>
  </si>
  <si>
    <t>SRR27423275</t>
  </si>
  <si>
    <t>SRR27423352</t>
  </si>
  <si>
    <t>SRR27423419</t>
  </si>
  <si>
    <t>SRR27423420</t>
  </si>
  <si>
    <t>SRR27425428</t>
  </si>
  <si>
    <t>SRR27425438</t>
  </si>
  <si>
    <t>SRR27425439</t>
  </si>
  <si>
    <t>SRR27425440</t>
  </si>
  <si>
    <t>SRR27425441</t>
  </si>
  <si>
    <t>SRR27425442</t>
  </si>
  <si>
    <t>SRR27425443</t>
  </si>
  <si>
    <t>SRR27425987</t>
  </si>
  <si>
    <t>SRR27426031</t>
  </si>
  <si>
    <t>SRR27426204</t>
  </si>
  <si>
    <t>SRR27426206</t>
  </si>
  <si>
    <t>SRR27426268</t>
  </si>
  <si>
    <t>SRR27426270</t>
  </si>
  <si>
    <t>SRR27426272</t>
  </si>
  <si>
    <t>SRR27426316</t>
  </si>
  <si>
    <t>SRR27426317</t>
  </si>
  <si>
    <t>SRR27426500</t>
  </si>
  <si>
    <t>SRR27426501</t>
  </si>
  <si>
    <t>SRR27426502</t>
  </si>
  <si>
    <t>SRR27426503</t>
  </si>
  <si>
    <t>SRR27426504</t>
  </si>
  <si>
    <t>SRR27426505</t>
  </si>
  <si>
    <t>SRR27426506</t>
  </si>
  <si>
    <t>SRR27426508</t>
  </si>
  <si>
    <t>SRR27426509</t>
  </si>
  <si>
    <t>SRR27426510</t>
  </si>
  <si>
    <t>SRR27426532</t>
  </si>
  <si>
    <t>SRR27426699</t>
  </si>
  <si>
    <t>SRR27426700</t>
  </si>
  <si>
    <t>SRR27426701</t>
  </si>
  <si>
    <t>SRR27426704</t>
  </si>
  <si>
    <t>SRR27426706</t>
  </si>
  <si>
    <t>SRR27426707</t>
  </si>
  <si>
    <t>SRR27426708</t>
  </si>
  <si>
    <t>SRR27426709</t>
  </si>
  <si>
    <t>SRR27426710</t>
  </si>
  <si>
    <t>SRR27426721</t>
  </si>
  <si>
    <t>SRR27426722</t>
  </si>
  <si>
    <t>SRR27426723</t>
  </si>
  <si>
    <t>SRR27428104</t>
  </si>
  <si>
    <t>SRR27428105</t>
  </si>
  <si>
    <t>SRR27428153</t>
  </si>
  <si>
    <t>SRR27428154</t>
  </si>
  <si>
    <t>SRR27428155</t>
  </si>
  <si>
    <t>SRR27428156</t>
  </si>
  <si>
    <t>SRR27428157</t>
  </si>
  <si>
    <t>SRR27428158</t>
  </si>
  <si>
    <t>SRR27428159</t>
  </si>
  <si>
    <t>SRR27428160</t>
  </si>
  <si>
    <t>SRR27428173</t>
  </si>
  <si>
    <t>SRR27428174</t>
  </si>
  <si>
    <t>SRR27428176</t>
  </si>
  <si>
    <t>SRR27428177</t>
  </si>
  <si>
    <t>SRR27428178</t>
  </si>
  <si>
    <t>SRR27428179</t>
  </si>
  <si>
    <t>SRR27428180</t>
  </si>
  <si>
    <t>SRR27428181</t>
  </si>
  <si>
    <t>SRR27428583</t>
  </si>
  <si>
    <t>SRR27428584</t>
  </si>
  <si>
    <t>SRR27428585</t>
  </si>
  <si>
    <t>SRR27428643</t>
  </si>
  <si>
    <t>SRR27428684</t>
  </si>
  <si>
    <t>SRR27428700</t>
  </si>
  <si>
    <t>SRR27428743</t>
  </si>
  <si>
    <t>SRR27428744</t>
  </si>
  <si>
    <t>SRR27428890</t>
  </si>
  <si>
    <t>SRR27428891</t>
  </si>
  <si>
    <t>SRR27428892</t>
  </si>
  <si>
    <t>SRR27428893</t>
  </si>
  <si>
    <t>SRR27428931</t>
  </si>
  <si>
    <t>SRR27429109</t>
  </si>
  <si>
    <t>SRR27429505</t>
  </si>
  <si>
    <t>SRR27429755</t>
  </si>
  <si>
    <t>SRR27429779</t>
  </si>
  <si>
    <t>SRR27429828</t>
  </si>
  <si>
    <t>SRR27429829</t>
  </si>
  <si>
    <t>SRR27429830</t>
  </si>
  <si>
    <t>SRR27429831</t>
  </si>
  <si>
    <t>SRR27430015</t>
  </si>
  <si>
    <t>SRR27430017</t>
  </si>
  <si>
    <t>SRR27430018</t>
  </si>
  <si>
    <t>SRR27430019</t>
  </si>
  <si>
    <t>SRR27430020</t>
  </si>
  <si>
    <t>SRR27430021</t>
  </si>
  <si>
    <t>SRR27430022</t>
  </si>
  <si>
    <t>SRR27430023</t>
  </si>
  <si>
    <t>SRR27430024</t>
  </si>
  <si>
    <t>SRR27430025</t>
  </si>
  <si>
    <t>SRR27430026</t>
  </si>
  <si>
    <t>SRR27430035</t>
  </si>
  <si>
    <t>SRR27430036</t>
  </si>
  <si>
    <t>SRR27430718</t>
  </si>
  <si>
    <t>SRR27430719</t>
  </si>
  <si>
    <t>SRR27430720</t>
  </si>
  <si>
    <t>SRR27430721</t>
  </si>
  <si>
    <t>SRR27430722</t>
  </si>
  <si>
    <t>SRR27430802</t>
  </si>
  <si>
    <t>SRR27430806</t>
  </si>
  <si>
    <t>SRR27430807</t>
  </si>
  <si>
    <t>SRR27430808</t>
  </si>
  <si>
    <t>SRR27430809</t>
  </si>
  <si>
    <t>SRR27430810</t>
  </si>
  <si>
    <t>SRR27430811</t>
  </si>
  <si>
    <t>SRR27430812</t>
  </si>
  <si>
    <t>SRR27430813</t>
  </si>
  <si>
    <t>SRR27430814</t>
  </si>
  <si>
    <t>SRR27430815</t>
  </si>
  <si>
    <t>SRR27430816</t>
  </si>
  <si>
    <t>SRR27430817</t>
  </si>
  <si>
    <t>SRR27430818</t>
  </si>
  <si>
    <t>SRR27430819</t>
  </si>
  <si>
    <t>SRR27430820</t>
  </si>
  <si>
    <t>SRR27430821</t>
  </si>
  <si>
    <t>SRR27430846</t>
  </si>
  <si>
    <t>SRR27430856</t>
  </si>
  <si>
    <t>SRR27430857</t>
  </si>
  <si>
    <t>SRR27430879</t>
  </si>
  <si>
    <t>SRR27430896</t>
  </si>
  <si>
    <t>SRR27430897</t>
  </si>
  <si>
    <t>SRR27430919</t>
  </si>
  <si>
    <t>SRR27430920</t>
  </si>
  <si>
    <t>SRR27489776</t>
  </si>
  <si>
    <t>SRR27489781</t>
  </si>
  <si>
    <t>SRR35646321</t>
  </si>
  <si>
    <t>SRR35646322</t>
  </si>
  <si>
    <t>SRR35646324</t>
  </si>
  <si>
    <t>SRR35646520</t>
  </si>
  <si>
    <t>SRR35646620</t>
  </si>
  <si>
    <t>SRR35646621</t>
  </si>
  <si>
    <t>SRR35646623</t>
  </si>
  <si>
    <t>SRR35646624</t>
  </si>
  <si>
    <t>SRR35646625</t>
  </si>
  <si>
    <t>SRR35984387</t>
  </si>
  <si>
    <t>SRR35984398</t>
  </si>
  <si>
    <t>SRR35984399</t>
  </si>
  <si>
    <t>SRR35984416</t>
  </si>
  <si>
    <t>SRR35984420</t>
  </si>
  <si>
    <t>SRR35984422</t>
  </si>
  <si>
    <t>SRR35984425</t>
  </si>
  <si>
    <t>SRR35984427</t>
  </si>
  <si>
    <t>SRR35984549</t>
  </si>
  <si>
    <t>ERR12084899</t>
  </si>
  <si>
    <t>ERR12084900</t>
  </si>
  <si>
    <t>ERR12084901</t>
  </si>
  <si>
    <t>ERR12084902</t>
  </si>
  <si>
    <t>ERR12084903</t>
  </si>
  <si>
    <t>ERR12084904</t>
  </si>
  <si>
    <t>ERR12084905</t>
  </si>
  <si>
    <t>ERR12084907</t>
  </si>
  <si>
    <t>ERR12084908</t>
  </si>
  <si>
    <t>ERR12084909</t>
  </si>
  <si>
    <t>ERR12084910</t>
  </si>
  <si>
    <t>ERR12084911</t>
  </si>
  <si>
    <t>ERR12084912</t>
  </si>
  <si>
    <t>ERR12084913</t>
  </si>
  <si>
    <t>ERR12084914</t>
  </si>
  <si>
    <t>ERR12084915</t>
  </si>
  <si>
    <t>ERR12084916</t>
  </si>
  <si>
    <t>ERR12084917</t>
  </si>
  <si>
    <t>ERR12084918</t>
  </si>
  <si>
    <t>ERR12084919</t>
  </si>
  <si>
    <t>ERR12084922</t>
  </si>
  <si>
    <t>ERR12084923</t>
  </si>
  <si>
    <t>ERR12084924</t>
  </si>
  <si>
    <t>ERR12084925</t>
  </si>
  <si>
    <t>ERR12084926</t>
  </si>
  <si>
    <t>ERR12084927</t>
  </si>
  <si>
    <t>ERR12084928</t>
  </si>
  <si>
    <t>ERR12084929</t>
  </si>
  <si>
    <t>ERR12084930</t>
  </si>
  <si>
    <t>ERR12084931</t>
  </si>
  <si>
    <t>ERR12084932</t>
  </si>
  <si>
    <t>ERR12084933</t>
  </si>
  <si>
    <t>ERR12084934</t>
  </si>
  <si>
    <t>ERR12084935</t>
  </si>
  <si>
    <t>ERR12084936</t>
  </si>
  <si>
    <t>ERR12084937</t>
  </si>
  <si>
    <t>ERR12084938</t>
  </si>
  <si>
    <t>ERR12084939</t>
  </si>
  <si>
    <t>ERR12084940</t>
  </si>
  <si>
    <t>ERR12084941</t>
  </si>
  <si>
    <t>ERR12084942</t>
  </si>
  <si>
    <t>ERR9631034</t>
  </si>
  <si>
    <t>ERR9631035</t>
  </si>
  <si>
    <t>ERR9631036</t>
  </si>
  <si>
    <t>ERR9631037</t>
  </si>
  <si>
    <t>ERR9631038</t>
  </si>
  <si>
    <t>ERR9631039</t>
  </si>
  <si>
    <t>ERR9631040</t>
  </si>
  <si>
    <t>ERR9631041</t>
  </si>
  <si>
    <t>ERR9631042</t>
  </si>
  <si>
    <t>ERR9631043</t>
  </si>
  <si>
    <t>ERR9631044</t>
  </si>
  <si>
    <t>ERR9631045</t>
  </si>
  <si>
    <t>ERR9631046</t>
  </si>
  <si>
    <t>ERR9631047</t>
  </si>
  <si>
    <t>ERR9631048</t>
  </si>
  <si>
    <t>ERR9631049</t>
  </si>
  <si>
    <t>ERR9631050</t>
  </si>
  <si>
    <t>ERR9631051</t>
  </si>
  <si>
    <t>ERR9631052</t>
  </si>
  <si>
    <t>ERR9631053</t>
  </si>
  <si>
    <t>ERR9631054</t>
  </si>
  <si>
    <t>ERR9631055</t>
  </si>
  <si>
    <t>ERR9631056</t>
  </si>
  <si>
    <t>ERR9631057</t>
  </si>
  <si>
    <t>ERR9631058</t>
  </si>
  <si>
    <t>ERR9631059</t>
  </si>
  <si>
    <t>ERR9631060</t>
  </si>
  <si>
    <t>ERR9631061</t>
  </si>
  <si>
    <t>ERR9631062</t>
  </si>
  <si>
    <t>ERR9631063</t>
  </si>
  <si>
    <t>ERR9631064</t>
  </si>
  <si>
    <t>ERR9631065</t>
  </si>
  <si>
    <t>ERR9631066</t>
  </si>
  <si>
    <t>ERR9631067</t>
  </si>
  <si>
    <t>ERR9631068</t>
  </si>
  <si>
    <t>ERR9631069</t>
  </si>
  <si>
    <t>ERR9631070</t>
  </si>
  <si>
    <t>ERR9631071</t>
  </si>
  <si>
    <t>ERR9631072</t>
  </si>
  <si>
    <t>ERR9631073</t>
  </si>
  <si>
    <t>ERR9631074</t>
  </si>
  <si>
    <t>ERR9631075</t>
  </si>
  <si>
    <t>ERR9631076</t>
  </si>
  <si>
    <t>ERR9631077</t>
  </si>
  <si>
    <t>ERR9631078</t>
  </si>
  <si>
    <t>ERR9631079</t>
  </si>
  <si>
    <t>ERR9631080</t>
  </si>
  <si>
    <t>ERR9631081</t>
  </si>
  <si>
    <t>ERR9631082</t>
  </si>
  <si>
    <t>ERR9631083</t>
  </si>
  <si>
    <t>ERR9631084</t>
  </si>
  <si>
    <t>ERR9631085</t>
  </si>
  <si>
    <t>ERR9631086</t>
  </si>
  <si>
    <t>ERR9631087</t>
  </si>
  <si>
    <t>ERR9631088</t>
  </si>
  <si>
    <t>ERR9631089</t>
  </si>
  <si>
    <t>ERR9631090</t>
  </si>
  <si>
    <t>SRR6754086</t>
  </si>
  <si>
    <t>SRR6754087</t>
  </si>
  <si>
    <t>SRR6754088</t>
  </si>
  <si>
    <t>SRR6754089</t>
  </si>
  <si>
    <t>SRR6754091</t>
  </si>
  <si>
    <t>SRR6754092</t>
  </si>
  <si>
    <t>SRR6754093</t>
  </si>
  <si>
    <t>SRR6754094</t>
  </si>
  <si>
    <t>SRR6754095</t>
  </si>
  <si>
    <t>SRR6754096</t>
  </si>
  <si>
    <t>SRR6754097</t>
  </si>
  <si>
    <t>SRR6754098</t>
  </si>
  <si>
    <t>SRR6754099</t>
  </si>
  <si>
    <t>SRR6754100</t>
  </si>
  <si>
    <t>SRR6754101</t>
  </si>
  <si>
    <t>SRR6754102</t>
  </si>
  <si>
    <t>SRR6754103</t>
  </si>
  <si>
    <t>SRR6787038</t>
  </si>
  <si>
    <t>ERR4193663</t>
  </si>
  <si>
    <t>ERR4193664</t>
  </si>
  <si>
    <t>ERR4193667</t>
  </si>
  <si>
    <t>ERR4193668</t>
  </si>
  <si>
    <t>ERR4193931</t>
  </si>
  <si>
    <t>ERR4194707</t>
  </si>
  <si>
    <t>ERR4195029</t>
  </si>
  <si>
    <t>ERR4195032</t>
  </si>
  <si>
    <t>ERR4195036</t>
  </si>
  <si>
    <t>ERR4195041</t>
  </si>
  <si>
    <t>ERR4195118</t>
  </si>
  <si>
    <t>ERR4210440</t>
  </si>
  <si>
    <t>SRR35365524</t>
  </si>
  <si>
    <t>SRR35365525</t>
  </si>
  <si>
    <t>SRR35365526</t>
  </si>
  <si>
    <t>SRR35365527</t>
  </si>
  <si>
    <t>SRR35365534</t>
  </si>
  <si>
    <t>SRR35365833</t>
  </si>
  <si>
    <t>SRR35365834</t>
  </si>
  <si>
    <t>SRR35365835</t>
  </si>
  <si>
    <t>SRR35365870</t>
  </si>
  <si>
    <t>SRR35365871</t>
  </si>
  <si>
    <t>SRR35365923</t>
  </si>
  <si>
    <t>SRR35365975</t>
  </si>
  <si>
    <t>SRR35365976</t>
  </si>
  <si>
    <t>SRR35366043</t>
  </si>
  <si>
    <t>SRR35516254</t>
  </si>
  <si>
    <t>PRJEB35640</t>
  </si>
  <si>
    <t>PRJEB38681</t>
  </si>
  <si>
    <t>Buck et al 2021</t>
  </si>
  <si>
    <t>Lake Traunsee Austria</t>
  </si>
  <si>
    <t>Flathead lake</t>
  </si>
  <si>
    <t>Lake Varese</t>
  </si>
  <si>
    <t>Great Lakes</t>
  </si>
  <si>
    <t>Lake Zug</t>
  </si>
  <si>
    <t>Lake Superior</t>
  </si>
  <si>
    <t>Lake Zurich Switzerland</t>
  </si>
  <si>
    <t>Lake Erken Sweden</t>
  </si>
  <si>
    <t>European and Asian Lakes</t>
  </si>
  <si>
    <t>Lake Malstasjön</t>
  </si>
  <si>
    <t>Lake Loclat</t>
  </si>
  <si>
    <t>Lake Lugano Italy</t>
  </si>
  <si>
    <t>Lake Mondsee Austria</t>
  </si>
  <si>
    <t>Lake Huron</t>
  </si>
  <si>
    <t>Lake Mendota</t>
  </si>
  <si>
    <t>Lake Michigan</t>
  </si>
  <si>
    <t>SRA ID</t>
    <phoneticPr fontId="1" type="noConversion"/>
  </si>
  <si>
    <t>SRR35365863</t>
    <phoneticPr fontId="1" type="noConversion"/>
  </si>
  <si>
    <t>PRJNA758276</t>
  </si>
  <si>
    <t>3'-5' exonuclease</t>
    <phoneticPr fontId="1" type="noConversion"/>
  </si>
  <si>
    <t>3'-5' exoribonuclease</t>
    <phoneticPr fontId="1" type="noConversion"/>
  </si>
  <si>
    <t>3-deoxy-8-phosphooctulonate synthase - KdsA</t>
    <phoneticPr fontId="1" type="noConversion"/>
  </si>
  <si>
    <t>5'-3' exonuclease</t>
    <phoneticPr fontId="1" type="noConversion"/>
  </si>
  <si>
    <t>5-methylthioribulose/5-deoxyribulose/Fuculose 1-phosphate aldolase (methionine salvage, sugar degradation)</t>
    <phoneticPr fontId="1" type="noConversion"/>
  </si>
  <si>
    <t>6-pyruvoyl-tetrahydropterin synthase - QueD</t>
    <phoneticPr fontId="1" type="noConversion"/>
  </si>
  <si>
    <t>ADP-L-glycero-D-mannoheptose 6-epimerase (GME), extended (e) SDRs</t>
    <phoneticPr fontId="1" type="noConversion"/>
  </si>
  <si>
    <t>amoC</t>
    <phoneticPr fontId="1" type="noConversion"/>
  </si>
  <si>
    <t>ATP-dependent Clp protease adapter ClpS</t>
    <phoneticPr fontId="1" type="noConversion"/>
  </si>
  <si>
    <t>ATP-dependent Clp protease ATP-binding subunit clpA</t>
    <phoneticPr fontId="1" type="noConversion"/>
  </si>
  <si>
    <t>ATP-dependent DNA ligase</t>
    <phoneticPr fontId="1" type="noConversion"/>
  </si>
  <si>
    <t>Bacterial BAX inhibitor (BI)-1/YccA-like proteins</t>
    <phoneticPr fontId="1" type="noConversion"/>
  </si>
  <si>
    <t>bacterioferritin-associated ferredoxin (BFD) [2Fe-2S]-binding domain</t>
    <phoneticPr fontId="1" type="noConversion"/>
  </si>
  <si>
    <t>baseplate hub subunit</t>
    <phoneticPr fontId="1" type="noConversion"/>
  </si>
  <si>
    <t>baseplate wedge subunit</t>
    <phoneticPr fontId="1" type="noConversion"/>
  </si>
  <si>
    <t>baseplate wedge subunit like</t>
    <phoneticPr fontId="1" type="noConversion"/>
  </si>
  <si>
    <t>cas4-like?</t>
    <phoneticPr fontId="1" type="noConversion"/>
  </si>
  <si>
    <t>Caseinolytic protease (ClpP) is an ATP-dependent, highly conserved serine protease</t>
    <phoneticPr fontId="1" type="noConversion"/>
  </si>
  <si>
    <t>Cell wall hydrolase CwlJ, involved in spore germination</t>
    <phoneticPr fontId="1" type="noConversion"/>
  </si>
  <si>
    <t>Chitinase, GH19 family</t>
    <phoneticPr fontId="1" type="noConversion"/>
  </si>
  <si>
    <t>CMP-2-keto-3-deoxyoctulosonic acid synthetase</t>
    <phoneticPr fontId="1" type="noConversion"/>
  </si>
  <si>
    <t>co-chaperone GroES</t>
    <phoneticPr fontId="1" type="noConversion"/>
  </si>
  <si>
    <t>Concanavalin A-like lectin/glucanases superfamily</t>
    <phoneticPr fontId="1" type="noConversion"/>
  </si>
  <si>
    <t>Curli biogenesis system outer membrane secretion channel CsgG</t>
    <phoneticPr fontId="1" type="noConversion"/>
  </si>
  <si>
    <t>Cytochrome c551/c552</t>
    <phoneticPr fontId="1" type="noConversion"/>
  </si>
  <si>
    <t>Deoxycytidylate deaminase</t>
    <phoneticPr fontId="1" type="noConversion"/>
  </si>
  <si>
    <t>deoxynucleoside monophosphate kinase</t>
    <phoneticPr fontId="1" type="noConversion"/>
  </si>
  <si>
    <t>DksA/TraR family C4-type zinc finger protein</t>
    <phoneticPr fontId="1" type="noConversion"/>
  </si>
  <si>
    <t>DNA polymerase</t>
    <phoneticPr fontId="1" type="noConversion"/>
  </si>
  <si>
    <t>DNA polymerase sliding clamp</t>
    <phoneticPr fontId="1" type="noConversion"/>
  </si>
  <si>
    <t>DNA repair and recombination protein RadA</t>
    <phoneticPr fontId="1" type="noConversion"/>
  </si>
  <si>
    <t>DNA/RNA endonuclease G, NUC1</t>
    <phoneticPr fontId="1" type="noConversion"/>
  </si>
  <si>
    <t>DNA-binding ferritin-like protein (oxidative damage protectant) - DPS</t>
    <phoneticPr fontId="1" type="noConversion"/>
  </si>
  <si>
    <t>endonuclease</t>
    <phoneticPr fontId="1" type="noConversion"/>
  </si>
  <si>
    <t>endonuclease subunit</t>
    <phoneticPr fontId="1" type="noConversion"/>
  </si>
  <si>
    <t>Extracytoplasmic sensor domain CHASE2 (specificity unknown)</t>
    <phoneticPr fontId="1" type="noConversion"/>
  </si>
  <si>
    <t>Fe-S cluster assembly iron-binding protein IscA</t>
    <phoneticPr fontId="1" type="noConversion"/>
  </si>
  <si>
    <t>Glutaredoxin</t>
    <phoneticPr fontId="1" type="noConversion"/>
  </si>
  <si>
    <t>Glycerol-3-phosphate cytidylyltransferase, cytidylyltransferase family</t>
    <phoneticPr fontId="1" type="noConversion"/>
  </si>
  <si>
    <t>Glycosyltransferase</t>
    <phoneticPr fontId="1" type="noConversion"/>
  </si>
  <si>
    <t>GTP cyclohydrolase</t>
    <phoneticPr fontId="1" type="noConversion"/>
  </si>
  <si>
    <t>Histidinol phosphatase/D-glycero-mannoheptose bisphosphatephosphatase, HAD superfamily</t>
    <phoneticPr fontId="1" type="noConversion"/>
  </si>
  <si>
    <t>Hypoxanthine phosphoribosyltransferase</t>
    <phoneticPr fontId="1" type="noConversion"/>
  </si>
  <si>
    <t>large terminase</t>
    <phoneticPr fontId="1" type="noConversion"/>
  </si>
  <si>
    <t>major caspid protein</t>
    <phoneticPr fontId="1" type="noConversion"/>
  </si>
  <si>
    <t>methyltransferase</t>
    <phoneticPr fontId="1" type="noConversion"/>
  </si>
  <si>
    <t>Methyltransferase</t>
    <phoneticPr fontId="1" type="noConversion"/>
  </si>
  <si>
    <t>neck protein</t>
    <phoneticPr fontId="1" type="noConversion"/>
  </si>
  <si>
    <t>nicotinamide-nucleotide adenylyltransferase</t>
    <phoneticPr fontId="1" type="noConversion"/>
  </si>
  <si>
    <t>nucleotide sugar dehydrogenase</t>
    <phoneticPr fontId="1" type="noConversion"/>
  </si>
  <si>
    <t>Organic radical activating enzyme NrdG/QueE</t>
    <phoneticPr fontId="1" type="noConversion"/>
  </si>
  <si>
    <t>peptide deformylase</t>
    <phoneticPr fontId="1" type="noConversion"/>
  </si>
  <si>
    <t>phage portal protein</t>
    <phoneticPr fontId="1" type="noConversion"/>
  </si>
  <si>
    <t>phosphate starvation-inducible protein PhoH</t>
    <phoneticPr fontId="1" type="noConversion"/>
  </si>
  <si>
    <t>Phosphate-selective porin (oprP)</t>
    <phoneticPr fontId="1" type="noConversion"/>
  </si>
  <si>
    <t>Predicted carbamoyl transferase, NodU family</t>
    <phoneticPr fontId="1" type="noConversion"/>
  </si>
  <si>
    <t>Predicted metal-dependent peptidase</t>
    <phoneticPr fontId="1" type="noConversion"/>
  </si>
  <si>
    <t>prohead core scaffolding protein and protease</t>
    <phoneticPr fontId="1" type="noConversion"/>
  </si>
  <si>
    <t>Putative endonuclease segE, GIY-YIG domain</t>
    <phoneticPr fontId="1" type="noConversion"/>
  </si>
  <si>
    <t>replication factor C small subunit</t>
    <phoneticPr fontId="1" type="noConversion"/>
  </si>
  <si>
    <t>replicative DNA helicase</t>
    <phoneticPr fontId="1" type="noConversion"/>
  </si>
  <si>
    <t>ribonucleoside-diphosphate reductase subunit alpha</t>
    <phoneticPr fontId="1" type="noConversion"/>
  </si>
  <si>
    <t>ribonucleotide-diphosphate reductase subunit beta</t>
  </si>
  <si>
    <t>S-adenosylmethionine decarboxylase</t>
    <phoneticPr fontId="1" type="noConversion"/>
  </si>
  <si>
    <t>small heat shock chaperone</t>
    <phoneticPr fontId="1" type="noConversion"/>
  </si>
  <si>
    <t>Sulfatase maturation enzyme AslB, radical SAM superfamily</t>
    <phoneticPr fontId="1" type="noConversion"/>
  </si>
  <si>
    <t>tail sheath protein</t>
    <phoneticPr fontId="1" type="noConversion"/>
  </si>
  <si>
    <t>tail tube protein</t>
    <phoneticPr fontId="1" type="noConversion"/>
  </si>
  <si>
    <t>The Delta9 Fatty Acid Desaturase (Delta9-FADS)-like CD includes the delta-9 and delta-11 acyl CoA desaturases found in various eukaryotes including vertebrates, insects, higher plants, and fungi</t>
    <phoneticPr fontId="1" type="noConversion"/>
  </si>
  <si>
    <t>thymidylate synthase, flavin-dependent</t>
    <phoneticPr fontId="1" type="noConversion"/>
  </si>
  <si>
    <t>translation initiation factor IF-1</t>
    <phoneticPr fontId="1" type="noConversion"/>
  </si>
  <si>
    <t>twitch domain-containing radical SAM protein</t>
    <phoneticPr fontId="1" type="noConversion"/>
  </si>
  <si>
    <t>Type VIII secretion system (T8SS), CsgF protein</t>
    <phoneticPr fontId="1" type="noConversion"/>
  </si>
  <si>
    <t>Uncharacterized peptidoglycan binding protein, contains LysM and FecR domains</t>
    <phoneticPr fontId="1" type="noConversion"/>
  </si>
  <si>
    <t>UvsW helicase</t>
    <phoneticPr fontId="1" type="noConversion"/>
  </si>
  <si>
    <t>VgrG-related protein</t>
    <phoneticPr fontId="1" type="noConversion"/>
  </si>
  <si>
    <t>hyp</t>
    <phoneticPr fontId="1" type="noConversion"/>
  </si>
  <si>
    <t>Order on the tree</t>
    <phoneticPr fontId="1" type="noConversion"/>
  </si>
  <si>
    <t>C3_68</t>
    <phoneticPr fontId="1" type="noConversion"/>
  </si>
  <si>
    <t>A1_147</t>
    <phoneticPr fontId="1" type="noConversion"/>
  </si>
  <si>
    <t>C1_117</t>
    <phoneticPr fontId="1" type="noConversion"/>
  </si>
  <si>
    <t>Pelagibacter_phage_HTVC008M_181</t>
    <phoneticPr fontId="1" type="noConversion"/>
  </si>
  <si>
    <t>B3_76</t>
    <phoneticPr fontId="1" type="noConversion"/>
  </si>
  <si>
    <t>Pseudomonas_phage_vB_PaeM_PA5oct_222</t>
    <phoneticPr fontId="1" type="noConversion"/>
  </si>
  <si>
    <t>Prochlorococcus_phage_P-SSM5_139</t>
    <phoneticPr fontId="1" type="noConversion"/>
  </si>
  <si>
    <t>A3_53</t>
    <phoneticPr fontId="1" type="noConversion"/>
  </si>
  <si>
    <t>C1_233</t>
    <phoneticPr fontId="1" type="noConversion"/>
  </si>
  <si>
    <t>Pseudomonas_phage_vB_PaeM_PA5oct_263</t>
    <phoneticPr fontId="1" type="noConversion"/>
  </si>
  <si>
    <t>C1_327</t>
    <phoneticPr fontId="1" type="noConversion"/>
  </si>
  <si>
    <t>C1_89</t>
    <phoneticPr fontId="1" type="noConversion"/>
  </si>
  <si>
    <t>St17_oxy_54E_30</t>
    <phoneticPr fontId="1" type="noConversion"/>
  </si>
  <si>
    <t>Serratia_phage_BF_247</t>
    <phoneticPr fontId="1" type="noConversion"/>
  </si>
  <si>
    <t>C1_32</t>
    <phoneticPr fontId="1" type="noConversion"/>
  </si>
  <si>
    <t>A3_310</t>
    <phoneticPr fontId="1" type="noConversion"/>
  </si>
  <si>
    <t>St17_oxy_54E_175</t>
    <phoneticPr fontId="1" type="noConversion"/>
  </si>
  <si>
    <t>C1_69</t>
    <phoneticPr fontId="1" type="noConversion"/>
  </si>
  <si>
    <t>St17_oxy_54E_168</t>
    <phoneticPr fontId="1" type="noConversion"/>
  </si>
  <si>
    <t>B1_32</t>
    <phoneticPr fontId="1" type="noConversion"/>
  </si>
  <si>
    <t>A3_208</t>
    <phoneticPr fontId="1" type="noConversion"/>
  </si>
  <si>
    <t>Yersinia_phage_fHe-Yen9-04_323</t>
    <phoneticPr fontId="1" type="noConversion"/>
  </si>
  <si>
    <t>B3_25</t>
    <phoneticPr fontId="1" type="noConversion"/>
  </si>
  <si>
    <t>C1_229</t>
    <phoneticPr fontId="1" type="noConversion"/>
  </si>
  <si>
    <t>A3_414</t>
    <phoneticPr fontId="1" type="noConversion"/>
  </si>
  <si>
    <t>C2_134</t>
    <phoneticPr fontId="1" type="noConversion"/>
  </si>
  <si>
    <t>Pseudomonas_phage_vB_PaeM_PA5oct_158</t>
    <phoneticPr fontId="1" type="noConversion"/>
  </si>
  <si>
    <t>C1_70</t>
    <phoneticPr fontId="1" type="noConversion"/>
  </si>
  <si>
    <t>Cronobacter_phage_vB_CsaM_GAP32_259</t>
    <phoneticPr fontId="1" type="noConversion"/>
  </si>
  <si>
    <t>Synechococcus_virus_S-PRM1_49</t>
    <phoneticPr fontId="1" type="noConversion"/>
  </si>
  <si>
    <t>Prochlorococcus_phage_P-SSM2_188</t>
    <phoneticPr fontId="1" type="noConversion"/>
  </si>
  <si>
    <t>Klebsiella_phage_K64-1_296</t>
    <phoneticPr fontId="1" type="noConversion"/>
  </si>
  <si>
    <t>C1_113</t>
    <phoneticPr fontId="1" type="noConversion"/>
  </si>
  <si>
    <t>C3_4</t>
    <phoneticPr fontId="1" type="noConversion"/>
  </si>
  <si>
    <t>Serratia_phage_BF_244</t>
    <phoneticPr fontId="1" type="noConversion"/>
  </si>
  <si>
    <t>Pelagibacter_phage_HTVC008M_18</t>
    <phoneticPr fontId="1" type="noConversion"/>
  </si>
  <si>
    <t>C1_264</t>
    <phoneticPr fontId="1" type="noConversion"/>
  </si>
  <si>
    <t>Prochlorococcus_phage_P-SSM2_311</t>
    <phoneticPr fontId="1" type="noConversion"/>
  </si>
  <si>
    <t>C1_96</t>
    <phoneticPr fontId="1" type="noConversion"/>
  </si>
  <si>
    <t>C4_284</t>
    <phoneticPr fontId="1" type="noConversion"/>
  </si>
  <si>
    <t>Pseudomonas_phage_vB_PaeM_PA5oct_217</t>
    <phoneticPr fontId="1" type="noConversion"/>
  </si>
  <si>
    <t>C1_225</t>
    <phoneticPr fontId="1" type="noConversion"/>
  </si>
  <si>
    <t>Pseudomonas_phage_vB_PaeM_PA5oct_286</t>
    <phoneticPr fontId="1" type="noConversion"/>
  </si>
  <si>
    <t>Synechococcus_phage_S-SSM7_128</t>
  </si>
  <si>
    <t>Synechococcus_phage_S-CAM3_144</t>
    <phoneticPr fontId="1" type="noConversion"/>
  </si>
  <si>
    <t>A1_381</t>
    <phoneticPr fontId="1" type="noConversion"/>
  </si>
  <si>
    <t>A2_362</t>
    <phoneticPr fontId="1" type="noConversion"/>
  </si>
  <si>
    <t>C5_144</t>
    <phoneticPr fontId="1" type="noConversion"/>
  </si>
  <si>
    <t>Prochlorococcus_phage_P-SSM5_261</t>
    <phoneticPr fontId="1" type="noConversion"/>
  </si>
  <si>
    <t>Synechococcus_phage_S-SRM01_308</t>
    <phoneticPr fontId="1" type="noConversion"/>
  </si>
  <si>
    <t>A1_352</t>
    <phoneticPr fontId="1" type="noConversion"/>
  </si>
  <si>
    <t>Enterobacteria_phage_vB_KleM-RaK2_46</t>
    <phoneticPr fontId="1" type="noConversion"/>
  </si>
  <si>
    <t>A2_220</t>
    <phoneticPr fontId="1" type="noConversion"/>
  </si>
  <si>
    <t>Pelagibacter_phage_HTVC008M_162</t>
    <phoneticPr fontId="1" type="noConversion"/>
  </si>
  <si>
    <t>C2_84</t>
    <phoneticPr fontId="1" type="noConversion"/>
  </si>
  <si>
    <t>Synechococcus_phage_ACG-2014f_195</t>
    <phoneticPr fontId="1" type="noConversion"/>
  </si>
  <si>
    <t>Enterobacteria_phage_vB_KleM-RaK2_90</t>
    <phoneticPr fontId="1" type="noConversion"/>
  </si>
  <si>
    <t>Synechococcus_phage_S-T4_53</t>
    <phoneticPr fontId="1" type="noConversion"/>
  </si>
  <si>
    <t>C5_94</t>
    <phoneticPr fontId="1" type="noConversion"/>
  </si>
  <si>
    <t>C5_50</t>
    <phoneticPr fontId="1" type="noConversion"/>
  </si>
  <si>
    <t>Pseudomonas_phage_vB_PaeM_PA5oct_305</t>
    <phoneticPr fontId="1" type="noConversion"/>
  </si>
  <si>
    <t>C2_10</t>
    <phoneticPr fontId="1" type="noConversion"/>
  </si>
  <si>
    <t>B3_53</t>
    <phoneticPr fontId="1" type="noConversion"/>
  </si>
  <si>
    <t>Synechococcus_phage_S-CAM7_164</t>
    <phoneticPr fontId="1" type="noConversion"/>
  </si>
  <si>
    <t>A1_402</t>
    <phoneticPr fontId="1" type="noConversion"/>
  </si>
  <si>
    <t>Synechococcus_phage_S-CAM7_198</t>
    <phoneticPr fontId="1" type="noConversion"/>
  </si>
  <si>
    <t>St17_oxy_54E_146</t>
    <phoneticPr fontId="1" type="noConversion"/>
  </si>
  <si>
    <t>Synechococcus_phage_S-SKS1_128</t>
    <phoneticPr fontId="1" type="noConversion"/>
  </si>
  <si>
    <t>Synechococcus_phage_S-N03_113</t>
    <phoneticPr fontId="1" type="noConversion"/>
  </si>
  <si>
    <t>A3_199</t>
    <phoneticPr fontId="1" type="noConversion"/>
  </si>
  <si>
    <t>Pseudomonas_phage_vB_PaeM_PA5oct_159</t>
    <phoneticPr fontId="1" type="noConversion"/>
  </si>
  <si>
    <t>Serratia_phage_BF_200</t>
    <phoneticPr fontId="1" type="noConversion"/>
  </si>
  <si>
    <t>C1_243</t>
    <phoneticPr fontId="1" type="noConversion"/>
  </si>
  <si>
    <t>Prochlorococcus_phage_P-TIM68_251</t>
    <phoneticPr fontId="1" type="noConversion"/>
  </si>
  <si>
    <t>C1_172</t>
    <phoneticPr fontId="1" type="noConversion"/>
  </si>
  <si>
    <t>C5_46</t>
    <phoneticPr fontId="1" type="noConversion"/>
  </si>
  <si>
    <t>C1_230</t>
    <phoneticPr fontId="1" type="noConversion"/>
  </si>
  <si>
    <t>C2_234</t>
    <phoneticPr fontId="1" type="noConversion"/>
  </si>
  <si>
    <t>Pseudomonas_phage_vB_PaeM_PA5oct_179</t>
    <phoneticPr fontId="1" type="noConversion"/>
  </si>
  <si>
    <t>Synechococcus_phage_S-H34_18</t>
    <phoneticPr fontId="1" type="noConversion"/>
  </si>
  <si>
    <t>A1_163</t>
    <phoneticPr fontId="1" type="noConversion"/>
  </si>
  <si>
    <t>A1_24</t>
    <phoneticPr fontId="1" type="noConversion"/>
  </si>
  <si>
    <t>A1_26</t>
    <phoneticPr fontId="1" type="noConversion"/>
  </si>
  <si>
    <t>A1_260</t>
    <phoneticPr fontId="1" type="noConversion"/>
  </si>
  <si>
    <t>A1_269</t>
    <phoneticPr fontId="1" type="noConversion"/>
  </si>
  <si>
    <t>A1_351</t>
    <phoneticPr fontId="1" type="noConversion"/>
  </si>
  <si>
    <t>A1_370</t>
    <phoneticPr fontId="1" type="noConversion"/>
  </si>
  <si>
    <t>A1_393</t>
    <phoneticPr fontId="1" type="noConversion"/>
  </si>
  <si>
    <t>A1_59</t>
    <phoneticPr fontId="1" type="noConversion"/>
  </si>
  <si>
    <t>A2_229</t>
    <phoneticPr fontId="1" type="noConversion"/>
  </si>
  <si>
    <t>A2_279</t>
    <phoneticPr fontId="1" type="noConversion"/>
  </si>
  <si>
    <t>A2_311</t>
    <phoneticPr fontId="1" type="noConversion"/>
  </si>
  <si>
    <t>A2_55</t>
    <phoneticPr fontId="1" type="noConversion"/>
  </si>
  <si>
    <t>A3_11</t>
    <phoneticPr fontId="1" type="noConversion"/>
  </si>
  <si>
    <t>A3_123</t>
    <phoneticPr fontId="1" type="noConversion"/>
  </si>
  <si>
    <t>A3_132</t>
    <phoneticPr fontId="1" type="noConversion"/>
  </si>
  <si>
    <t>A3_31</t>
    <phoneticPr fontId="1" type="noConversion"/>
  </si>
  <si>
    <t>A3_327</t>
    <phoneticPr fontId="1" type="noConversion"/>
  </si>
  <si>
    <t>A3_397</t>
    <phoneticPr fontId="1" type="noConversion"/>
  </si>
  <si>
    <t>A3_416</t>
    <phoneticPr fontId="1" type="noConversion"/>
  </si>
  <si>
    <t>A3_77</t>
    <phoneticPr fontId="1" type="noConversion"/>
  </si>
  <si>
    <t>B1_29</t>
    <phoneticPr fontId="1" type="noConversion"/>
  </si>
  <si>
    <t>B1_55</t>
    <phoneticPr fontId="1" type="noConversion"/>
  </si>
  <si>
    <t>B1_74</t>
    <phoneticPr fontId="1" type="noConversion"/>
  </si>
  <si>
    <t>B1_81</t>
    <phoneticPr fontId="1" type="noConversion"/>
  </si>
  <si>
    <t>B2_79</t>
    <phoneticPr fontId="1" type="noConversion"/>
  </si>
  <si>
    <t>B2_81</t>
    <phoneticPr fontId="1" type="noConversion"/>
  </si>
  <si>
    <t>B3_72</t>
    <phoneticPr fontId="1" type="noConversion"/>
  </si>
  <si>
    <t>B3_73</t>
    <phoneticPr fontId="1" type="noConversion"/>
  </si>
  <si>
    <t>B3_86</t>
    <phoneticPr fontId="1" type="noConversion"/>
  </si>
  <si>
    <t>C1_104</t>
    <phoneticPr fontId="1" type="noConversion"/>
  </si>
  <si>
    <t>C1_136</t>
    <phoneticPr fontId="1" type="noConversion"/>
  </si>
  <si>
    <t>C1_144</t>
    <phoneticPr fontId="1" type="noConversion"/>
  </si>
  <si>
    <t>C1_151</t>
    <phoneticPr fontId="1" type="noConversion"/>
  </si>
  <si>
    <t>C1_157</t>
    <phoneticPr fontId="1" type="noConversion"/>
  </si>
  <si>
    <t>C1_159</t>
    <phoneticPr fontId="1" type="noConversion"/>
  </si>
  <si>
    <t>C1_165</t>
    <phoneticPr fontId="1" type="noConversion"/>
  </si>
  <si>
    <t>C1_247</t>
    <phoneticPr fontId="1" type="noConversion"/>
  </si>
  <si>
    <t>C1_248</t>
    <phoneticPr fontId="1" type="noConversion"/>
  </si>
  <si>
    <t>C1_249</t>
    <phoneticPr fontId="1" type="noConversion"/>
  </si>
  <si>
    <t>C1_252</t>
    <phoneticPr fontId="1" type="noConversion"/>
  </si>
  <si>
    <t>C1_283</t>
    <phoneticPr fontId="1" type="noConversion"/>
  </si>
  <si>
    <t>C1_285</t>
    <phoneticPr fontId="1" type="noConversion"/>
  </si>
  <si>
    <t>C1_287</t>
    <phoneticPr fontId="1" type="noConversion"/>
  </si>
  <si>
    <t>C1_288</t>
    <phoneticPr fontId="1" type="noConversion"/>
  </si>
  <si>
    <t>C1_289</t>
    <phoneticPr fontId="1" type="noConversion"/>
  </si>
  <si>
    <t>C1_307</t>
    <phoneticPr fontId="1" type="noConversion"/>
  </si>
  <si>
    <t>C1_38</t>
    <phoneticPr fontId="1" type="noConversion"/>
  </si>
  <si>
    <t>C1_39</t>
    <phoneticPr fontId="1" type="noConversion"/>
  </si>
  <si>
    <t>C1_46</t>
    <phoneticPr fontId="1" type="noConversion"/>
  </si>
  <si>
    <t>C1_61</t>
    <phoneticPr fontId="1" type="noConversion"/>
  </si>
  <si>
    <t>C1_74</t>
    <phoneticPr fontId="1" type="noConversion"/>
  </si>
  <si>
    <t>C1_86</t>
    <phoneticPr fontId="1" type="noConversion"/>
  </si>
  <si>
    <t>C2_273</t>
    <phoneticPr fontId="1" type="noConversion"/>
  </si>
  <si>
    <t>C2_286</t>
    <phoneticPr fontId="1" type="noConversion"/>
  </si>
  <si>
    <t>C2_304</t>
    <phoneticPr fontId="1" type="noConversion"/>
  </si>
  <si>
    <t>C2_67</t>
    <phoneticPr fontId="1" type="noConversion"/>
  </si>
  <si>
    <t>C2_71</t>
    <phoneticPr fontId="1" type="noConversion"/>
  </si>
  <si>
    <t>C2_93</t>
    <phoneticPr fontId="1" type="noConversion"/>
  </si>
  <si>
    <t>C4_108</t>
    <phoneticPr fontId="1" type="noConversion"/>
  </si>
  <si>
    <t>C5_230</t>
    <phoneticPr fontId="1" type="noConversion"/>
  </si>
  <si>
    <t>C5_234</t>
    <phoneticPr fontId="1" type="noConversion"/>
  </si>
  <si>
    <t>C5_252</t>
    <phoneticPr fontId="1" type="noConversion"/>
  </si>
  <si>
    <t>C5_41</t>
    <phoneticPr fontId="1" type="noConversion"/>
  </si>
  <si>
    <t>C5_48</t>
    <phoneticPr fontId="1" type="noConversion"/>
  </si>
  <si>
    <t>Cronobacter_phage_vB_CsaM_GAP32_289</t>
    <phoneticPr fontId="1" type="noConversion"/>
  </si>
  <si>
    <t>Enterobacteria_phage_vB_KleM-RaK2_126</t>
    <phoneticPr fontId="1" type="noConversion"/>
  </si>
  <si>
    <t>Prochlorococcus_phage_P-SSM2_297</t>
    <phoneticPr fontId="1" type="noConversion"/>
  </si>
  <si>
    <t>Pseudomonas_phage_vB_PaeM_PA5oct_126</t>
    <phoneticPr fontId="1" type="noConversion"/>
  </si>
  <si>
    <t>Pseudomonas_phage_vB_PaeM_PA5oct_275</t>
    <phoneticPr fontId="1" type="noConversion"/>
  </si>
  <si>
    <t>Pseudomonas_phage_vB_PaeM_PA5oct_296</t>
    <phoneticPr fontId="1" type="noConversion"/>
  </si>
  <si>
    <t>Pseudomonas_phage_vB_PaeM_PA5oct_92</t>
    <phoneticPr fontId="1" type="noConversion"/>
  </si>
  <si>
    <t>Pseudomonas_phage_vB_PaeM_PA5oct_95</t>
    <phoneticPr fontId="1" type="noConversion"/>
  </si>
  <si>
    <t>Synechococcus_phage_ACG-2014f_Syn7803C8_265</t>
    <phoneticPr fontId="1" type="noConversion"/>
  </si>
  <si>
    <t>Synechococcus_phage_S-CAM3_170</t>
    <phoneticPr fontId="1" type="noConversion"/>
  </si>
  <si>
    <t>Synechococcus_phage_S-CAM9_174</t>
    <phoneticPr fontId="1" type="noConversion"/>
  </si>
  <si>
    <t>Synechococcus_phage_S-SCSM1_257</t>
    <phoneticPr fontId="1" type="noConversion"/>
  </si>
  <si>
    <t>Synechococcus_phage_S-SM2_132</t>
    <phoneticPr fontId="1" type="noConversion"/>
  </si>
  <si>
    <t>Synechococcus_phage_S-SRM01_281</t>
    <phoneticPr fontId="1" type="noConversion"/>
  </si>
  <si>
    <t>Yersinia_phage_fHe-Yen9-04_232</t>
    <phoneticPr fontId="1" type="noConversion"/>
  </si>
  <si>
    <t>Pectobacterium_phage_CBB</t>
  </si>
  <si>
    <t>Cronobacter_phage_vB_CsaM_GAP32</t>
  </si>
  <si>
    <t>Yersinia_phage_fHe-Yen9-04</t>
  </si>
  <si>
    <t>Serratia_phage_BF</t>
  </si>
  <si>
    <t>Escherichia_phage_PBECO_4</t>
  </si>
  <si>
    <t>Escherichia_phage_121Q</t>
  </si>
  <si>
    <t>Klebsiella_phage_K64-1</t>
  </si>
  <si>
    <t>Enterobacteria_phage_vB_KleM-RaK2</t>
  </si>
  <si>
    <t>Pseudomonas_phage_vB_PaeM_PA5oct</t>
  </si>
  <si>
    <t>A1</t>
  </si>
  <si>
    <t>A3</t>
  </si>
  <si>
    <t>A2</t>
  </si>
  <si>
    <t>C2</t>
  </si>
  <si>
    <t>C3</t>
  </si>
  <si>
    <t>C1</t>
  </si>
  <si>
    <t>C5</t>
  </si>
  <si>
    <t>C4</t>
  </si>
  <si>
    <t>B1</t>
  </si>
  <si>
    <t>B2</t>
  </si>
  <si>
    <t>B3</t>
  </si>
  <si>
    <t>St17_oxy_54E</t>
    <phoneticPr fontId="1" type="noConversion"/>
  </si>
  <si>
    <t>Pelagibacter_phage_HTVC008M</t>
  </si>
  <si>
    <t>Synechococcus_phage_S-CRM01</t>
  </si>
  <si>
    <t>Synechococcus_phage_S-N03</t>
  </si>
  <si>
    <t>Synechococcus_phage_S-H34</t>
  </si>
  <si>
    <t>Synechococcus_phage_S-CAM3</t>
  </si>
  <si>
    <t>Synechococcus_phage_S-CAM7</t>
  </si>
  <si>
    <t>Synechococcus_phage_ACG-2014f_Syn7803US26</t>
  </si>
  <si>
    <t>Synechococcus_phage_ACG-2014f_Syn7803C8</t>
  </si>
  <si>
    <t>Synechococcus_phage_ACG-2014f_Syn7803C7</t>
  </si>
  <si>
    <t>Synechococcus_phage_ACG-2014f</t>
  </si>
  <si>
    <t>Cyanophage_S-SSM6a</t>
  </si>
  <si>
    <t>Synechococcus_phage_S-SSM7</t>
  </si>
  <si>
    <t>Synechococcus_phage_S-T4</t>
  </si>
  <si>
    <t>Synechococcus_phage_S-SKS1</t>
  </si>
  <si>
    <t>Synechococcus_phage_S-SRM01</t>
  </si>
  <si>
    <t>Prochlorococcus_phage_P-SSM2</t>
  </si>
  <si>
    <t>Prochlorococcus_phage_P-SSM5</t>
  </si>
  <si>
    <t>Synechococcus_virus_S-PRM1</t>
  </si>
  <si>
    <t>Synechococcus_phage_S-CAM9</t>
  </si>
  <si>
    <t>Prochlorococcus_phage_P-TIM68</t>
  </si>
  <si>
    <t>Synechococcus_phage_S-SCSM1</t>
  </si>
  <si>
    <t>Synechococcus_phage_Bellamy</t>
  </si>
  <si>
    <t>Synechococcus_phage_S-SM2</t>
  </si>
  <si>
    <t>GCA_033548735.1</t>
    <phoneticPr fontId="1" type="noConversion"/>
  </si>
  <si>
    <t>GCA_013520955.1</t>
    <phoneticPr fontId="1" type="noConversion"/>
  </si>
  <si>
    <t>Habitat</t>
    <phoneticPr fontId="1" type="noConversion"/>
  </si>
  <si>
    <t>Freshwater</t>
    <phoneticPr fontId="1" type="noConversion"/>
  </si>
  <si>
    <t>Marine</t>
    <phoneticPr fontId="1" type="noConversion"/>
  </si>
  <si>
    <t>SRR6475631.BJGV01.bin</t>
  </si>
  <si>
    <t>SRR6475631.VFJL01.bin</t>
  </si>
  <si>
    <t>SRR35646625.BJGV01.bin</t>
  </si>
  <si>
    <t>SRR35646625.VFJL01.bin</t>
  </si>
  <si>
    <t>SRR35646680.BJGV01.bin</t>
  </si>
  <si>
    <t>SRR35646680.VFJL01.bin</t>
  </si>
  <si>
    <t>ERR5863105.BJGV01.bin</t>
  </si>
  <si>
    <t>Lake.Huron.BJGV01.bin</t>
  </si>
  <si>
    <t>Lake.Huron.VFJL01.bin</t>
  </si>
  <si>
    <t>PRJNA429141</t>
    <phoneticPr fontId="1" type="noConversion"/>
  </si>
  <si>
    <t>Supplementary Table 1 | The public freshwater metagenomic datasets used for amoC-phage identification.</t>
    <phoneticPr fontId="1" type="noConversion"/>
  </si>
  <si>
    <t xml:space="preserve">Supplementary Table 2 | The vConTACT3 analysis results of the amoC-phages reported in this study. </t>
    <phoneticPr fontId="1" type="noConversion"/>
  </si>
  <si>
    <t>C1</t>
    <phoneticPr fontId="1" type="noConversion"/>
  </si>
  <si>
    <t>C2</t>
    <phoneticPr fontId="1" type="noConversion"/>
  </si>
  <si>
    <t>C3</t>
    <phoneticPr fontId="1" type="noConversion"/>
  </si>
  <si>
    <t>Supplementary Table 3 | The shared protein structure clusters by at least two groups of amoC-phages.</t>
    <phoneticPr fontId="1" type="noConversion"/>
  </si>
  <si>
    <t>Protein structure cluster representative</t>
    <phoneticPr fontId="1" type="noConversion"/>
  </si>
  <si>
    <t>Annotation of protein structure clusters</t>
    <phoneticPr fontId="1" type="noConversion"/>
  </si>
  <si>
    <t>Supplementary Table 4 | The iPhop analyses results of the amoC-phages reported in this study.</t>
    <phoneticPr fontId="1" type="noConversion"/>
  </si>
  <si>
    <t>amoC-phage group</t>
    <phoneticPr fontId="1" type="noConversion"/>
  </si>
  <si>
    <t>amoC-phage genome</t>
    <phoneticPr fontId="1" type="noConversion"/>
  </si>
  <si>
    <t>Supplementary Table 5 | The information of public genomes of VFJL01 and BJGV01.</t>
    <phoneticPr fontId="1" type="noConversion"/>
  </si>
  <si>
    <t>Supplementary Table 6 | The VFJL01 and BJGV01 genomes reconstructed in this study.</t>
    <phoneticPr fontId="1" type="noConversion"/>
  </si>
  <si>
    <t>Note</t>
    <phoneticPr fontId="1" type="noConversion"/>
  </si>
  <si>
    <t>sample ID</t>
    <phoneticPr fontId="1" type="noConversion"/>
  </si>
  <si>
    <t>depth</t>
    <phoneticPr fontId="1" type="noConversion"/>
  </si>
  <si>
    <t>sampling date</t>
    <phoneticPr fontId="1" type="noConversion"/>
  </si>
  <si>
    <t>study_accession</t>
  </si>
  <si>
    <t>Sample</t>
  </si>
  <si>
    <t>RE-16jun15</t>
    <phoneticPr fontId="1" type="noConversion"/>
  </si>
  <si>
    <t>RE-4nov15</t>
    <phoneticPr fontId="1" type="noConversion"/>
  </si>
  <si>
    <t>RE-20apr16</t>
    <phoneticPr fontId="1" type="noConversion"/>
  </si>
  <si>
    <t>RH-20apr16</t>
    <phoneticPr fontId="1" type="noConversion"/>
  </si>
  <si>
    <t>SRR6754100</t>
    <phoneticPr fontId="1" type="noConversion"/>
  </si>
  <si>
    <t>RE-15aug16</t>
    <phoneticPr fontId="1" type="noConversion"/>
  </si>
  <si>
    <t>RH-15aug16</t>
    <phoneticPr fontId="1" type="noConversion"/>
  </si>
  <si>
    <t>RE-9nov16</t>
    <phoneticPr fontId="1" type="noConversion"/>
  </si>
  <si>
    <t>RH-9nov16</t>
    <phoneticPr fontId="1" type="noConversion"/>
  </si>
  <si>
    <t>SRR6754096</t>
    <phoneticPr fontId="1" type="noConversion"/>
  </si>
  <si>
    <t>RE_14apr</t>
    <phoneticPr fontId="1" type="noConversion"/>
  </si>
  <si>
    <t>RH_14apr</t>
    <phoneticPr fontId="1" type="noConversion"/>
  </si>
  <si>
    <t>RE_23may</t>
    <phoneticPr fontId="1" type="noConversion"/>
  </si>
  <si>
    <t>RH_23may</t>
    <phoneticPr fontId="1" type="noConversion"/>
  </si>
  <si>
    <t>RE_27jun</t>
    <phoneticPr fontId="1" type="noConversion"/>
  </si>
  <si>
    <t>RH_27jun</t>
    <phoneticPr fontId="1" type="noConversion"/>
  </si>
  <si>
    <t>RE_26jul</t>
    <phoneticPr fontId="1" type="noConversion"/>
  </si>
  <si>
    <t>RH_26jul</t>
    <phoneticPr fontId="1" type="noConversion"/>
  </si>
  <si>
    <t>RE_18aug</t>
    <phoneticPr fontId="1" type="noConversion"/>
  </si>
  <si>
    <t>RH_18aug</t>
    <phoneticPr fontId="1" type="noConversion"/>
  </si>
  <si>
    <t>RE_22sep17</t>
    <phoneticPr fontId="1" type="noConversion"/>
  </si>
  <si>
    <t>ERR12084899</t>
    <phoneticPr fontId="1" type="noConversion"/>
  </si>
  <si>
    <t>RH_22sep17</t>
  </si>
  <si>
    <t>RE_10oct17</t>
  </si>
  <si>
    <t>RH_10oct17</t>
    <phoneticPr fontId="1" type="noConversion"/>
  </si>
  <si>
    <t>RE_7nov17</t>
  </si>
  <si>
    <t>RH_7nov17</t>
    <phoneticPr fontId="1" type="noConversion"/>
  </si>
  <si>
    <t>RE_10jan18</t>
    <phoneticPr fontId="1" type="noConversion"/>
  </si>
  <si>
    <t>RH_10jan18</t>
    <phoneticPr fontId="1" type="noConversion"/>
  </si>
  <si>
    <t>RE_5feb18</t>
  </si>
  <si>
    <t>ERR12084907</t>
    <phoneticPr fontId="1" type="noConversion"/>
  </si>
  <si>
    <t>RH_5feb18</t>
  </si>
  <si>
    <t>ERR12084908</t>
    <phoneticPr fontId="1" type="noConversion"/>
  </si>
  <si>
    <t>algae bloom</t>
    <phoneticPr fontId="1" type="noConversion"/>
  </si>
  <si>
    <t>HRS-ES1</t>
  </si>
  <si>
    <t>PRJEB52406</t>
    <phoneticPr fontId="1" type="noConversion"/>
  </si>
  <si>
    <t>ERR9631034</t>
    <phoneticPr fontId="1" type="noConversion"/>
  </si>
  <si>
    <t>HRS-HS1</t>
  </si>
  <si>
    <t>HRS-ES2</t>
  </si>
  <si>
    <t>HRS-ES3</t>
  </si>
  <si>
    <t>HRS-HS3</t>
  </si>
  <si>
    <t>HRS-ES4</t>
  </si>
  <si>
    <t>HRS-ES5</t>
  </si>
  <si>
    <t>HRS-ES6</t>
  </si>
  <si>
    <t>HRS-HS6</t>
  </si>
  <si>
    <t>HRS-ES7</t>
  </si>
  <si>
    <t>HRS-ES8</t>
  </si>
  <si>
    <t>HRS-ES9</t>
  </si>
  <si>
    <t>HRS-HS9</t>
  </si>
  <si>
    <t>HRS-ES10</t>
  </si>
  <si>
    <t>HRS-ES11</t>
  </si>
  <si>
    <t>HRS-ES12</t>
  </si>
  <si>
    <t>HRS-HS12</t>
  </si>
  <si>
    <t>HRS-ES13</t>
  </si>
  <si>
    <t>HRS-HS13</t>
  </si>
  <si>
    <t>RE-20Jun18</t>
  </si>
  <si>
    <t>ERR12084909</t>
    <phoneticPr fontId="1" type="noConversion"/>
  </si>
  <si>
    <t>RH-20Jun18</t>
    <phoneticPr fontId="1" type="noConversion"/>
  </si>
  <si>
    <t>RE-16Jul18</t>
    <phoneticPr fontId="1" type="noConversion"/>
  </si>
  <si>
    <t>RH-16Jul18</t>
    <phoneticPr fontId="1" type="noConversion"/>
  </si>
  <si>
    <t>RE-06Aug18</t>
    <phoneticPr fontId="1" type="noConversion"/>
  </si>
  <si>
    <t>RH-06Aug18</t>
    <phoneticPr fontId="1" type="noConversion"/>
  </si>
  <si>
    <t>RE-17Sep18</t>
  </si>
  <si>
    <t>RH-17Sep18</t>
  </si>
  <si>
    <t>RE-29Oct18</t>
    <phoneticPr fontId="1" type="noConversion"/>
  </si>
  <si>
    <t>RH-29Oct18</t>
  </si>
  <si>
    <t>RE-19Nov18</t>
  </si>
  <si>
    <t>ERR12084919</t>
    <phoneticPr fontId="1" type="noConversion"/>
  </si>
  <si>
    <t>RH-19Nov18</t>
    <phoneticPr fontId="1" type="noConversion"/>
  </si>
  <si>
    <t>RE-10Dec18</t>
    <phoneticPr fontId="1" type="noConversion"/>
  </si>
  <si>
    <t>RH-10Dec18</t>
  </si>
  <si>
    <t xml:space="preserve">RE-01apr19 </t>
    <phoneticPr fontId="1" type="noConversion"/>
  </si>
  <si>
    <t>ERR12084923</t>
    <phoneticPr fontId="1" type="noConversion"/>
  </si>
  <si>
    <t>RH-01apr19</t>
    <phoneticPr fontId="1" type="noConversion"/>
  </si>
  <si>
    <t>ERR12084924</t>
    <phoneticPr fontId="1" type="noConversion"/>
  </si>
  <si>
    <t>RE-23apr19</t>
    <phoneticPr fontId="1" type="noConversion"/>
  </si>
  <si>
    <t>RH-23apr19</t>
    <phoneticPr fontId="1" type="noConversion"/>
  </si>
  <si>
    <t>ERR12084926</t>
    <phoneticPr fontId="1" type="noConversion"/>
  </si>
  <si>
    <t>RE-23may19</t>
    <phoneticPr fontId="1" type="noConversion"/>
  </si>
  <si>
    <t>RH-23may19</t>
    <phoneticPr fontId="1" type="noConversion"/>
  </si>
  <si>
    <t>RE-24jun19</t>
  </si>
  <si>
    <t>RH-24jun19</t>
    <phoneticPr fontId="1" type="noConversion"/>
  </si>
  <si>
    <t>RE-18jul19</t>
    <phoneticPr fontId="1" type="noConversion"/>
  </si>
  <si>
    <t>RH-18jul19</t>
  </si>
  <si>
    <t>RE-26aug19</t>
    <phoneticPr fontId="1" type="noConversion"/>
  </si>
  <si>
    <t>RH-26aug19</t>
  </si>
  <si>
    <t>RE-16sep19</t>
    <phoneticPr fontId="1" type="noConversion"/>
  </si>
  <si>
    <t>RH-16sep19</t>
    <phoneticPr fontId="1" type="noConversion"/>
  </si>
  <si>
    <t>RE-07oct19</t>
    <phoneticPr fontId="1" type="noConversion"/>
  </si>
  <si>
    <t>ERR12084937</t>
    <phoneticPr fontId="1" type="noConversion"/>
  </si>
  <si>
    <t>RH-07oct19</t>
    <phoneticPr fontId="1" type="noConversion"/>
  </si>
  <si>
    <t>RE-29oct19</t>
  </si>
  <si>
    <t>ERR12084939</t>
    <phoneticPr fontId="1" type="noConversion"/>
  </si>
  <si>
    <t>RH-29oct19</t>
    <phoneticPr fontId="1" type="noConversion"/>
  </si>
  <si>
    <t>RE-18nov19</t>
  </si>
  <si>
    <t>ERR12084941</t>
    <phoneticPr fontId="1" type="noConversion"/>
  </si>
  <si>
    <t>RH-18nov19</t>
    <phoneticPr fontId="1" type="noConversion"/>
  </si>
  <si>
    <t>Supplementary Table 7 | The groups A and B amoC-phages and their predicted hosts in Rimor Reservoir samples.</t>
    <phoneticPr fontId="1" type="noConversion"/>
  </si>
  <si>
    <t>A1_RPKM</t>
    <phoneticPr fontId="1" type="noConversion"/>
  </si>
  <si>
    <t>A2_RPKM</t>
    <phoneticPr fontId="1" type="noConversion"/>
  </si>
  <si>
    <t>B1_RPKM</t>
    <phoneticPr fontId="1" type="noConversion"/>
  </si>
  <si>
    <t>B2_RPKM</t>
    <phoneticPr fontId="1" type="noConversion"/>
  </si>
  <si>
    <t>A_Host_RPKM</t>
    <phoneticPr fontId="1" type="noConversion"/>
  </si>
  <si>
    <t>B_Host_RPKM</t>
    <phoneticPr fontId="1" type="noConversion"/>
  </si>
  <si>
    <t xml:space="preserve">Sample Collection Date </t>
  </si>
  <si>
    <t xml:space="preserve">Sample Collection Date (YYYY-MM-DD) </t>
  </si>
  <si>
    <t>The day of a year</t>
  </si>
  <si>
    <t>Season</t>
  </si>
  <si>
    <t>Year</t>
  </si>
  <si>
    <t>Month</t>
  </si>
  <si>
    <t>Day</t>
  </si>
  <si>
    <t>Phage_cov</t>
    <phoneticPr fontId="1" type="noConversion"/>
  </si>
  <si>
    <t>Phage_RPKM</t>
    <phoneticPr fontId="1" type="noConversion"/>
  </si>
  <si>
    <t>Host_RPKM</t>
    <phoneticPr fontId="1" type="noConversion"/>
  </si>
  <si>
    <t>2000-03-15</t>
  </si>
  <si>
    <t>Spring</t>
  </si>
  <si>
    <t>2000-03-30</t>
  </si>
  <si>
    <t>2000-05-11</t>
  </si>
  <si>
    <t>Clearwater</t>
  </si>
  <si>
    <t>2000-05-25</t>
  </si>
  <si>
    <t>2000-06-06</t>
  </si>
  <si>
    <t>Early Summer</t>
  </si>
  <si>
    <t>2000-06-20</t>
  </si>
  <si>
    <t>2000-07-17</t>
  </si>
  <si>
    <t>2000-08-01</t>
  </si>
  <si>
    <t>Late Summer</t>
  </si>
  <si>
    <t>2000-08-17</t>
  </si>
  <si>
    <t>2000-09-11</t>
  </si>
  <si>
    <t>2000-09-26</t>
  </si>
  <si>
    <t>2000-10-10</t>
  </si>
  <si>
    <t>Fall</t>
  </si>
  <si>
    <t>2000-10-24</t>
  </si>
  <si>
    <t>2001-03-13</t>
    <phoneticPr fontId="1" type="noConversion"/>
  </si>
  <si>
    <t>Ice-on</t>
  </si>
  <si>
    <t>2001-04-10</t>
  </si>
  <si>
    <t>2001-04-23</t>
  </si>
  <si>
    <t>2001-05-07</t>
  </si>
  <si>
    <t>2001-05-21</t>
  </si>
  <si>
    <t>SRR27335569</t>
    <phoneticPr fontId="1" type="noConversion"/>
  </si>
  <si>
    <t>2001-06-04</t>
  </si>
  <si>
    <t>2001-07-02</t>
  </si>
  <si>
    <t>2001-07-16</t>
  </si>
  <si>
    <t>2001-07-30</t>
  </si>
  <si>
    <t>2001-08-13</t>
  </si>
  <si>
    <t>2001-08-28</t>
  </si>
  <si>
    <t>2001-09-10</t>
  </si>
  <si>
    <t>2001-09-26</t>
  </si>
  <si>
    <t>2001-10-09</t>
  </si>
  <si>
    <t>2001-10-20</t>
  </si>
  <si>
    <t>2001-11-06</t>
  </si>
  <si>
    <t>2001-11-26</t>
  </si>
  <si>
    <t>2002-02-28</t>
  </si>
  <si>
    <t>2002-04-17</t>
  </si>
  <si>
    <t>2002-04-23</t>
  </si>
  <si>
    <t>2002-05-07</t>
  </si>
  <si>
    <t>2002-05-24</t>
  </si>
  <si>
    <t>2002-06-05</t>
  </si>
  <si>
    <t>2002-06-17</t>
  </si>
  <si>
    <t>2002-07-01</t>
  </si>
  <si>
    <t>2002-07-17</t>
  </si>
  <si>
    <t>2002-08-01</t>
  </si>
  <si>
    <t>2002-08-14</t>
  </si>
  <si>
    <t>2002-08-29</t>
  </si>
  <si>
    <t>2002-09-12</t>
  </si>
  <si>
    <t>2002-09-24</t>
  </si>
  <si>
    <t>2002-09-27</t>
  </si>
  <si>
    <t>2002-10-08</t>
  </si>
  <si>
    <t>2002-10-22</t>
  </si>
  <si>
    <t>2002-11-07</t>
  </si>
  <si>
    <t>2002-11-20</t>
  </si>
  <si>
    <t>2003-05-13</t>
  </si>
  <si>
    <t>2003-05-28</t>
  </si>
  <si>
    <t>2003-06-09</t>
  </si>
  <si>
    <t>2003-06-27</t>
  </si>
  <si>
    <t>2003-07-11</t>
  </si>
  <si>
    <t>2003-07-23</t>
  </si>
  <si>
    <t>2003-08-07</t>
  </si>
  <si>
    <t>2003-09-08</t>
  </si>
  <si>
    <t>2003-09-22</t>
  </si>
  <si>
    <t>2003-10-15</t>
  </si>
  <si>
    <t>2003-10-27</t>
  </si>
  <si>
    <t>2003-11-11</t>
  </si>
  <si>
    <t>2004-05-19</t>
  </si>
  <si>
    <t>2004-05-26</t>
  </si>
  <si>
    <t>2004-06-11</t>
  </si>
  <si>
    <t>2004-06-25</t>
  </si>
  <si>
    <t>2004-07-08</t>
  </si>
  <si>
    <t>2004-07-22</t>
  </si>
  <si>
    <t>2004-08-06</t>
  </si>
  <si>
    <t>2004-09-02</t>
  </si>
  <si>
    <t>2004-09-16</t>
  </si>
  <si>
    <t>2004-09-30</t>
  </si>
  <si>
    <t>2004-10-12</t>
  </si>
  <si>
    <t>2005-02-11</t>
  </si>
  <si>
    <t>2005-04-11</t>
  </si>
  <si>
    <t>2005-05-04</t>
  </si>
  <si>
    <t>2005-05-25</t>
  </si>
  <si>
    <t>2005-06-22</t>
  </si>
  <si>
    <t>2005-07-07</t>
  </si>
  <si>
    <t>2005-08-02</t>
  </si>
  <si>
    <t>2005-08-16</t>
  </si>
  <si>
    <t>2005-08-31</t>
  </si>
  <si>
    <t>2005-09-19</t>
  </si>
  <si>
    <t>2005-10-10</t>
  </si>
  <si>
    <t>2005-11-08</t>
  </si>
  <si>
    <t>2006-05-15</t>
  </si>
  <si>
    <t>2006-06-22</t>
  </si>
  <si>
    <t>2006-06-27</t>
  </si>
  <si>
    <t>2006-06-29</t>
  </si>
  <si>
    <t>2006-07-05</t>
  </si>
  <si>
    <t>2006-07-12</t>
  </si>
  <si>
    <t>2006-07-18</t>
  </si>
  <si>
    <t>2006-07-20</t>
  </si>
  <si>
    <t>2006-07-25</t>
  </si>
  <si>
    <t>2006-08-01</t>
  </si>
  <si>
    <t>2006-08-03</t>
  </si>
  <si>
    <t>2006-08-08</t>
  </si>
  <si>
    <t>2006-08-10</t>
  </si>
  <si>
    <t>2006-08-18</t>
  </si>
  <si>
    <t>2006-08-22</t>
  </si>
  <si>
    <t>2006-08-30</t>
  </si>
  <si>
    <t>2006-09-01</t>
  </si>
  <si>
    <t>2007-06-25</t>
  </si>
  <si>
    <t>2007-09-27</t>
  </si>
  <si>
    <t>2007-10-12</t>
  </si>
  <si>
    <t>2007-11-01</t>
  </si>
  <si>
    <t>2008-05-10</t>
  </si>
  <si>
    <t>2008-06-25</t>
  </si>
  <si>
    <t>2008-07-11</t>
  </si>
  <si>
    <t>2008-07-22</t>
  </si>
  <si>
    <t>2008-08-07</t>
  </si>
  <si>
    <t>2008-08-22</t>
  </si>
  <si>
    <t>2008-09-05</t>
  </si>
  <si>
    <t>2008-09-15</t>
  </si>
  <si>
    <t>2008-10-02</t>
  </si>
  <si>
    <t>2008-10-17</t>
  </si>
  <si>
    <t>2009-02-10</t>
  </si>
  <si>
    <t>2009-02-24</t>
  </si>
  <si>
    <t>2009-05-07</t>
  </si>
  <si>
    <t>2009-05-12</t>
  </si>
  <si>
    <t>2009-06-01</t>
  </si>
  <si>
    <t>2009-06-09</t>
  </si>
  <si>
    <t>2009-06-18</t>
  </si>
  <si>
    <t>2009-06-26</t>
  </si>
  <si>
    <t>2009-07-30</t>
  </si>
  <si>
    <t>2009-08-10</t>
  </si>
  <si>
    <t>2009-08-26</t>
  </si>
  <si>
    <t>2009-09-13</t>
  </si>
  <si>
    <t>2009-09-27</t>
  </si>
  <si>
    <t>2009-10-07</t>
  </si>
  <si>
    <t>2009-10-26</t>
  </si>
  <si>
    <t>2009-11-14</t>
  </si>
  <si>
    <t>2009-12-04</t>
  </si>
  <si>
    <t>2010-02-13</t>
  </si>
  <si>
    <t>2010-04-20</t>
  </si>
  <si>
    <t>2010-06-02</t>
  </si>
  <si>
    <t>2010-06-15</t>
  </si>
  <si>
    <t>2010-06-21</t>
  </si>
  <si>
    <t>2010-07-06</t>
  </si>
  <si>
    <t>2010-07-15</t>
  </si>
  <si>
    <t>2010-07-27</t>
  </si>
  <si>
    <t>2010-08-05</t>
  </si>
  <si>
    <t>2010-08-17</t>
  </si>
  <si>
    <t>2010-08-30</t>
  </si>
  <si>
    <t>2010-09-14</t>
  </si>
  <si>
    <t>2010-09-26</t>
  </si>
  <si>
    <t>2010-10-13</t>
  </si>
  <si>
    <t>2010-10-29</t>
  </si>
  <si>
    <t>2010-11-19</t>
  </si>
  <si>
    <t>2010-12-03</t>
  </si>
  <si>
    <t>2011-01-18</t>
  </si>
  <si>
    <t>SRR27420217</t>
    <phoneticPr fontId="1" type="noConversion"/>
  </si>
  <si>
    <t>2011-01-30</t>
  </si>
  <si>
    <t>2011-05-03</t>
  </si>
  <si>
    <t>2011-05-18</t>
  </si>
  <si>
    <t>2011-06-01</t>
  </si>
  <si>
    <t>2011-06-13</t>
  </si>
  <si>
    <t>SRR27420223</t>
    <phoneticPr fontId="1" type="noConversion"/>
  </si>
  <si>
    <t>2011-06-28</t>
  </si>
  <si>
    <t>SRR27420970</t>
    <phoneticPr fontId="1" type="noConversion"/>
  </si>
  <si>
    <t>2011-07-12</t>
  </si>
  <si>
    <t>2011-07-25</t>
  </si>
  <si>
    <t>2011-08-09</t>
  </si>
  <si>
    <t>2011-08-22</t>
  </si>
  <si>
    <t>2011-09-04</t>
  </si>
  <si>
    <t>2011-09-21</t>
  </si>
  <si>
    <t>2011-10-03</t>
  </si>
  <si>
    <t>2011-11-01</t>
  </si>
  <si>
    <t>2011-11-30</t>
  </si>
  <si>
    <t>2012-03-15</t>
  </si>
  <si>
    <t>2012-04-02</t>
  </si>
  <si>
    <t>2012-05-05</t>
  </si>
  <si>
    <t>2012-05-17</t>
  </si>
  <si>
    <t>2012-06-02</t>
  </si>
  <si>
    <t>2012-06-08</t>
  </si>
  <si>
    <t>2012-06-15</t>
  </si>
  <si>
    <t>2012-06-22</t>
  </si>
  <si>
    <t>2012-06-29</t>
  </si>
  <si>
    <t>2012-07-06</t>
  </si>
  <si>
    <t>2012-07-13</t>
  </si>
  <si>
    <t>2012-07-20</t>
  </si>
  <si>
    <t>2012-07-27</t>
  </si>
  <si>
    <t>2012-08-03</t>
  </si>
  <si>
    <t>2012-08-17</t>
  </si>
  <si>
    <t>2012-08-24</t>
  </si>
  <si>
    <t>2012-08-31</t>
  </si>
  <si>
    <t>2012-09-07</t>
  </si>
  <si>
    <t>2012-09-13</t>
  </si>
  <si>
    <t>2012-09-21</t>
  </si>
  <si>
    <t>2012-09-27</t>
  </si>
  <si>
    <t>2012-10-08</t>
  </si>
  <si>
    <t>2012-10-12</t>
  </si>
  <si>
    <t>2012-10-22</t>
  </si>
  <si>
    <t>2012-10-26</t>
  </si>
  <si>
    <t>2012-11-05</t>
  </si>
  <si>
    <t>2012-11-09</t>
  </si>
  <si>
    <t>2012-11-16</t>
  </si>
  <si>
    <t>2012-11-29</t>
  </si>
  <si>
    <t>2013-02-02</t>
  </si>
  <si>
    <t>2013-02-09</t>
  </si>
  <si>
    <t>2013-03-02</t>
  </si>
  <si>
    <t>2013-03-24</t>
  </si>
  <si>
    <t>2013-04-30</t>
  </si>
  <si>
    <t>2013-05-07</t>
  </si>
  <si>
    <t>2013-05-13</t>
  </si>
  <si>
    <t>2013-05-16</t>
  </si>
  <si>
    <t>2013-05-21</t>
  </si>
  <si>
    <t>2013-05-24</t>
  </si>
  <si>
    <t>2013-05-28</t>
  </si>
  <si>
    <t>2013-05-31</t>
  </si>
  <si>
    <t>2013-06-03</t>
  </si>
  <si>
    <t>2013-06-10</t>
  </si>
  <si>
    <t>2013-06-13</t>
  </si>
  <si>
    <t>2013-06-20</t>
  </si>
  <si>
    <t>2013-06-27</t>
  </si>
  <si>
    <t>2013-07-03</t>
  </si>
  <si>
    <t>2013-07-11</t>
  </si>
  <si>
    <t>2013-07-18</t>
  </si>
  <si>
    <t>2013-07-24</t>
  </si>
  <si>
    <t>2013-07-29</t>
  </si>
  <si>
    <t>2013-08-01</t>
  </si>
  <si>
    <t>2013-08-06</t>
  </si>
  <si>
    <t>2013-08-09</t>
  </si>
  <si>
    <t>2013-08-13</t>
  </si>
  <si>
    <t>2013-08-15</t>
  </si>
  <si>
    <t>2013-08-23</t>
  </si>
  <si>
    <t>2013-08-30</t>
  </si>
  <si>
    <t>2013-09-06</t>
  </si>
  <si>
    <t>2013-09-16</t>
  </si>
  <si>
    <t>2013-11-14</t>
  </si>
  <si>
    <t>2014-01-11</t>
  </si>
  <si>
    <t>SRR27421143</t>
    <phoneticPr fontId="1" type="noConversion"/>
  </si>
  <si>
    <t>2014-02-02</t>
  </si>
  <si>
    <t>2014-02-09</t>
  </si>
  <si>
    <t>2014-05-07</t>
  </si>
  <si>
    <t>2014-05-15</t>
  </si>
  <si>
    <t>2014-05-23</t>
  </si>
  <si>
    <t>2014-05-28</t>
  </si>
  <si>
    <t>2014-05-29</t>
  </si>
  <si>
    <t>2014-05-30</t>
  </si>
  <si>
    <t>2014-06-08</t>
  </si>
  <si>
    <t>2014-06-10</t>
  </si>
  <si>
    <t>2014-06-16</t>
  </si>
  <si>
    <t>2014-06-17</t>
  </si>
  <si>
    <t>2014-06-18</t>
  </si>
  <si>
    <t>2014-06-19</t>
  </si>
  <si>
    <t>2014-06-24</t>
  </si>
  <si>
    <t>2014-06-26</t>
  </si>
  <si>
    <t>2014-06-30</t>
  </si>
  <si>
    <t>2014-07-04</t>
  </si>
  <si>
    <t>2014-07-08</t>
  </si>
  <si>
    <t>2014-07-17</t>
  </si>
  <si>
    <t>2014-07-20</t>
  </si>
  <si>
    <t>2014-07-24</t>
  </si>
  <si>
    <t>2014-07-27</t>
  </si>
  <si>
    <t>2014-08-01</t>
  </si>
  <si>
    <t>2014-08-03</t>
  </si>
  <si>
    <t>2014-08-05</t>
  </si>
  <si>
    <t>2014-08-06</t>
  </si>
  <si>
    <t>2014-08-07</t>
  </si>
  <si>
    <t>2014-08-15</t>
  </si>
  <si>
    <t>2014-08-18</t>
  </si>
  <si>
    <t>2014-08-19</t>
  </si>
  <si>
    <t>2014-08-20</t>
  </si>
  <si>
    <t>2014-08-21</t>
  </si>
  <si>
    <t>2014-08-22</t>
  </si>
  <si>
    <t>2014-08-24</t>
  </si>
  <si>
    <t>2014-08-25</t>
  </si>
  <si>
    <t>2014-08-26</t>
  </si>
  <si>
    <t>2014-08-27</t>
  </si>
  <si>
    <t>2014-08-28</t>
  </si>
  <si>
    <t>2014-08-29</t>
  </si>
  <si>
    <t>2014-08-31</t>
  </si>
  <si>
    <t>2014-09-03</t>
  </si>
  <si>
    <t>2014-09-07</t>
  </si>
  <si>
    <t>2014-09-11</t>
  </si>
  <si>
    <t>2014-09-13</t>
  </si>
  <si>
    <t>2014-09-17</t>
  </si>
  <si>
    <t>2014-09-21</t>
  </si>
  <si>
    <t>2014-09-24</t>
  </si>
  <si>
    <t>2014-09-28</t>
  </si>
  <si>
    <t>SRR10955135</t>
  </si>
  <si>
    <t>2014-10-01</t>
  </si>
  <si>
    <t>2014-10-05</t>
  </si>
  <si>
    <t>2014-10-11</t>
  </si>
  <si>
    <t>2014-10-16</t>
  </si>
  <si>
    <t>2014-11-02</t>
  </si>
  <si>
    <t>2014-11-09</t>
  </si>
  <si>
    <t>2015-02-15</t>
  </si>
  <si>
    <t>SRR27335575</t>
    <phoneticPr fontId="1" type="noConversion"/>
  </si>
  <si>
    <t>2015-03-07</t>
  </si>
  <si>
    <t>SRR27335583</t>
    <phoneticPr fontId="1" type="noConversion"/>
  </si>
  <si>
    <t>2015-04-11</t>
  </si>
  <si>
    <t>2015-04-27</t>
  </si>
  <si>
    <t>2015-05-02</t>
  </si>
  <si>
    <t>2015-05-09</t>
  </si>
  <si>
    <t>2015-05-19</t>
  </si>
  <si>
    <t>2015-05-24</t>
  </si>
  <si>
    <t>2015-05-27</t>
  </si>
  <si>
    <t>2015-05-28</t>
  </si>
  <si>
    <t>2015-05-31</t>
  </si>
  <si>
    <t>2015-06-02</t>
  </si>
  <si>
    <t>2015-06-04</t>
  </si>
  <si>
    <t>2015-06-05</t>
  </si>
  <si>
    <t>2015-06-08</t>
  </si>
  <si>
    <t>2015-06-10</t>
  </si>
  <si>
    <t>2015-06-12</t>
  </si>
  <si>
    <t>2015-06-16</t>
  </si>
  <si>
    <t>2015-06-19</t>
  </si>
  <si>
    <t>2015-06-23</t>
  </si>
  <si>
    <t>2015-06-25</t>
  </si>
  <si>
    <t>2015-06-27</t>
  </si>
  <si>
    <t>2015-06-29</t>
  </si>
  <si>
    <t>2015-07-01</t>
  </si>
  <si>
    <t>2015-07-03</t>
  </si>
  <si>
    <t>2015-07-07</t>
  </si>
  <si>
    <t>2015-07-10</t>
  </si>
  <si>
    <t>2015-07-13</t>
  </si>
  <si>
    <t>2015-07-15</t>
  </si>
  <si>
    <t>2015-07-19</t>
  </si>
  <si>
    <t>2015-07-21</t>
  </si>
  <si>
    <t>2015-07-24</t>
  </si>
  <si>
    <t>2015-07-26</t>
  </si>
  <si>
    <t>2015-07-28</t>
  </si>
  <si>
    <t>2015-07-30</t>
  </si>
  <si>
    <t>2015-08-01</t>
  </si>
  <si>
    <t>2015-08-03</t>
  </si>
  <si>
    <t>2015-08-05</t>
  </si>
  <si>
    <t>2015-08-07</t>
  </si>
  <si>
    <t>2015-08-09</t>
  </si>
  <si>
    <t>2015-08-11</t>
  </si>
  <si>
    <t>2015-08-13</t>
  </si>
  <si>
    <t>2015-08-16</t>
  </si>
  <si>
    <t>2015-08-19</t>
  </si>
  <si>
    <t>2015-08-22</t>
  </si>
  <si>
    <t>2015-08-25</t>
  </si>
  <si>
    <t>2015-08-30</t>
  </si>
  <si>
    <t>2015-09-01</t>
  </si>
  <si>
    <t>2015-09-13</t>
  </si>
  <si>
    <t>2015-09-16</t>
  </si>
  <si>
    <t>2015-09-19</t>
  </si>
  <si>
    <t>2015-09-22</t>
  </si>
  <si>
    <t>2015-09-26</t>
  </si>
  <si>
    <t>2015-10-04</t>
  </si>
  <si>
    <t>2015-10-06</t>
  </si>
  <si>
    <t>2015-10-10</t>
  </si>
  <si>
    <t>2015-10-15</t>
  </si>
  <si>
    <t>2015-10-18</t>
  </si>
  <si>
    <t>2015-10-22</t>
  </si>
  <si>
    <t>2015-10-25</t>
  </si>
  <si>
    <t>2015-11-03</t>
  </si>
  <si>
    <t>2016-04-06</t>
  </si>
  <si>
    <t>2016-04-13</t>
  </si>
  <si>
    <t>2016-04-20</t>
  </si>
  <si>
    <t>2016-04-22</t>
  </si>
  <si>
    <t>2016-04-29</t>
  </si>
  <si>
    <t>2016-05-06</t>
  </si>
  <si>
    <t>2016-05-12</t>
  </si>
  <si>
    <t>2016-05-16</t>
  </si>
  <si>
    <t>2016-05-18</t>
  </si>
  <si>
    <t>2016-05-20</t>
  </si>
  <si>
    <t>2016-05-23</t>
  </si>
  <si>
    <t>2016-05-26</t>
  </si>
  <si>
    <t>2016-06-02</t>
  </si>
  <si>
    <t>2016-06-08</t>
  </si>
  <si>
    <t>2016-06-13</t>
  </si>
  <si>
    <t>2016-06-21</t>
  </si>
  <si>
    <t>2016-06-23</t>
  </si>
  <si>
    <t>2016-06-30</t>
  </si>
  <si>
    <t>2016-07-06</t>
  </si>
  <si>
    <t>2016-07-08</t>
  </si>
  <si>
    <t>2016-07-20</t>
  </si>
  <si>
    <t>2016-07-22</t>
  </si>
  <si>
    <t>2016-07-27</t>
  </si>
  <si>
    <t>2016-07-29</t>
  </si>
  <si>
    <t>2016-08-10</t>
  </si>
  <si>
    <t>2016-08-22</t>
  </si>
  <si>
    <t>2016-08-25</t>
  </si>
  <si>
    <t>2016-08-30</t>
  </si>
  <si>
    <t>2016-09-01</t>
  </si>
  <si>
    <t>2016-09-09</t>
  </si>
  <si>
    <t>2016-09-16</t>
  </si>
  <si>
    <t>2016-09-23</t>
  </si>
  <si>
    <t>2016-09-28</t>
  </si>
  <si>
    <t>2016-10-07</t>
  </si>
  <si>
    <t>2016-10-14</t>
  </si>
  <si>
    <t>2016-10-19</t>
  </si>
  <si>
    <t>2016-10-21</t>
  </si>
  <si>
    <t>2016-10-28</t>
  </si>
  <si>
    <t>2016-11-11</t>
  </si>
  <si>
    <t>2016-11-16</t>
  </si>
  <si>
    <t>2017-04-21</t>
  </si>
  <si>
    <t>2017-05-12</t>
  </si>
  <si>
    <t>2017-05-23</t>
  </si>
  <si>
    <t>2017-05-25</t>
  </si>
  <si>
    <t>2017-06-02</t>
  </si>
  <si>
    <t>2017-06-07</t>
  </si>
  <si>
    <t>2017-06-09</t>
  </si>
  <si>
    <t>2017-06-13</t>
  </si>
  <si>
    <t>2017-06-16</t>
  </si>
  <si>
    <t>2017-06-17</t>
  </si>
  <si>
    <t>2017-06-18</t>
  </si>
  <si>
    <t>2017-06-20</t>
  </si>
  <si>
    <t>2017-06-24</t>
  </si>
  <si>
    <t>2017-06-27</t>
  </si>
  <si>
    <t>2017-07-08</t>
  </si>
  <si>
    <t>2017-07-11</t>
  </si>
  <si>
    <t>2017-07-14</t>
  </si>
  <si>
    <t>2017-07-18</t>
  </si>
  <si>
    <t>2017-07-24</t>
  </si>
  <si>
    <t>2017-07-27</t>
  </si>
  <si>
    <t>2017-08-01</t>
  </si>
  <si>
    <t>2017-08-05</t>
  </si>
  <si>
    <t>2017-08-08</t>
  </si>
  <si>
    <t>2017-08-18</t>
  </si>
  <si>
    <t>2017-08-24</t>
  </si>
  <si>
    <t>2017-08-30</t>
  </si>
  <si>
    <t>2017-09-07</t>
  </si>
  <si>
    <t>2017-09-15</t>
  </si>
  <si>
    <t>2017-09-22</t>
  </si>
  <si>
    <t>2017-10-04</t>
  </si>
  <si>
    <t>2017-10-13</t>
  </si>
  <si>
    <t>2017-10-20</t>
  </si>
  <si>
    <t>2017-11-03</t>
  </si>
  <si>
    <t>2017-12-01</t>
  </si>
  <si>
    <t>2018-01-19</t>
  </si>
  <si>
    <t>2018-04-11</t>
  </si>
  <si>
    <t>2018-04-20</t>
  </si>
  <si>
    <t>2018-04-25</t>
  </si>
  <si>
    <t>2018-05-07</t>
  </si>
  <si>
    <t>2018-05-24</t>
  </si>
  <si>
    <t>2018-05-29</t>
  </si>
  <si>
    <t>2018-06-05</t>
  </si>
  <si>
    <t>2018-06-07</t>
  </si>
  <si>
    <t>2018-06-14</t>
  </si>
  <si>
    <t>2018-06-18</t>
  </si>
  <si>
    <t>2018-06-21</t>
  </si>
  <si>
    <t>2018-06-26</t>
  </si>
  <si>
    <t>2018-06-28</t>
  </si>
  <si>
    <t>2018-07-03</t>
  </si>
  <si>
    <t>2018-07-06</t>
  </si>
  <si>
    <t>2018-07-09</t>
  </si>
  <si>
    <t>2018-07-11</t>
  </si>
  <si>
    <t>2018-07-17</t>
  </si>
  <si>
    <t>2018-07-19</t>
  </si>
  <si>
    <t>2018-07-24</t>
  </si>
  <si>
    <t>2018-07-27</t>
  </si>
  <si>
    <t>2018-08-01</t>
  </si>
  <si>
    <t>2018-08-06</t>
  </si>
  <si>
    <t>2018-08-08</t>
  </si>
  <si>
    <t>2018-08-14</t>
  </si>
  <si>
    <t>2018-08-16</t>
  </si>
  <si>
    <t>2018-08-20</t>
  </si>
  <si>
    <t>2018-08-25</t>
  </si>
  <si>
    <t>2018-08-31</t>
  </si>
  <si>
    <t>2018-09-04</t>
  </si>
  <si>
    <t>2018-09-14</t>
  </si>
  <si>
    <t>2018-09-22</t>
  </si>
  <si>
    <t>2018-09-29</t>
  </si>
  <si>
    <t>2018-10-05</t>
  </si>
  <si>
    <t>2018-10-13</t>
  </si>
  <si>
    <t>2018-10-24</t>
  </si>
  <si>
    <t>2018-10-31</t>
  </si>
  <si>
    <t>2018-11-08</t>
  </si>
  <si>
    <t>2019-02-15</t>
  </si>
  <si>
    <t>2019-02-22</t>
  </si>
  <si>
    <t>2019-03-01</t>
  </si>
  <si>
    <t>2019-03-08</t>
  </si>
  <si>
    <t>2019-03-19</t>
  </si>
  <si>
    <t>2019-04-20</t>
  </si>
  <si>
    <t>2019-04-24</t>
  </si>
  <si>
    <t>Supplementary Table 8 | The group B amoC-phages in the 20 years (2000-2019) metagenomic samples of Lake Mendota.</t>
    <phoneticPr fontId="1" type="noConversion"/>
  </si>
  <si>
    <t>sample order</t>
    <phoneticPr fontId="1" type="noConversion"/>
  </si>
  <si>
    <t>Type</t>
    <phoneticPr fontId="1" type="noConversion"/>
  </si>
  <si>
    <t>Genome Name / Sample Name</t>
  </si>
  <si>
    <t>NCBI SRA</t>
    <phoneticPr fontId="1" type="noConversion"/>
  </si>
  <si>
    <t>Sampling date</t>
    <phoneticPr fontId="1" type="noConversion"/>
  </si>
  <si>
    <t>Sampling depth (m)</t>
    <phoneticPr fontId="1" type="noConversion"/>
  </si>
  <si>
    <t>Cov</t>
    <phoneticPr fontId="1" type="noConversion"/>
  </si>
  <si>
    <t>amoC-phage</t>
    <phoneticPr fontId="1" type="noConversion"/>
  </si>
  <si>
    <t>Total_reads</t>
    <phoneticPr fontId="1" type="noConversion"/>
  </si>
  <si>
    <t>phage_mapped_reads</t>
    <phoneticPr fontId="1" type="noConversion"/>
  </si>
  <si>
    <t>host_mapped_reads</t>
    <phoneticPr fontId="1" type="noConversion"/>
  </si>
  <si>
    <t>phage_length</t>
    <phoneticPr fontId="1" type="noConversion"/>
  </si>
  <si>
    <t>host_length</t>
    <phoneticPr fontId="1" type="noConversion"/>
  </si>
  <si>
    <t>phage_RPKM</t>
    <phoneticPr fontId="1" type="noConversion"/>
  </si>
  <si>
    <t>host_RPKM</t>
    <phoneticPr fontId="1" type="noConversion"/>
  </si>
  <si>
    <t>ME_2020-07-24_5m_Bacteria_A</t>
  </si>
  <si>
    <t>SRR35365526</t>
    <phoneticPr fontId="1" type="noConversion"/>
  </si>
  <si>
    <t>2020/07/24</t>
    <phoneticPr fontId="1" type="noConversion"/>
  </si>
  <si>
    <t>low</t>
    <phoneticPr fontId="1" type="noConversion"/>
  </si>
  <si>
    <t>ME_2020-07-24_15m_Bacteria_A</t>
  </si>
  <si>
    <t>SRR35365525</t>
    <phoneticPr fontId="1" type="noConversion"/>
  </si>
  <si>
    <t>ME_2020-07-24_23.5m_Bacteria_A</t>
  </si>
  <si>
    <t>SRR35365524</t>
    <phoneticPr fontId="1" type="noConversion"/>
  </si>
  <si>
    <t>ok cov</t>
    <phoneticPr fontId="1" type="noConversion"/>
  </si>
  <si>
    <t>ME_2020-08-05_10m_Bacteria_A</t>
  </si>
  <si>
    <t>SRR35516254</t>
    <phoneticPr fontId="1" type="noConversion"/>
  </si>
  <si>
    <t>2020/08/05</t>
    <phoneticPr fontId="1" type="noConversion"/>
  </si>
  <si>
    <t>ME_2020-08-05_15m_Bacteria_A</t>
  </si>
  <si>
    <t>SRR35365527</t>
    <phoneticPr fontId="1" type="noConversion"/>
  </si>
  <si>
    <t>ME_2020-08-05_23.5m_Bacteria_A</t>
  </si>
  <si>
    <t>SRR35365534</t>
    <phoneticPr fontId="1" type="noConversion"/>
  </si>
  <si>
    <t>ME_2020-08-25_10m_Bacteria_A</t>
  </si>
  <si>
    <t>SRR35365833</t>
    <phoneticPr fontId="1" type="noConversion"/>
  </si>
  <si>
    <t>2020/08/25</t>
    <phoneticPr fontId="1" type="noConversion"/>
  </si>
  <si>
    <t>ME_2020-08-25_15m_Bacteria_A</t>
  </si>
  <si>
    <t>SRR35365834</t>
    <phoneticPr fontId="1" type="noConversion"/>
  </si>
  <si>
    <t>ME_2020-08-25_23.5m_Bacteria_A</t>
  </si>
  <si>
    <t>SRR35365835</t>
    <phoneticPr fontId="1" type="noConversion"/>
  </si>
  <si>
    <t>ME_2020-09-11_15m_Bacteria_A</t>
  </si>
  <si>
    <t>2020/09/11</t>
    <phoneticPr fontId="1" type="noConversion"/>
  </si>
  <si>
    <t>ME_2020-09-11_23.5m_Bacteria_A</t>
  </si>
  <si>
    <t>SRR35365870</t>
    <phoneticPr fontId="1" type="noConversion"/>
  </si>
  <si>
    <t>ME_2020-10-08_15m_Bacteria_A</t>
  </si>
  <si>
    <t>SRR35365871</t>
    <phoneticPr fontId="1" type="noConversion"/>
  </si>
  <si>
    <t>2020/10/08</t>
    <phoneticPr fontId="1" type="noConversion"/>
  </si>
  <si>
    <t>ME_2020-10-08_23.5m_Bacteria_A</t>
  </si>
  <si>
    <t>SRR35365923</t>
    <phoneticPr fontId="1" type="noConversion"/>
  </si>
  <si>
    <t>ME_2020-10-19_5m_Bacteria_A</t>
  </si>
  <si>
    <t>SRR35365975</t>
    <phoneticPr fontId="1" type="noConversion"/>
  </si>
  <si>
    <t>2020/10/19</t>
    <phoneticPr fontId="1" type="noConversion"/>
  </si>
  <si>
    <t>ME_2020-10-19_15m_Bacteria_A</t>
  </si>
  <si>
    <t>SRR35366043</t>
    <phoneticPr fontId="1" type="noConversion"/>
  </si>
  <si>
    <t>ME_2020-10-19_23.5m_Bacteria_A</t>
  </si>
  <si>
    <t>SRR35365976</t>
    <phoneticPr fontId="1" type="noConversion"/>
  </si>
  <si>
    <t>ME_2020-07-24_5m_Virus_AB</t>
  </si>
  <si>
    <t>SRR35487087</t>
    <phoneticPr fontId="1" type="noConversion"/>
  </si>
  <si>
    <t>high cov</t>
    <phoneticPr fontId="1" type="noConversion"/>
  </si>
  <si>
    <t>ME_2020-07-24_15m_Virus_AB</t>
  </si>
  <si>
    <t>SRR35487358</t>
    <phoneticPr fontId="1" type="noConversion"/>
  </si>
  <si>
    <t>ME_2020-07-24_23.5m_Virus_AB</t>
  </si>
  <si>
    <t>SRR35487351</t>
    <phoneticPr fontId="1" type="noConversion"/>
  </si>
  <si>
    <t>ME_2020-08-05_15m_Virus_AB</t>
  </si>
  <si>
    <t>SRR35488120</t>
    <phoneticPr fontId="1" type="noConversion"/>
  </si>
  <si>
    <t>ME_2020-08-05_23.5m_Virus_AB</t>
  </si>
  <si>
    <t>SRR35488121</t>
    <phoneticPr fontId="1" type="noConversion"/>
  </si>
  <si>
    <t>ME_2020-08-25_15m_Virus_AB</t>
  </si>
  <si>
    <t>SRR35488161</t>
    <phoneticPr fontId="1" type="noConversion"/>
  </si>
  <si>
    <t>ME_2020-08-25_23.5m_Virus_AB</t>
  </si>
  <si>
    <t>SRR35488276</t>
    <phoneticPr fontId="1" type="noConversion"/>
  </si>
  <si>
    <t>ME_2020-09-11_15m_Virus_AB</t>
  </si>
  <si>
    <t>SRR35488261</t>
    <phoneticPr fontId="1" type="noConversion"/>
  </si>
  <si>
    <t>ME_2020-09-11_23.5m_Virus_AB</t>
  </si>
  <si>
    <t>SRR35488285</t>
    <phoneticPr fontId="1" type="noConversion"/>
  </si>
  <si>
    <t>ME_2020-10-08_15m_Virus_AB</t>
  </si>
  <si>
    <t>SRR35488479</t>
    <phoneticPr fontId="1" type="noConversion"/>
  </si>
  <si>
    <t>ME_2020-10-08_23.5m_Virus_AB</t>
  </si>
  <si>
    <t>SRR35488481</t>
    <phoneticPr fontId="1" type="noConversion"/>
  </si>
  <si>
    <t>ME_2020-10-19_5m_Virus_AB</t>
  </si>
  <si>
    <t>SRR35488497</t>
    <phoneticPr fontId="1" type="noConversion"/>
  </si>
  <si>
    <t>ME_2020-10-19_15m_Virus_AB</t>
  </si>
  <si>
    <t>SRR35488616</t>
    <phoneticPr fontId="1" type="noConversion"/>
  </si>
  <si>
    <t>ME_2020-10-19_23.5m_Virus_AB</t>
  </si>
  <si>
    <t>SRR35488750</t>
    <phoneticPr fontId="1" type="noConversion"/>
  </si>
  <si>
    <t>ME-2020-07-24-5m-C</t>
  </si>
  <si>
    <t>SRR15670793</t>
    <phoneticPr fontId="1" type="noConversion"/>
  </si>
  <si>
    <t>2020/07/24</t>
  </si>
  <si>
    <t>ME-2020-07-24-15m-B</t>
  </si>
  <si>
    <t>SRR15670792</t>
    <phoneticPr fontId="1" type="noConversion"/>
  </si>
  <si>
    <t>host with high AO activity</t>
    <phoneticPr fontId="1" type="noConversion"/>
  </si>
  <si>
    <t>with slight phage activity</t>
    <phoneticPr fontId="1" type="noConversion"/>
  </si>
  <si>
    <t>ME-2020-07-24-23-5M-B</t>
  </si>
  <si>
    <t>SRR15670785</t>
    <phoneticPr fontId="1" type="noConversion"/>
  </si>
  <si>
    <t>ME-2020-08-05-10M-B</t>
  </si>
  <si>
    <t>SRR15670784</t>
    <phoneticPr fontId="1" type="noConversion"/>
  </si>
  <si>
    <t>2020/08/05</t>
  </si>
  <si>
    <t>ME-2020-08-05-15M-B</t>
  </si>
  <si>
    <t>SRR15670783</t>
    <phoneticPr fontId="1" type="noConversion"/>
  </si>
  <si>
    <t>ME-2020-08-05-23-5M-B</t>
  </si>
  <si>
    <t>SRR15670782</t>
  </si>
  <si>
    <t>ME-2020-08-25-10M-B</t>
  </si>
  <si>
    <t>SRR15670781</t>
  </si>
  <si>
    <t>2020/08/25</t>
  </si>
  <si>
    <t>ME-2020-08-25-15M-B</t>
  </si>
  <si>
    <t>SRR15670780</t>
  </si>
  <si>
    <t>ME-2020-08-25-23-5M-B</t>
  </si>
  <si>
    <t>SRR15670779</t>
  </si>
  <si>
    <t>ME-2020-09-11-15M-B</t>
  </si>
  <si>
    <t>SRR15670778</t>
  </si>
  <si>
    <t>2020/09/11</t>
  </si>
  <si>
    <t>ME-2020-09-11-23-5M-B</t>
  </si>
  <si>
    <t>SRR15670791</t>
  </si>
  <si>
    <t>ME-2020-10-08-15M-B</t>
  </si>
  <si>
    <t>SRR15670790</t>
  </si>
  <si>
    <t>ME-2020-10-08-23-5M-B</t>
  </si>
  <si>
    <t>SRR15670789</t>
  </si>
  <si>
    <t>ME-2020-10-19-5M-B</t>
  </si>
  <si>
    <t>SRR15670788</t>
  </si>
  <si>
    <t>ME-2020-10-19-15M-B</t>
  </si>
  <si>
    <t>SRR15670787</t>
  </si>
  <si>
    <t>ME-2020-10-19-23-5M-B</t>
  </si>
  <si>
    <t>SRR15670786</t>
  </si>
  <si>
    <t>Supplementary Table 9 | The metagenomic, viromic, and metatranscriptomic samples collected in 2020 Summer from Lake Mendota.</t>
    <phoneticPr fontId="1" type="noConversion"/>
  </si>
  <si>
    <t>metgenome</t>
    <phoneticPr fontId="1" type="noConversion"/>
  </si>
  <si>
    <t>virome</t>
    <phoneticPr fontId="1" type="noConversion"/>
  </si>
  <si>
    <t>metatranscriptome</t>
    <phoneticPr fontId="1" type="noConversion"/>
  </si>
  <si>
    <t>no activity</t>
    <phoneticPr fontId="1" type="noConversion"/>
  </si>
  <si>
    <t>BioSample</t>
  </si>
  <si>
    <t>Lake</t>
    <phoneticPr fontId="1" type="noConversion"/>
  </si>
  <si>
    <t>Depth</t>
    <phoneticPr fontId="1" type="noConversion"/>
  </si>
  <si>
    <t>Collection date</t>
    <phoneticPr fontId="1" type="noConversion"/>
  </si>
  <si>
    <t>SRR35984592</t>
    <phoneticPr fontId="1" type="noConversion"/>
  </si>
  <si>
    <t>SAMN52637031</t>
    <phoneticPr fontId="1" type="noConversion"/>
  </si>
  <si>
    <t>SRR35984815</t>
    <phoneticPr fontId="1" type="noConversion"/>
  </si>
  <si>
    <t>SAMN52637157</t>
    <phoneticPr fontId="1" type="noConversion"/>
  </si>
  <si>
    <t>SRR35984608</t>
    <phoneticPr fontId="1" type="noConversion"/>
  </si>
  <si>
    <t>SAMN52637344</t>
    <phoneticPr fontId="1" type="noConversion"/>
  </si>
  <si>
    <t>SRR35984598</t>
    <phoneticPr fontId="1" type="noConversion"/>
  </si>
  <si>
    <t>SAMN52637193</t>
    <phoneticPr fontId="1" type="noConversion"/>
  </si>
  <si>
    <t>SRR35646519</t>
    <phoneticPr fontId="1" type="noConversion"/>
  </si>
  <si>
    <t>SAMN51145362</t>
    <phoneticPr fontId="1" type="noConversion"/>
  </si>
  <si>
    <t>SRR35646372</t>
    <phoneticPr fontId="1" type="noConversion"/>
  </si>
  <si>
    <t>SAMN51145252</t>
    <phoneticPr fontId="1" type="noConversion"/>
  </si>
  <si>
    <t>SRR35646681</t>
    <phoneticPr fontId="1" type="noConversion"/>
  </si>
  <si>
    <t>SAMN51146018</t>
    <phoneticPr fontId="1" type="noConversion"/>
  </si>
  <si>
    <t>SRR35646690</t>
    <phoneticPr fontId="1" type="noConversion"/>
  </si>
  <si>
    <t>SAMN51145249</t>
    <phoneticPr fontId="1" type="noConversion"/>
  </si>
  <si>
    <t>SRR35646371</t>
    <phoneticPr fontId="1" type="noConversion"/>
  </si>
  <si>
    <t>SAMN51150264</t>
    <phoneticPr fontId="1" type="noConversion"/>
  </si>
  <si>
    <t>SRR35646518</t>
    <phoneticPr fontId="1" type="noConversion"/>
  </si>
  <si>
    <t>SAMN51150823</t>
    <phoneticPr fontId="1" type="noConversion"/>
  </si>
  <si>
    <t>SRR35646962</t>
    <phoneticPr fontId="1" type="noConversion"/>
  </si>
  <si>
    <t>SAMN51145306</t>
    <phoneticPr fontId="1" type="noConversion"/>
  </si>
  <si>
    <t>SRR35646687</t>
    <phoneticPr fontId="1" type="noConversion"/>
  </si>
  <si>
    <t>SAMN51146011</t>
    <phoneticPr fontId="1" type="noConversion"/>
  </si>
  <si>
    <t>SAMN51151012</t>
    <phoneticPr fontId="1" type="noConversion"/>
  </si>
  <si>
    <t>SRR35984427</t>
    <phoneticPr fontId="1" type="noConversion"/>
  </si>
  <si>
    <t>SAMN52638079</t>
    <phoneticPr fontId="1" type="noConversion"/>
  </si>
  <si>
    <t>SRR35984398</t>
    <phoneticPr fontId="1" type="noConversion"/>
  </si>
  <si>
    <t>SAMN52637026</t>
    <phoneticPr fontId="1" type="noConversion"/>
  </si>
  <si>
    <t>SRR35984416</t>
    <phoneticPr fontId="1" type="noConversion"/>
  </si>
  <si>
    <t>SAMN52638816</t>
    <phoneticPr fontId="1" type="noConversion"/>
  </si>
  <si>
    <t>SRR35984425</t>
    <phoneticPr fontId="1" type="noConversion"/>
  </si>
  <si>
    <t>SAMN52638559</t>
    <phoneticPr fontId="1" type="noConversion"/>
  </si>
  <si>
    <t>SRR35646321</t>
    <phoneticPr fontId="1" type="noConversion"/>
  </si>
  <si>
    <t>SAMN51150821</t>
    <phoneticPr fontId="1" type="noConversion"/>
  </si>
  <si>
    <t>SRR35646322</t>
    <phoneticPr fontId="1" type="noConversion"/>
  </si>
  <si>
    <t>SAMN51145388</t>
    <phoneticPr fontId="1" type="noConversion"/>
  </si>
  <si>
    <t>SRR35646620</t>
    <phoneticPr fontId="1" type="noConversion"/>
  </si>
  <si>
    <t>SAMN51145919</t>
    <phoneticPr fontId="1" type="noConversion"/>
  </si>
  <si>
    <t>SRR35646621</t>
    <phoneticPr fontId="1" type="noConversion"/>
  </si>
  <si>
    <t>SAMN51146089</t>
    <phoneticPr fontId="1" type="noConversion"/>
  </si>
  <si>
    <t>SRR35646520</t>
    <phoneticPr fontId="1" type="noConversion"/>
  </si>
  <si>
    <t>SAMN51145250</t>
    <phoneticPr fontId="1" type="noConversion"/>
  </si>
  <si>
    <t>SRR35646324</t>
    <phoneticPr fontId="1" type="noConversion"/>
  </si>
  <si>
    <t>SAMN51145358</t>
    <phoneticPr fontId="1" type="noConversion"/>
  </si>
  <si>
    <t>SRR35646623</t>
    <phoneticPr fontId="1" type="noConversion"/>
  </si>
  <si>
    <t>SAMN51150893</t>
    <phoneticPr fontId="1" type="noConversion"/>
  </si>
  <si>
    <t>SRR35646624</t>
    <phoneticPr fontId="1" type="noConversion"/>
  </si>
  <si>
    <t>SAMN51146892</t>
    <phoneticPr fontId="1" type="noConversion"/>
  </si>
  <si>
    <t>SAMN51151402</t>
    <phoneticPr fontId="1" type="noConversion"/>
  </si>
  <si>
    <t>metagenome</t>
    <phoneticPr fontId="1" type="noConversion"/>
  </si>
  <si>
    <t>Station</t>
    <phoneticPr fontId="1" type="noConversion"/>
  </si>
  <si>
    <t>SU01M</t>
    <phoneticPr fontId="1" type="noConversion"/>
  </si>
  <si>
    <t>SU17M</t>
    <phoneticPr fontId="1" type="noConversion"/>
  </si>
  <si>
    <t>MI27M</t>
    <phoneticPr fontId="1" type="noConversion"/>
  </si>
  <si>
    <t>MI41M</t>
    <phoneticPr fontId="1" type="noConversion"/>
  </si>
  <si>
    <t>Supplementary Table 11 | The information of samples collected from Lake Michigan and Lake Superior in 2019.</t>
    <phoneticPr fontId="1" type="noConversion"/>
  </si>
  <si>
    <t>paired bewteen-sample popANI</t>
    <phoneticPr fontId="1" type="noConversion"/>
  </si>
  <si>
    <t>alignment fraction</t>
    <phoneticPr fontId="1" type="noConversion"/>
  </si>
  <si>
    <t>Supplementary Table 10 | Pairwise population similarity of group B amoC-phages in Lake Mendota based on metagenomic samples collected in 2000-2019. Only those samples with an average sequencing depth of &gt;10x are included for analyses.</t>
    <phoneticPr fontId="1" type="noConversion"/>
  </si>
  <si>
    <t>SRA ID</t>
  </si>
  <si>
    <t>NCBI Project</t>
  </si>
  <si>
    <t>Lake or reservoir</t>
  </si>
  <si>
    <t>Reference or related information</t>
  </si>
  <si>
    <t>ERR4193020</t>
  </si>
  <si>
    <t>SAS2A pond, Kuujjuarapik-Whapmagoostui, Canada</t>
  </si>
  <si>
    <t>lake Alinen Mustajärvi</t>
  </si>
  <si>
    <t>pond B1_2</t>
  </si>
  <si>
    <t>lake Plåten</t>
  </si>
  <si>
    <t>lake Haukijärvi</t>
  </si>
  <si>
    <t>Lake Loclat, Switzerland</t>
  </si>
  <si>
    <t>ERR10034877</t>
  </si>
  <si>
    <t>PRJEB53918</t>
  </si>
  <si>
    <t>Bangladesh aquaculture pond water</t>
  </si>
  <si>
    <t>Thornber et al. 2022</t>
  </si>
  <si>
    <t>ERR10034883</t>
  </si>
  <si>
    <t>ERR10034892</t>
  </si>
  <si>
    <t>ERR12084954</t>
  </si>
  <si>
    <t>Rimov resevoir</t>
  </si>
  <si>
    <t>Andrei AŞ et al. 2019</t>
  </si>
  <si>
    <t>ERR12084962</t>
  </si>
  <si>
    <t>ERR12084967</t>
  </si>
  <si>
    <t>ERR12084974</t>
  </si>
  <si>
    <t>SRR11414074</t>
  </si>
  <si>
    <t>PRJNA613875</t>
  </si>
  <si>
    <t>Lake Jiushan</t>
  </si>
  <si>
    <t>xinqian feng et al. 2020</t>
  </si>
  <si>
    <t>SRR11414075</t>
  </si>
  <si>
    <t>SRR11414076</t>
  </si>
  <si>
    <t>SRR13004195</t>
  </si>
  <si>
    <t>PRJNA675279</t>
  </si>
  <si>
    <t>na</t>
  </si>
  <si>
    <t>the circadian rhythm of cyanobacteria</t>
  </si>
  <si>
    <t>SRR13004205</t>
  </si>
  <si>
    <t>SRR14307626</t>
  </si>
  <si>
    <t>PRJNA638205</t>
  </si>
  <si>
    <t>aquatic metagenome</t>
  </si>
  <si>
    <t>SRR14307627</t>
  </si>
  <si>
    <t>SRR14576903</t>
  </si>
  <si>
    <t>PRJNA730720</t>
  </si>
  <si>
    <t>hanghai Taipu River water were collected from the upstream Taihu Lake and downstream Jinze (drinking water) Reservior</t>
  </si>
  <si>
    <t>PRJNA730932</t>
  </si>
  <si>
    <t>In this study, we selected two regions (Donggang and Zhanjiang ) for pathogen surveillance, which located in North and South China, respectively. In each site, waters from untreated urban and farming wastewater outlets were sampled from 2017 to 2020 for metagenomic sequencing.</t>
  </si>
  <si>
    <t>PRJNA743546</t>
  </si>
  <si>
    <t>Altavista Wastewater Treatment Plant</t>
  </si>
  <si>
    <t>Dang H et al. 2022</t>
  </si>
  <si>
    <t>PRJNA849616</t>
  </si>
  <si>
    <t>surface water in the Northeastern U.S.</t>
  </si>
  <si>
    <t>PRJNA852874</t>
  </si>
  <si>
    <t>ecological recirculating aquaculture ponds</t>
  </si>
  <si>
    <t>PRJNA857474</t>
  </si>
  <si>
    <t>Hangzhou wastewater treatment plant &amp;its receiving river</t>
  </si>
  <si>
    <t>PRJNA866331</t>
  </si>
  <si>
    <t>hospital wastewater in Hangzhou</t>
  </si>
  <si>
    <t>PRJNA878929</t>
  </si>
  <si>
    <t>Snake River</t>
  </si>
  <si>
    <t>methylmercury production in the Hells Canyon Complex on the Snake River</t>
  </si>
  <si>
    <t>PRJNA888250</t>
  </si>
  <si>
    <t>Rongjiang River</t>
  </si>
  <si>
    <t>These data include ARGs, microbial community, and KEGG pathways from Rongjiang River surface water</t>
  </si>
  <si>
    <t>PRJNA857878</t>
  </si>
  <si>
    <t>K. pneumoniae is one of the most important nosocomial infection carring multiple mobile elements and consecuently able to dissiminate animicrobial resistance genes</t>
  </si>
  <si>
    <t>PRJNA901345</t>
  </si>
  <si>
    <t>different ladder lakes</t>
  </si>
  <si>
    <t>PRJNA843962</t>
  </si>
  <si>
    <t>Lake Varese, Lake Maggiore and River Bardello</t>
  </si>
  <si>
    <t>Andrea Di Cesare et al. 2023</t>
  </si>
  <si>
    <t>PRJNA982398</t>
  </si>
  <si>
    <t>Lake Baiyang</t>
  </si>
  <si>
    <t>The function and core microbiota in typical habitats of Baiyangdian Lake</t>
  </si>
  <si>
    <t>PRJNA1037140</t>
  </si>
  <si>
    <t>Lake Vechten</t>
  </si>
  <si>
    <t>Metagenomes from the freshwater Lake Vechten in the Netherlands</t>
  </si>
  <si>
    <t>PRJNA309119</t>
  </si>
  <si>
    <t>Western Scheldt</t>
  </si>
  <si>
    <t>Liu Y et al. 2025</t>
  </si>
  <si>
    <t>PRJNA367412</t>
  </si>
  <si>
    <t>Lake Simoncouche</t>
  </si>
  <si>
    <t>Freshwater microbial communities from northern lakes of Canada to study carbon cycling</t>
  </si>
  <si>
    <t>PRJNA530373</t>
  </si>
  <si>
    <t>Han River</t>
  </si>
  <si>
    <t>Kihyun Lee et al. 2020</t>
  </si>
  <si>
    <t>PRJNA183510</t>
  </si>
  <si>
    <t>Syncrude Tailings Ponds</t>
  </si>
  <si>
    <t>Hydrocarbon Metagenome</t>
  </si>
  <si>
    <t>PRJNA539510</t>
  </si>
  <si>
    <t>PRJNA539513</t>
  </si>
  <si>
    <t>Lake Erie</t>
  </si>
  <si>
    <t>Freshwater fungal communities from buoy surface, Lake Erie, Ohio, United States</t>
  </si>
  <si>
    <t>PRJNA539515</t>
  </si>
  <si>
    <t>Metagenomic Analysis of Urban Drinking Water Source Uncover Antibiotic Resistance Reservoirs and Associated Microbial Structure: A Case Study of the Chaohu Lake, China</t>
  </si>
  <si>
    <t>Motro Y et al. 2023</t>
  </si>
  <si>
    <t>10.26036/CNP0004588</t>
  </si>
  <si>
    <t>Kraemer SA et al. 2022</t>
  </si>
  <si>
    <t>PRJNA833462</t>
  </si>
  <si>
    <t>The microbial N cycle in twelve lakes with various productivity in Switzerland</t>
  </si>
  <si>
    <t>The study aims to describe the microbiota of a freshwater humic pond using high throughput sequencing time series.</t>
  </si>
  <si>
    <t>Kim S et al. 2025</t>
  </si>
  <si>
    <t>Lake Victoria, Africa</t>
  </si>
  <si>
    <t>Metagenomic samples were collected from various sites in the Winam Gulf, Lake Victoria in May and June of 2022 and 2023.</t>
  </si>
  <si>
    <t>China plateau lakes</t>
  </si>
  <si>
    <t>Mao C et al. 2023</t>
  </si>
  <si>
    <t>Microbes, mobile genetic elements, and trophic states shape resistance genes in urban lakes</t>
  </si>
  <si>
    <t>PRJNA368356</t>
  </si>
  <si>
    <t>Lake Malawi, Africa</t>
  </si>
  <si>
    <t>Freshwater microbial communities from Lake Malawi, Central Region, Malawi to study Microbial Dark Matter (Phase II) - Malawi_45m_30L metagenome</t>
  </si>
  <si>
    <t>Salcher MM et al. 2025</t>
  </si>
  <si>
    <t>PRJNA948362</t>
  </si>
  <si>
    <t>Metagenomic sequencing of microbial communities in Flathead Lake, MT and their response to methylphosphonate amendment</t>
  </si>
  <si>
    <t>a freshwater system consisting of a lake-river-lake continuum</t>
  </si>
  <si>
    <t>PRJNA636190</t>
  </si>
  <si>
    <t>Podowski JC et al. 2022</t>
  </si>
  <si>
    <t>PRJEB36502</t>
  </si>
  <si>
    <t>DNA and total RNA was extracted from water from of the anoxic hypolimnion of a freshwater lake in two years (2016, 2018).</t>
  </si>
  <si>
    <t>PRJEB35770</t>
  </si>
  <si>
    <t>Kavagutti VS et al. 2019</t>
  </si>
  <si>
    <t>PRJNA428721</t>
  </si>
  <si>
    <t>PRJEB37497</t>
  </si>
  <si>
    <t>Mondav R et al. 2020</t>
  </si>
  <si>
    <t>PRJEB40542</t>
  </si>
  <si>
    <t>Lifestyles of lake Erken model communities</t>
  </si>
  <si>
    <t>Rodríguez-Gijón A et al. 2025</t>
  </si>
  <si>
    <t>PRJNA664399</t>
  </si>
  <si>
    <t>USEPA GLNPO CSMI Phytoplankton and microbial community Lake Monitoring</t>
  </si>
  <si>
    <t>PRJNA570252</t>
  </si>
  <si>
    <t>Microbial mat bacterial communities from Middle Island sinkhole, Lake Huron, Michigan</t>
  </si>
  <si>
    <t>PRJNA570121</t>
  </si>
  <si>
    <t>PRJNA570124</t>
  </si>
  <si>
    <t>PRJNA570123</t>
  </si>
  <si>
    <t>PRJNA570122</t>
  </si>
  <si>
    <t>PRJNA621973</t>
  </si>
  <si>
    <t>PRJNA1316226</t>
  </si>
  <si>
    <t>PRJNA1316974</t>
  </si>
  <si>
    <t>PRJNA1315583</t>
  </si>
  <si>
    <t>PRJNA1315515</t>
  </si>
  <si>
    <t>PRJNA1315580</t>
  </si>
  <si>
    <t>PRJNA1315677</t>
  </si>
  <si>
    <t>PRJNA1315395</t>
  </si>
  <si>
    <t>PRJNA1315516</t>
  </si>
  <si>
    <t>PRJNA1317138</t>
  </si>
  <si>
    <t>PRJNA1315444</t>
  </si>
  <si>
    <t>PRJNA1316981</t>
  </si>
  <si>
    <t>Freshwater microbial communities from Lake Superior, Michigan, USA</t>
  </si>
  <si>
    <t>PRJNA1315512</t>
  </si>
  <si>
    <t>PRJNA1317443</t>
  </si>
  <si>
    <t>PRJNA1315370</t>
  </si>
  <si>
    <t>PRJNA1317298</t>
  </si>
  <si>
    <t>PRJNA1315436</t>
  </si>
  <si>
    <t>PRJNA1316174</t>
  </si>
  <si>
    <t>PRJNA1315834</t>
  </si>
  <si>
    <t>PRJNA1315581</t>
  </si>
  <si>
    <t>PRJNA1130067</t>
  </si>
  <si>
    <r>
      <t>﻿</t>
    </r>
    <r>
      <rPr>
        <sz val="10"/>
        <color rgb="FF000000"/>
        <rFont val="Cambria"/>
        <family val="1"/>
      </rPr>
      <t>10.1038/s41564-024-01876-7</t>
    </r>
  </si>
  <si>
    <t>PRJNA1317441</t>
  </si>
  <si>
    <t>Freshwater microbial communities from Lake Michigan, Michigan, USA</t>
  </si>
  <si>
    <t>PRJNA1315585</t>
  </si>
  <si>
    <t>PRJNA1315347</t>
  </si>
  <si>
    <t>PRJNA1315750</t>
  </si>
  <si>
    <t>PRJNA1315577</t>
  </si>
  <si>
    <t>PRJNA1315304</t>
  </si>
  <si>
    <t>PRJNA1317478</t>
  </si>
  <si>
    <t>PRJNA1315280</t>
  </si>
  <si>
    <t>PRJNA1317386</t>
  </si>
  <si>
    <t>PRJNA1339187</t>
  </si>
  <si>
    <t>PRJNA1344123</t>
  </si>
  <si>
    <t>PRJNA1339569</t>
  </si>
  <si>
    <t>PRJNA1339315</t>
  </si>
  <si>
    <t>PRJNA1339275</t>
  </si>
  <si>
    <t>PRJNA1339636</t>
  </si>
  <si>
    <t>PRJNA1344150</t>
  </si>
  <si>
    <t>PRJNA1339226</t>
  </si>
  <si>
    <t>PRJNA1339510</t>
  </si>
  <si>
    <t>PRJEB52406</t>
  </si>
  <si>
    <t>Zhang T et al. 2025</t>
  </si>
  <si>
    <t>Salamzade R et al. 2024</t>
  </si>
  <si>
    <t>SRR35365863</t>
  </si>
  <si>
    <t>SRA</t>
    <phoneticPr fontId="1" type="noConversion"/>
  </si>
  <si>
    <t>Sampling year</t>
    <phoneticPr fontId="1" type="noConversion"/>
  </si>
  <si>
    <t>SRR14240541</t>
    <phoneticPr fontId="1" type="noConversion"/>
  </si>
  <si>
    <t>SRR14240539</t>
    <phoneticPr fontId="1" type="noConversion"/>
  </si>
  <si>
    <t>Lake Ontario</t>
    <phoneticPr fontId="1" type="noConversion"/>
  </si>
  <si>
    <t>SRR14240540</t>
    <phoneticPr fontId="1" type="noConversion"/>
  </si>
  <si>
    <t>SRR26544703</t>
    <phoneticPr fontId="1" type="noConversion"/>
  </si>
  <si>
    <t>SRR26544711</t>
    <phoneticPr fontId="1" type="noConversion"/>
  </si>
  <si>
    <t>SRR26544724</t>
    <phoneticPr fontId="1" type="noConversion"/>
  </si>
  <si>
    <t>SRR26544662</t>
    <phoneticPr fontId="1" type="noConversion"/>
  </si>
  <si>
    <t>SRR26544676</t>
    <phoneticPr fontId="1" type="noConversion"/>
  </si>
  <si>
    <t>Supplementary Table 12 | The detection of amoC-phages in other samples of the Great Lakes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</si>
</sst>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409]d\-mmm\-yy;@"/>
    <numFmt numFmtId="178" formatCode="0.000_);[Red]\(0.000\)"/>
    <numFmt numFmtId="179" formatCode="0_);[Red]\(0\)"/>
  </numFmts>
  <fonts count="10">
    <font>
      <sz val="12"/>
      <color theme="1"/>
      <name val="等线"/>
      <family val="2"/>
      <charset val="134"/>
      <scheme val="minor"/>
    </font>
    <font>
      <sz val="9"/>
      <name val="等线"/>
      <family val="2"/>
      <charset val="134"/>
      <scheme val="minor"/>
    </font>
    <font>
      <sz val="10"/>
      <color theme="1"/>
      <name val="Cambria"/>
      <family val="1"/>
    </font>
    <font>
      <b/>
      <sz val="10"/>
      <color theme="1"/>
      <name val="Cambria"/>
      <family val="1"/>
    </font>
    <font>
      <sz val="10"/>
      <name val="Cambria"/>
      <family val="1"/>
    </font>
    <font>
      <b/>
      <sz val="10"/>
      <name val="Cambria"/>
      <family val="1"/>
    </font>
    <font>
      <b/>
      <sz val="10"/>
      <color theme="0"/>
      <name val="Cambria"/>
      <family val="1"/>
    </font>
    <font>
      <sz val="10"/>
      <color rgb="FF000000"/>
      <name val="Cambria"/>
      <family val="1"/>
    </font>
    <font>
      <sz val="10"/>
      <color rgb="FF000000"/>
      <name val="Calibri"/>
      <family val="2"/>
    </font>
    <font>
      <b/>
      <sz val="10"/>
      <color rgb="FF000000"/>
      <name val="Cambria"/>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textRotation="90"/>
    </xf>
    <xf numFmtId="0" fontId="2" fillId="0" borderId="0" xfId="0" applyFont="1" applyAlignment="1">
      <alignment horizontal="left"/>
    </xf>
    <xf numFmtId="0" fontId="2" fillId="2" borderId="0" xfId="0" applyFont="1" applyFill="1" applyAlignment="1">
      <alignment textRotation="90"/>
    </xf>
    <xf numFmtId="0" fontId="2" fillId="0" borderId="0" xfId="0" applyFont="1" applyAlignment="1"/>
    <xf numFmtId="0" fontId="5" fillId="0" borderId="0" xfId="0" applyFont="1" applyAlignment="1">
      <alignment horizontal="center" vertical="center"/>
    </xf>
    <xf numFmtId="0" fontId="5" fillId="0" borderId="0" xfId="0" applyFont="1" applyAlignment="1">
      <alignment horizontal="left" vertical="center"/>
    </xf>
    <xf numFmtId="14" fontId="5" fillId="0" borderId="0" xfId="0" applyNumberFormat="1" applyFont="1">
      <alignment vertical="center"/>
    </xf>
    <xf numFmtId="176" fontId="5" fillId="0" borderId="0" xfId="0" applyNumberFormat="1" applyFont="1">
      <alignment vertical="center"/>
    </xf>
    <xf numFmtId="15" fontId="4" fillId="0" borderId="0" xfId="0" applyNumberFormat="1" applyFont="1">
      <alignment vertical="center"/>
    </xf>
    <xf numFmtId="14" fontId="4" fillId="0" borderId="0" xfId="0" applyNumberFormat="1" applyFont="1">
      <alignment vertical="center"/>
    </xf>
    <xf numFmtId="176" fontId="4" fillId="0" borderId="0" xfId="0" applyNumberFormat="1" applyFont="1">
      <alignment vertical="center"/>
    </xf>
    <xf numFmtId="177" fontId="4" fillId="0" borderId="0" xfId="0" applyNumberFormat="1" applyFont="1">
      <alignment vertical="center"/>
    </xf>
    <xf numFmtId="14" fontId="2" fillId="0" borderId="1" xfId="0" applyNumberFormat="1" applyFont="1" applyBorder="1" applyAlignment="1">
      <alignment horizontal="center"/>
    </xf>
    <xf numFmtId="49" fontId="2" fillId="0" borderId="1" xfId="0" applyNumberFormat="1" applyFont="1" applyBorder="1" applyAlignment="1">
      <alignment horizontal="center"/>
    </xf>
    <xf numFmtId="0" fontId="2" fillId="0" borderId="1" xfId="0" applyFont="1" applyBorder="1" applyAlignment="1">
      <alignment horizontal="center"/>
    </xf>
    <xf numFmtId="0" fontId="7" fillId="0" borderId="0" xfId="0" applyFont="1" applyAlignment="1">
      <alignment horizontal="left"/>
    </xf>
    <xf numFmtId="176" fontId="2" fillId="0" borderId="0" xfId="0" applyNumberFormat="1" applyFont="1">
      <alignment vertical="center"/>
    </xf>
    <xf numFmtId="176" fontId="0" fillId="0" borderId="0" xfId="0" applyNumberFormat="1">
      <alignment vertical="center"/>
    </xf>
    <xf numFmtId="14" fontId="2" fillId="0" borderId="2" xfId="0" applyNumberFormat="1" applyFont="1" applyBorder="1" applyAlignment="1">
      <alignment horizontal="center"/>
    </xf>
    <xf numFmtId="49" fontId="2" fillId="0" borderId="2" xfId="0" applyNumberFormat="1" applyFont="1" applyBorder="1" applyAlignment="1">
      <alignment horizontal="center"/>
    </xf>
    <xf numFmtId="0" fontId="2" fillId="0" borderId="2" xfId="0" applyFont="1" applyBorder="1" applyAlignment="1">
      <alignment horizontal="center"/>
    </xf>
    <xf numFmtId="176" fontId="5" fillId="0" borderId="0" xfId="0" applyNumberFormat="1" applyFont="1" applyAlignment="1">
      <alignment horizontal="center" vertical="center"/>
    </xf>
    <xf numFmtId="176" fontId="5" fillId="0" borderId="0" xfId="0" applyNumberFormat="1" applyFont="1" applyAlignment="1">
      <alignment horizontal="left" vertical="center"/>
    </xf>
    <xf numFmtId="178" fontId="5" fillId="0" borderId="0" xfId="0" applyNumberFormat="1" applyFont="1">
      <alignment vertical="center"/>
    </xf>
    <xf numFmtId="49" fontId="4" fillId="0" borderId="0" xfId="0" applyNumberFormat="1" applyFont="1" applyAlignment="1">
      <alignment horizontal="left" vertical="center"/>
    </xf>
    <xf numFmtId="179" fontId="4" fillId="0" borderId="0" xfId="0" applyNumberFormat="1" applyFont="1" applyAlignment="1">
      <alignment horizontal="left" vertical="center"/>
    </xf>
    <xf numFmtId="176" fontId="4" fillId="0" borderId="0" xfId="0" applyNumberFormat="1" applyFont="1" applyAlignment="1">
      <alignment horizontal="left" vertical="center"/>
    </xf>
    <xf numFmtId="178" fontId="4" fillId="0" borderId="0" xfId="0" applyNumberFormat="1" applyFont="1">
      <alignment vertical="center"/>
    </xf>
    <xf numFmtId="22" fontId="4" fillId="0" borderId="0" xfId="0" applyNumberFormat="1" applyFont="1" applyAlignment="1">
      <alignment horizontal="left" vertical="center"/>
    </xf>
    <xf numFmtId="14" fontId="4" fillId="0" borderId="0" xfId="0" applyNumberFormat="1" applyFont="1" applyAlignment="1">
      <alignment horizontal="center" vertical="center"/>
    </xf>
    <xf numFmtId="0" fontId="6" fillId="0" borderId="0" xfId="0" applyFont="1" applyAlignment="1">
      <alignment horizontal="center" vertical="center"/>
    </xf>
    <xf numFmtId="14" fontId="2" fillId="0" borderId="0" xfId="0" applyNumberFormat="1" applyFont="1" applyAlignment="1">
      <alignment horizontal="left"/>
    </xf>
    <xf numFmtId="0" fontId="7" fillId="0" borderId="0" xfId="0" applyFont="1">
      <alignment vertical="center"/>
    </xf>
    <xf numFmtId="14" fontId="2" fillId="0" borderId="0" xfId="0" applyNumberFormat="1" applyFont="1" applyAlignment="1">
      <alignment horizontal="center"/>
    </xf>
    <xf numFmtId="0" fontId="2" fillId="0" borderId="0" xfId="0" applyFont="1" applyAlignment="1">
      <alignment horizontal="center"/>
    </xf>
    <xf numFmtId="0" fontId="7" fillId="0" borderId="0" xfId="0" applyFont="1" applyAlignment="1">
      <alignment horizontal="left" vertical="center"/>
    </xf>
    <xf numFmtId="0" fontId="8" fillId="0" borderId="0" xfId="0" applyFont="1">
      <alignment vertical="center"/>
    </xf>
    <xf numFmtId="0" fontId="2" fillId="0" borderId="0" xfId="0" applyFont="1" applyAlignment="1">
      <alignment horizontal="center" vertical="center"/>
    </xf>
    <xf numFmtId="0" fontId="9"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中科大陈林兴" id="{6B05CDAF-5AD5-E14E-B8B5-201F147F91F2}" userId="中科大陈林兴" providerId="None"/>
</personList>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7" dT="2026-04-06T04:03:42.87" personId="{6B05CDAF-5AD5-E14E-B8B5-201F147F91F2}" id="{3C4781BB-7173-E141-8CD2-85687E33B649}">
    <text>this is probably not VFJL01</text>
  </threadedComment>
  <threadedComment ref="C37" dT="2026-04-24T01:01:29.16" personId="{6B05CDAF-5AD5-E14E-B8B5-201F147F91F2}" id="{EEC5B9DA-CE84-9B4F-BEDC-1A7604A3BCFF}" parentId="{3C4781BB-7173-E141-8CD2-85687E33B649}">
    <text>based on rpS3 but gtdb concatenated seqs is ok</text>
  </threadedComment>
</ThreadedComment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D55C-8B50-8A4D-BF40-3E8E5BD31E2F}">
  <dimension ref="A1:D1476"/>
  <sheetViews>
    <sheetView workbookViewId="0">
      <pane ySplit="2" topLeftCell="A3" activePane="bottomLeft" state="frozen"/>
      <selection pane="bottomLeft" activeCell="F32" sqref="F32"/>
    </sheetView>
  </sheetViews>
  <sheetFormatPr baseColWidth="10" defaultRowHeight="13"/>
  <cols>
    <col min="1" max="1" width="13" style="1" bestFit="1" customWidth="1"/>
    <col min="2" max="2" width="13.83203125" style="1" bestFit="1" customWidth="1"/>
    <col min="3" max="3" width="30" style="1" bestFit="1" customWidth="1"/>
    <col min="4" max="4" width="29" style="1" bestFit="1" customWidth="1"/>
    <col min="5" max="16384" width="10.83203125" style="1"/>
  </cols>
  <sheetData>
    <row r="1" spans="1:4" s="2" customFormat="1" ht="41" customHeight="1">
      <c r="A1" s="2" t="s">
        <v>1920</v>
      </c>
    </row>
    <row r="2" spans="1:4" s="2" customFormat="1" ht="41" customHeight="1">
      <c r="A2" s="2" t="s">
        <v>2721</v>
      </c>
      <c r="B2" s="2" t="s">
        <v>2722</v>
      </c>
      <c r="C2" s="2" t="s">
        <v>2723</v>
      </c>
      <c r="D2" s="2" t="s">
        <v>2724</v>
      </c>
    </row>
    <row r="3" spans="1:4">
      <c r="A3" s="1" t="s">
        <v>2725</v>
      </c>
      <c r="B3" s="1" t="s">
        <v>1602</v>
      </c>
      <c r="C3" s="1" t="s">
        <v>2726</v>
      </c>
      <c r="D3" s="1" t="s">
        <v>1603</v>
      </c>
    </row>
    <row r="4" spans="1:4">
      <c r="A4" s="1" t="s">
        <v>31</v>
      </c>
      <c r="B4" s="1" t="s">
        <v>1602</v>
      </c>
      <c r="C4" s="1" t="s">
        <v>2727</v>
      </c>
      <c r="D4" s="1" t="s">
        <v>1603</v>
      </c>
    </row>
    <row r="5" spans="1:4">
      <c r="A5" s="1" t="s">
        <v>32</v>
      </c>
      <c r="B5" s="1" t="s">
        <v>1602</v>
      </c>
      <c r="C5" s="1" t="s">
        <v>2727</v>
      </c>
      <c r="D5" s="1" t="s">
        <v>1603</v>
      </c>
    </row>
    <row r="6" spans="1:4">
      <c r="A6" s="1" t="s">
        <v>33</v>
      </c>
      <c r="B6" s="1" t="s">
        <v>1602</v>
      </c>
      <c r="C6" s="1" t="s">
        <v>2727</v>
      </c>
      <c r="D6" s="1" t="s">
        <v>1603</v>
      </c>
    </row>
    <row r="7" spans="1:4">
      <c r="A7" s="1" t="s">
        <v>34</v>
      </c>
      <c r="B7" s="1" t="s">
        <v>1602</v>
      </c>
      <c r="C7" s="1" t="s">
        <v>2727</v>
      </c>
      <c r="D7" s="1" t="s">
        <v>1603</v>
      </c>
    </row>
    <row r="8" spans="1:4">
      <c r="A8" s="1" t="s">
        <v>35</v>
      </c>
      <c r="B8" s="1" t="s">
        <v>1602</v>
      </c>
      <c r="C8" s="1" t="s">
        <v>2727</v>
      </c>
      <c r="D8" s="1" t="s">
        <v>1603</v>
      </c>
    </row>
    <row r="9" spans="1:4">
      <c r="A9" s="1" t="s">
        <v>36</v>
      </c>
      <c r="B9" s="1" t="s">
        <v>1602</v>
      </c>
      <c r="C9" s="1" t="s">
        <v>2727</v>
      </c>
      <c r="D9" s="1" t="s">
        <v>1603</v>
      </c>
    </row>
    <row r="10" spans="1:4">
      <c r="A10" s="1" t="s">
        <v>37</v>
      </c>
      <c r="B10" s="1" t="s">
        <v>1602</v>
      </c>
      <c r="C10" s="1" t="s">
        <v>2727</v>
      </c>
      <c r="D10" s="1" t="s">
        <v>1603</v>
      </c>
    </row>
    <row r="11" spans="1:4">
      <c r="A11" s="1" t="s">
        <v>38</v>
      </c>
      <c r="B11" s="1" t="s">
        <v>1602</v>
      </c>
      <c r="C11" s="1" t="s">
        <v>2728</v>
      </c>
      <c r="D11" s="1" t="s">
        <v>1603</v>
      </c>
    </row>
    <row r="12" spans="1:4">
      <c r="A12" s="1" t="s">
        <v>39</v>
      </c>
      <c r="B12" s="1" t="s">
        <v>1602</v>
      </c>
      <c r="C12" s="1" t="s">
        <v>2727</v>
      </c>
      <c r="D12" s="1" t="s">
        <v>1603</v>
      </c>
    </row>
    <row r="13" spans="1:4">
      <c r="A13" s="1" t="s">
        <v>40</v>
      </c>
      <c r="B13" s="1" t="s">
        <v>1602</v>
      </c>
      <c r="C13" s="1" t="s">
        <v>2727</v>
      </c>
      <c r="D13" s="1" t="s">
        <v>1603</v>
      </c>
    </row>
    <row r="14" spans="1:4">
      <c r="A14" s="1" t="s">
        <v>41</v>
      </c>
      <c r="B14" s="1" t="s">
        <v>1602</v>
      </c>
      <c r="C14" s="1" t="s">
        <v>2727</v>
      </c>
      <c r="D14" s="1" t="s">
        <v>1603</v>
      </c>
    </row>
    <row r="15" spans="1:4">
      <c r="A15" s="1" t="s">
        <v>42</v>
      </c>
      <c r="B15" s="1" t="s">
        <v>1602</v>
      </c>
      <c r="C15" s="1" t="s">
        <v>2727</v>
      </c>
      <c r="D15" s="1" t="s">
        <v>1603</v>
      </c>
    </row>
    <row r="16" spans="1:4">
      <c r="A16" s="1" t="s">
        <v>43</v>
      </c>
      <c r="B16" s="1" t="s">
        <v>1602</v>
      </c>
      <c r="C16" s="1" t="s">
        <v>2727</v>
      </c>
      <c r="D16" s="1" t="s">
        <v>1603</v>
      </c>
    </row>
    <row r="17" spans="1:4">
      <c r="A17" s="1" t="s">
        <v>44</v>
      </c>
      <c r="B17" s="1" t="s">
        <v>1602</v>
      </c>
      <c r="C17" s="1" t="s">
        <v>2727</v>
      </c>
      <c r="D17" s="1" t="s">
        <v>1603</v>
      </c>
    </row>
    <row r="18" spans="1:4">
      <c r="A18" s="1" t="s">
        <v>45</v>
      </c>
      <c r="B18" s="1" t="s">
        <v>1602</v>
      </c>
      <c r="C18" s="1" t="s">
        <v>2729</v>
      </c>
      <c r="D18" s="1" t="s">
        <v>1603</v>
      </c>
    </row>
    <row r="19" spans="1:4">
      <c r="A19" s="1" t="s">
        <v>46</v>
      </c>
      <c r="B19" s="1" t="s">
        <v>1602</v>
      </c>
      <c r="C19" s="1" t="s">
        <v>2730</v>
      </c>
      <c r="D19" s="1" t="s">
        <v>1603</v>
      </c>
    </row>
    <row r="20" spans="1:4">
      <c r="A20" s="1" t="s">
        <v>47</v>
      </c>
      <c r="B20" s="1" t="s">
        <v>1602</v>
      </c>
      <c r="C20" s="1" t="s">
        <v>2731</v>
      </c>
      <c r="D20" s="1" t="s">
        <v>1603</v>
      </c>
    </row>
    <row r="21" spans="1:4">
      <c r="A21" s="1" t="s">
        <v>48</v>
      </c>
      <c r="B21" s="1" t="s">
        <v>1602</v>
      </c>
      <c r="C21" s="1" t="s">
        <v>2731</v>
      </c>
      <c r="D21" s="1" t="s">
        <v>1603</v>
      </c>
    </row>
    <row r="22" spans="1:4">
      <c r="A22" s="1" t="s">
        <v>49</v>
      </c>
      <c r="B22" s="1" t="s">
        <v>1602</v>
      </c>
      <c r="C22" s="1" t="s">
        <v>2731</v>
      </c>
      <c r="D22" s="1" t="s">
        <v>1603</v>
      </c>
    </row>
    <row r="23" spans="1:4">
      <c r="A23" s="1" t="s">
        <v>50</v>
      </c>
      <c r="B23" s="1" t="s">
        <v>1602</v>
      </c>
      <c r="C23" s="1" t="s">
        <v>2731</v>
      </c>
      <c r="D23" s="1" t="s">
        <v>1603</v>
      </c>
    </row>
    <row r="24" spans="1:4">
      <c r="A24" s="1" t="s">
        <v>51</v>
      </c>
      <c r="B24" s="1" t="s">
        <v>1602</v>
      </c>
      <c r="C24" s="1" t="s">
        <v>2731</v>
      </c>
      <c r="D24" s="1" t="s">
        <v>1603</v>
      </c>
    </row>
    <row r="25" spans="1:4">
      <c r="A25" s="1" t="s">
        <v>52</v>
      </c>
      <c r="B25" s="1" t="s">
        <v>1602</v>
      </c>
      <c r="C25" s="1" t="s">
        <v>2731</v>
      </c>
      <c r="D25" s="1" t="s">
        <v>1603</v>
      </c>
    </row>
    <row r="26" spans="1:4">
      <c r="A26" s="1" t="s">
        <v>2732</v>
      </c>
      <c r="B26" s="1" t="s">
        <v>2733</v>
      </c>
      <c r="C26" s="1" t="s">
        <v>2734</v>
      </c>
      <c r="D26" s="1" t="s">
        <v>2735</v>
      </c>
    </row>
    <row r="27" spans="1:4">
      <c r="A27" s="1" t="s">
        <v>2736</v>
      </c>
      <c r="B27" s="1" t="s">
        <v>2733</v>
      </c>
      <c r="C27" s="1" t="s">
        <v>2734</v>
      </c>
      <c r="D27" s="1" t="s">
        <v>2735</v>
      </c>
    </row>
    <row r="28" spans="1:4">
      <c r="A28" s="1" t="s">
        <v>2737</v>
      </c>
      <c r="B28" s="1" t="s">
        <v>2733</v>
      </c>
      <c r="C28" s="1" t="s">
        <v>2734</v>
      </c>
      <c r="D28" s="1" t="s">
        <v>2735</v>
      </c>
    </row>
    <row r="29" spans="1:4">
      <c r="A29" s="1" t="s">
        <v>2738</v>
      </c>
      <c r="B29" s="1" t="s">
        <v>522</v>
      </c>
      <c r="C29" s="1" t="s">
        <v>2739</v>
      </c>
      <c r="D29" s="1" t="s">
        <v>2740</v>
      </c>
    </row>
    <row r="30" spans="1:4">
      <c r="A30" s="1" t="s">
        <v>2741</v>
      </c>
      <c r="B30" s="1" t="s">
        <v>522</v>
      </c>
      <c r="C30" s="1" t="s">
        <v>2739</v>
      </c>
      <c r="D30" s="1" t="s">
        <v>2740</v>
      </c>
    </row>
    <row r="31" spans="1:4">
      <c r="A31" s="1" t="s">
        <v>2742</v>
      </c>
      <c r="B31" s="1" t="s">
        <v>522</v>
      </c>
      <c r="C31" s="1" t="s">
        <v>2739</v>
      </c>
      <c r="D31" s="1" t="s">
        <v>2740</v>
      </c>
    </row>
    <row r="32" spans="1:4">
      <c r="A32" s="1" t="s">
        <v>2743</v>
      </c>
      <c r="B32" s="1" t="s">
        <v>522</v>
      </c>
      <c r="C32" s="1" t="s">
        <v>2739</v>
      </c>
      <c r="D32" s="1" t="s">
        <v>2740</v>
      </c>
    </row>
    <row r="33" spans="1:4">
      <c r="A33" s="1" t="s">
        <v>2744</v>
      </c>
      <c r="B33" s="1" t="s">
        <v>2745</v>
      </c>
      <c r="C33" s="1" t="s">
        <v>2746</v>
      </c>
      <c r="D33" s="1" t="s">
        <v>2747</v>
      </c>
    </row>
    <row r="34" spans="1:4">
      <c r="A34" s="1" t="s">
        <v>2748</v>
      </c>
      <c r="B34" s="1" t="s">
        <v>2745</v>
      </c>
      <c r="C34" s="1" t="s">
        <v>2746</v>
      </c>
      <c r="D34" s="1" t="s">
        <v>2747</v>
      </c>
    </row>
    <row r="35" spans="1:4">
      <c r="A35" s="1" t="s">
        <v>2749</v>
      </c>
      <c r="B35" s="1" t="s">
        <v>2745</v>
      </c>
      <c r="C35" s="1" t="s">
        <v>2746</v>
      </c>
      <c r="D35" s="1" t="s">
        <v>2747</v>
      </c>
    </row>
    <row r="36" spans="1:4">
      <c r="A36" s="1" t="s">
        <v>2750</v>
      </c>
      <c r="B36" s="1" t="s">
        <v>2751</v>
      </c>
      <c r="C36" s="1" t="s">
        <v>2752</v>
      </c>
      <c r="D36" s="1" t="s">
        <v>2753</v>
      </c>
    </row>
    <row r="37" spans="1:4">
      <c r="A37" s="1" t="s">
        <v>409</v>
      </c>
      <c r="B37" s="1" t="s">
        <v>2751</v>
      </c>
      <c r="C37" s="1" t="s">
        <v>2752</v>
      </c>
      <c r="D37" s="1" t="s">
        <v>2753</v>
      </c>
    </row>
    <row r="38" spans="1:4">
      <c r="A38" s="1" t="s">
        <v>410</v>
      </c>
      <c r="B38" s="1" t="s">
        <v>2751</v>
      </c>
      <c r="C38" s="1" t="s">
        <v>2752</v>
      </c>
      <c r="D38" s="1" t="s">
        <v>2753</v>
      </c>
    </row>
    <row r="39" spans="1:4">
      <c r="A39" s="1" t="s">
        <v>2754</v>
      </c>
      <c r="B39" s="1" t="s">
        <v>2751</v>
      </c>
      <c r="C39" s="1" t="s">
        <v>2752</v>
      </c>
      <c r="D39" s="1" t="s">
        <v>2753</v>
      </c>
    </row>
    <row r="40" spans="1:4">
      <c r="A40" s="1" t="s">
        <v>2755</v>
      </c>
      <c r="B40" s="1" t="s">
        <v>2756</v>
      </c>
      <c r="C40" s="1" t="s">
        <v>2752</v>
      </c>
      <c r="D40" s="1" t="s">
        <v>2757</v>
      </c>
    </row>
    <row r="41" spans="1:4">
      <c r="A41" s="1" t="s">
        <v>2758</v>
      </c>
      <c r="B41" s="1" t="s">
        <v>2756</v>
      </c>
      <c r="C41" s="1" t="s">
        <v>2752</v>
      </c>
      <c r="D41" s="1" t="s">
        <v>2757</v>
      </c>
    </row>
    <row r="42" spans="1:4">
      <c r="A42" s="1" t="s">
        <v>2759</v>
      </c>
      <c r="B42" s="1" t="s">
        <v>2760</v>
      </c>
      <c r="C42" s="1" t="s">
        <v>2752</v>
      </c>
      <c r="D42" s="1" t="s">
        <v>2761</v>
      </c>
    </row>
    <row r="43" spans="1:4">
      <c r="A43" s="1" t="s">
        <v>411</v>
      </c>
      <c r="B43" s="1" t="s">
        <v>2762</v>
      </c>
      <c r="C43" s="1" t="s">
        <v>2752</v>
      </c>
      <c r="D43" s="1" t="s">
        <v>2763</v>
      </c>
    </row>
    <row r="44" spans="1:4">
      <c r="A44" s="1" t="s">
        <v>412</v>
      </c>
      <c r="B44" s="1" t="s">
        <v>2762</v>
      </c>
      <c r="C44" s="1" t="s">
        <v>2752</v>
      </c>
      <c r="D44" s="1" t="s">
        <v>2763</v>
      </c>
    </row>
    <row r="45" spans="1:4">
      <c r="A45" s="1" t="s">
        <v>413</v>
      </c>
      <c r="B45" s="1" t="s">
        <v>2764</v>
      </c>
      <c r="C45" s="1" t="s">
        <v>2765</v>
      </c>
      <c r="D45" s="1" t="s">
        <v>2766</v>
      </c>
    </row>
    <row r="46" spans="1:4">
      <c r="A46" s="1" t="s">
        <v>414</v>
      </c>
      <c r="B46" s="1" t="s">
        <v>2764</v>
      </c>
      <c r="C46" s="1" t="s">
        <v>2765</v>
      </c>
      <c r="D46" s="1" t="s">
        <v>2766</v>
      </c>
    </row>
    <row r="47" spans="1:4">
      <c r="A47" s="1" t="s">
        <v>415</v>
      </c>
      <c r="B47" s="1" t="s">
        <v>2764</v>
      </c>
      <c r="C47" s="1" t="s">
        <v>2765</v>
      </c>
      <c r="D47" s="1" t="s">
        <v>2766</v>
      </c>
    </row>
    <row r="48" spans="1:4">
      <c r="A48" s="1" t="s">
        <v>416</v>
      </c>
      <c r="B48" s="1" t="s">
        <v>2764</v>
      </c>
      <c r="C48" s="1" t="s">
        <v>2765</v>
      </c>
      <c r="D48" s="1" t="s">
        <v>2766</v>
      </c>
    </row>
    <row r="49" spans="1:4">
      <c r="A49" s="1" t="s">
        <v>417</v>
      </c>
      <c r="B49" s="1" t="s">
        <v>2767</v>
      </c>
      <c r="C49" s="1" t="s">
        <v>2752</v>
      </c>
      <c r="D49" s="1" t="s">
        <v>2768</v>
      </c>
    </row>
    <row r="50" spans="1:4">
      <c r="A50" s="1" t="s">
        <v>418</v>
      </c>
      <c r="B50" s="1" t="s">
        <v>2767</v>
      </c>
      <c r="C50" s="1" t="s">
        <v>2752</v>
      </c>
      <c r="D50" s="1" t="s">
        <v>2768</v>
      </c>
    </row>
    <row r="51" spans="1:4">
      <c r="A51" s="1" t="s">
        <v>419</v>
      </c>
      <c r="B51" s="1" t="s">
        <v>2767</v>
      </c>
      <c r="C51" s="1" t="s">
        <v>2752</v>
      </c>
      <c r="D51" s="1" t="s">
        <v>2768</v>
      </c>
    </row>
    <row r="52" spans="1:4">
      <c r="A52" s="1" t="s">
        <v>420</v>
      </c>
      <c r="B52" s="1" t="s">
        <v>2769</v>
      </c>
      <c r="C52" s="1" t="s">
        <v>2752</v>
      </c>
      <c r="D52" s="1" t="s">
        <v>2770</v>
      </c>
    </row>
    <row r="53" spans="1:4">
      <c r="A53" s="1" t="s">
        <v>421</v>
      </c>
      <c r="B53" s="1" t="s">
        <v>2771</v>
      </c>
      <c r="C53" s="1" t="s">
        <v>2752</v>
      </c>
      <c r="D53" s="1" t="s">
        <v>2772</v>
      </c>
    </row>
    <row r="54" spans="1:4">
      <c r="A54" s="1" t="s">
        <v>422</v>
      </c>
      <c r="B54" s="1" t="s">
        <v>2773</v>
      </c>
      <c r="C54" s="1" t="s">
        <v>2752</v>
      </c>
      <c r="D54" s="1" t="s">
        <v>2774</v>
      </c>
    </row>
    <row r="55" spans="1:4">
      <c r="A55" s="1" t="s">
        <v>423</v>
      </c>
      <c r="B55" s="1" t="s">
        <v>2773</v>
      </c>
      <c r="C55" s="1" t="s">
        <v>2752</v>
      </c>
      <c r="D55" s="1" t="s">
        <v>2774</v>
      </c>
    </row>
    <row r="56" spans="1:4">
      <c r="A56" s="1" t="s">
        <v>424</v>
      </c>
      <c r="B56" s="1" t="s">
        <v>2773</v>
      </c>
      <c r="C56" s="1" t="s">
        <v>2752</v>
      </c>
      <c r="D56" s="1" t="s">
        <v>2774</v>
      </c>
    </row>
    <row r="57" spans="1:4">
      <c r="A57" s="1" t="s">
        <v>425</v>
      </c>
      <c r="B57" s="1" t="s">
        <v>2773</v>
      </c>
      <c r="C57" s="1" t="s">
        <v>2752</v>
      </c>
      <c r="D57" s="1" t="s">
        <v>2774</v>
      </c>
    </row>
    <row r="58" spans="1:4">
      <c r="A58" s="1" t="s">
        <v>426</v>
      </c>
      <c r="B58" s="1" t="s">
        <v>2773</v>
      </c>
      <c r="C58" s="1" t="s">
        <v>2752</v>
      </c>
      <c r="D58" s="1" t="s">
        <v>2774</v>
      </c>
    </row>
    <row r="59" spans="1:4">
      <c r="A59" s="1" t="s">
        <v>427</v>
      </c>
      <c r="B59" s="1" t="s">
        <v>2775</v>
      </c>
      <c r="C59" s="1" t="s">
        <v>2776</v>
      </c>
      <c r="D59" s="1" t="s">
        <v>2777</v>
      </c>
    </row>
    <row r="60" spans="1:4">
      <c r="A60" s="1" t="s">
        <v>428</v>
      </c>
      <c r="B60" s="1" t="s">
        <v>2775</v>
      </c>
      <c r="C60" s="1" t="s">
        <v>2776</v>
      </c>
      <c r="D60" s="1" t="s">
        <v>2777</v>
      </c>
    </row>
    <row r="61" spans="1:4">
      <c r="A61" s="1" t="s">
        <v>429</v>
      </c>
      <c r="B61" s="1" t="s">
        <v>2775</v>
      </c>
      <c r="C61" s="1" t="s">
        <v>2776</v>
      </c>
      <c r="D61" s="1" t="s">
        <v>2777</v>
      </c>
    </row>
    <row r="62" spans="1:4">
      <c r="A62" s="1" t="s">
        <v>430</v>
      </c>
      <c r="B62" s="1" t="s">
        <v>2775</v>
      </c>
      <c r="C62" s="1" t="s">
        <v>2776</v>
      </c>
      <c r="D62" s="1" t="s">
        <v>2777</v>
      </c>
    </row>
    <row r="63" spans="1:4">
      <c r="A63" s="1" t="s">
        <v>431</v>
      </c>
      <c r="B63" s="1" t="s">
        <v>2775</v>
      </c>
      <c r="C63" s="1" t="s">
        <v>2776</v>
      </c>
      <c r="D63" s="1" t="s">
        <v>2777</v>
      </c>
    </row>
    <row r="64" spans="1:4">
      <c r="A64" s="1" t="s">
        <v>432</v>
      </c>
      <c r="B64" s="1" t="s">
        <v>2778</v>
      </c>
      <c r="C64" s="1" t="s">
        <v>2779</v>
      </c>
      <c r="D64" s="1" t="s">
        <v>2780</v>
      </c>
    </row>
    <row r="65" spans="1:4">
      <c r="A65" s="1" t="s">
        <v>433</v>
      </c>
      <c r="B65" s="1" t="s">
        <v>2781</v>
      </c>
      <c r="C65" s="1" t="s">
        <v>2752</v>
      </c>
      <c r="D65" s="1" t="s">
        <v>2782</v>
      </c>
    </row>
    <row r="66" spans="1:4">
      <c r="A66" s="1" t="s">
        <v>434</v>
      </c>
      <c r="B66" s="1" t="s">
        <v>2783</v>
      </c>
      <c r="C66" s="1" t="s">
        <v>2752</v>
      </c>
      <c r="D66" s="1" t="s">
        <v>2784</v>
      </c>
    </row>
    <row r="67" spans="1:4">
      <c r="A67" s="1" t="s">
        <v>435</v>
      </c>
      <c r="B67" s="1" t="s">
        <v>2785</v>
      </c>
      <c r="C67" s="1" t="s">
        <v>2786</v>
      </c>
      <c r="D67" s="1" t="s">
        <v>2787</v>
      </c>
    </row>
    <row r="68" spans="1:4">
      <c r="A68" s="1" t="s">
        <v>436</v>
      </c>
      <c r="B68" s="1" t="s">
        <v>2788</v>
      </c>
      <c r="C68" s="1" t="s">
        <v>2789</v>
      </c>
      <c r="D68" s="1" t="s">
        <v>2790</v>
      </c>
    </row>
    <row r="69" spans="1:4">
      <c r="A69" s="1" t="s">
        <v>437</v>
      </c>
      <c r="B69" s="1" t="s">
        <v>2788</v>
      </c>
      <c r="C69" s="1" t="s">
        <v>2789</v>
      </c>
      <c r="D69" s="1" t="s">
        <v>2790</v>
      </c>
    </row>
    <row r="70" spans="1:4">
      <c r="A70" s="1" t="s">
        <v>438</v>
      </c>
      <c r="B70" s="1" t="s">
        <v>2788</v>
      </c>
      <c r="C70" s="1" t="s">
        <v>2789</v>
      </c>
      <c r="D70" s="1" t="s">
        <v>2790</v>
      </c>
    </row>
    <row r="71" spans="1:4">
      <c r="A71" s="1" t="s">
        <v>439</v>
      </c>
      <c r="B71" s="1" t="s">
        <v>2791</v>
      </c>
      <c r="C71" s="1" t="s">
        <v>2792</v>
      </c>
      <c r="D71" s="1" t="s">
        <v>2793</v>
      </c>
    </row>
    <row r="72" spans="1:4">
      <c r="A72" s="1" t="s">
        <v>440</v>
      </c>
      <c r="B72" s="1" t="s">
        <v>2791</v>
      </c>
      <c r="C72" s="1" t="s">
        <v>2792</v>
      </c>
      <c r="D72" s="1" t="s">
        <v>2793</v>
      </c>
    </row>
    <row r="73" spans="1:4">
      <c r="A73" s="1" t="s">
        <v>441</v>
      </c>
      <c r="B73" s="1" t="s">
        <v>2791</v>
      </c>
      <c r="C73" s="1" t="s">
        <v>2792</v>
      </c>
      <c r="D73" s="1" t="s">
        <v>2793</v>
      </c>
    </row>
    <row r="74" spans="1:4">
      <c r="A74" s="1" t="s">
        <v>442</v>
      </c>
      <c r="B74" s="1" t="s">
        <v>2794</v>
      </c>
      <c r="C74" s="1" t="s">
        <v>2795</v>
      </c>
      <c r="D74" s="1" t="s">
        <v>2796</v>
      </c>
    </row>
    <row r="75" spans="1:4">
      <c r="A75" s="1" t="s">
        <v>443</v>
      </c>
      <c r="B75" s="1" t="s">
        <v>2794</v>
      </c>
      <c r="C75" s="1" t="s">
        <v>2795</v>
      </c>
      <c r="D75" s="1" t="s">
        <v>2796</v>
      </c>
    </row>
    <row r="76" spans="1:4">
      <c r="A76" s="1" t="s">
        <v>444</v>
      </c>
      <c r="B76" s="1" t="s">
        <v>2797</v>
      </c>
      <c r="C76" s="1" t="s">
        <v>2798</v>
      </c>
      <c r="D76" s="1" t="s">
        <v>2799</v>
      </c>
    </row>
    <row r="77" spans="1:4">
      <c r="A77" s="1" t="s">
        <v>445</v>
      </c>
      <c r="B77" s="1" t="s">
        <v>2800</v>
      </c>
      <c r="C77" s="1" t="s">
        <v>2801</v>
      </c>
      <c r="D77" s="1" t="s">
        <v>2802</v>
      </c>
    </row>
    <row r="78" spans="1:4">
      <c r="A78" s="1" t="s">
        <v>446</v>
      </c>
      <c r="B78" s="1" t="s">
        <v>2800</v>
      </c>
      <c r="C78" s="1" t="s">
        <v>2801</v>
      </c>
      <c r="D78" s="1" t="s">
        <v>2802</v>
      </c>
    </row>
    <row r="79" spans="1:4">
      <c r="A79" s="1" t="s">
        <v>447</v>
      </c>
      <c r="B79" s="1" t="s">
        <v>2800</v>
      </c>
      <c r="C79" s="1" t="s">
        <v>2801</v>
      </c>
      <c r="D79" s="1" t="s">
        <v>2802</v>
      </c>
    </row>
    <row r="80" spans="1:4">
      <c r="A80" s="1" t="s">
        <v>448</v>
      </c>
      <c r="B80" s="1" t="s">
        <v>2803</v>
      </c>
      <c r="C80" s="1" t="s">
        <v>2804</v>
      </c>
      <c r="D80" s="1" t="s">
        <v>2805</v>
      </c>
    </row>
    <row r="81" spans="1:4">
      <c r="A81" s="1" t="s">
        <v>449</v>
      </c>
      <c r="B81" s="1" t="s">
        <v>2806</v>
      </c>
      <c r="C81" s="1" t="s">
        <v>2804</v>
      </c>
      <c r="D81" s="1" t="s">
        <v>2805</v>
      </c>
    </row>
    <row r="82" spans="1:4">
      <c r="A82" s="1" t="s">
        <v>450</v>
      </c>
      <c r="B82" s="1" t="s">
        <v>2807</v>
      </c>
      <c r="C82" s="1" t="s">
        <v>2808</v>
      </c>
      <c r="D82" s="1" t="s">
        <v>2809</v>
      </c>
    </row>
    <row r="83" spans="1:4">
      <c r="A83" s="1" t="s">
        <v>451</v>
      </c>
      <c r="B83" s="1" t="s">
        <v>2810</v>
      </c>
      <c r="C83" s="1" t="s">
        <v>2808</v>
      </c>
      <c r="D83" s="1" t="s">
        <v>2809</v>
      </c>
    </row>
    <row r="84" spans="1:4">
      <c r="A84" s="1" t="s">
        <v>396</v>
      </c>
      <c r="B84" s="1" t="s">
        <v>517</v>
      </c>
      <c r="C84" s="1" t="s">
        <v>526</v>
      </c>
      <c r="D84" s="1" t="s">
        <v>2811</v>
      </c>
    </row>
    <row r="85" spans="1:4">
      <c r="A85" s="1" t="s">
        <v>397</v>
      </c>
      <c r="B85" s="1" t="s">
        <v>517</v>
      </c>
      <c r="C85" s="1" t="s">
        <v>526</v>
      </c>
      <c r="D85" s="1" t="s">
        <v>2811</v>
      </c>
    </row>
    <row r="86" spans="1:4">
      <c r="A86" s="1" t="s">
        <v>398</v>
      </c>
      <c r="B86" s="1" t="s">
        <v>517</v>
      </c>
      <c r="C86" s="1" t="s">
        <v>526</v>
      </c>
      <c r="D86" s="1" t="s">
        <v>2811</v>
      </c>
    </row>
    <row r="87" spans="1:4">
      <c r="A87" s="1" t="s">
        <v>399</v>
      </c>
      <c r="B87" s="1" t="s">
        <v>518</v>
      </c>
      <c r="C87" s="1" t="s">
        <v>527</v>
      </c>
      <c r="D87" s="1" t="s">
        <v>2812</v>
      </c>
    </row>
    <row r="88" spans="1:4">
      <c r="A88" s="1" t="s">
        <v>400</v>
      </c>
      <c r="B88" s="1" t="s">
        <v>518</v>
      </c>
      <c r="C88" s="1" t="s">
        <v>527</v>
      </c>
      <c r="D88" s="1" t="s">
        <v>2812</v>
      </c>
    </row>
    <row r="89" spans="1:4">
      <c r="A89" s="1" t="s">
        <v>401</v>
      </c>
      <c r="B89" s="1" t="s">
        <v>518</v>
      </c>
      <c r="C89" s="1" t="s">
        <v>527</v>
      </c>
      <c r="D89" s="1" t="s">
        <v>2812</v>
      </c>
    </row>
    <row r="90" spans="1:4">
      <c r="A90" s="1" t="s">
        <v>402</v>
      </c>
      <c r="B90" s="1" t="s">
        <v>518</v>
      </c>
      <c r="C90" s="1" t="s">
        <v>527</v>
      </c>
      <c r="D90" s="1" t="s">
        <v>2812</v>
      </c>
    </row>
    <row r="91" spans="1:4">
      <c r="A91" s="1" t="s">
        <v>403</v>
      </c>
      <c r="B91" s="1" t="s">
        <v>518</v>
      </c>
      <c r="C91" s="1" t="s">
        <v>527</v>
      </c>
      <c r="D91" s="1" t="s">
        <v>2812</v>
      </c>
    </row>
    <row r="92" spans="1:4">
      <c r="A92" s="1" t="s">
        <v>458</v>
      </c>
      <c r="B92" s="1" t="s">
        <v>523</v>
      </c>
      <c r="C92" s="1" t="s">
        <v>528</v>
      </c>
      <c r="D92" s="1" t="s">
        <v>2813</v>
      </c>
    </row>
    <row r="93" spans="1:4">
      <c r="A93" s="1" t="s">
        <v>459</v>
      </c>
      <c r="B93" s="1" t="s">
        <v>523</v>
      </c>
      <c r="C93" s="1" t="s">
        <v>528</v>
      </c>
      <c r="D93" s="1" t="s">
        <v>2813</v>
      </c>
    </row>
    <row r="94" spans="1:4">
      <c r="A94" s="1" t="s">
        <v>460</v>
      </c>
      <c r="B94" s="1" t="s">
        <v>523</v>
      </c>
      <c r="C94" s="1" t="s">
        <v>528</v>
      </c>
      <c r="D94" s="1" t="s">
        <v>2813</v>
      </c>
    </row>
    <row r="95" spans="1:4">
      <c r="A95" s="1" t="s">
        <v>461</v>
      </c>
      <c r="B95" s="1" t="s">
        <v>523</v>
      </c>
      <c r="C95" s="1" t="s">
        <v>528</v>
      </c>
      <c r="D95" s="1" t="s">
        <v>2813</v>
      </c>
    </row>
    <row r="96" spans="1:4">
      <c r="A96" s="1" t="s">
        <v>462</v>
      </c>
      <c r="B96" s="1" t="s">
        <v>523</v>
      </c>
      <c r="C96" s="1" t="s">
        <v>528</v>
      </c>
      <c r="D96" s="1" t="s">
        <v>2813</v>
      </c>
    </row>
    <row r="97" spans="1:4">
      <c r="A97" s="1" t="s">
        <v>463</v>
      </c>
      <c r="B97" s="1" t="s">
        <v>523</v>
      </c>
      <c r="C97" s="1" t="s">
        <v>528</v>
      </c>
      <c r="D97" s="1" t="s">
        <v>2813</v>
      </c>
    </row>
    <row r="98" spans="1:4">
      <c r="A98" s="1" t="s">
        <v>464</v>
      </c>
      <c r="B98" s="1" t="s">
        <v>523</v>
      </c>
      <c r="C98" s="1" t="s">
        <v>528</v>
      </c>
      <c r="D98" s="1" t="s">
        <v>2813</v>
      </c>
    </row>
    <row r="99" spans="1:4">
      <c r="A99" s="1" t="s">
        <v>465</v>
      </c>
      <c r="B99" s="1" t="s">
        <v>523</v>
      </c>
      <c r="C99" s="1" t="s">
        <v>528</v>
      </c>
      <c r="D99" s="1" t="s">
        <v>2813</v>
      </c>
    </row>
    <row r="100" spans="1:4">
      <c r="A100" s="1" t="s">
        <v>466</v>
      </c>
      <c r="B100" s="1" t="s">
        <v>523</v>
      </c>
      <c r="C100" s="1" t="s">
        <v>528</v>
      </c>
      <c r="D100" s="1" t="s">
        <v>2813</v>
      </c>
    </row>
    <row r="101" spans="1:4">
      <c r="A101" s="1" t="s">
        <v>467</v>
      </c>
      <c r="B101" s="1" t="s">
        <v>523</v>
      </c>
      <c r="C101" s="1" t="s">
        <v>528</v>
      </c>
      <c r="D101" s="1" t="s">
        <v>2813</v>
      </c>
    </row>
    <row r="102" spans="1:4">
      <c r="A102" s="1" t="s">
        <v>468</v>
      </c>
      <c r="B102" s="1" t="s">
        <v>523</v>
      </c>
      <c r="C102" s="1" t="s">
        <v>528</v>
      </c>
      <c r="D102" s="1" t="s">
        <v>2813</v>
      </c>
    </row>
    <row r="103" spans="1:4">
      <c r="A103" s="1" t="s">
        <v>469</v>
      </c>
      <c r="B103" s="1" t="s">
        <v>523</v>
      </c>
      <c r="C103" s="1" t="s">
        <v>528</v>
      </c>
      <c r="D103" s="1" t="s">
        <v>2813</v>
      </c>
    </row>
    <row r="104" spans="1:4">
      <c r="A104" s="1" t="s">
        <v>470</v>
      </c>
      <c r="B104" s="1" t="s">
        <v>523</v>
      </c>
      <c r="C104" s="1" t="s">
        <v>528</v>
      </c>
      <c r="D104" s="1" t="s">
        <v>2813</v>
      </c>
    </row>
    <row r="105" spans="1:4">
      <c r="A105" s="1" t="s">
        <v>471</v>
      </c>
      <c r="B105" s="1" t="s">
        <v>523</v>
      </c>
      <c r="C105" s="1" t="s">
        <v>528</v>
      </c>
      <c r="D105" s="1" t="s">
        <v>2813</v>
      </c>
    </row>
    <row r="106" spans="1:4">
      <c r="A106" s="1" t="s">
        <v>472</v>
      </c>
      <c r="B106" s="1" t="s">
        <v>523</v>
      </c>
      <c r="C106" s="1" t="s">
        <v>528</v>
      </c>
      <c r="D106" s="1" t="s">
        <v>2813</v>
      </c>
    </row>
    <row r="107" spans="1:4">
      <c r="A107" s="1" t="s">
        <v>473</v>
      </c>
      <c r="B107" s="1" t="s">
        <v>523</v>
      </c>
      <c r="C107" s="1" t="s">
        <v>528</v>
      </c>
      <c r="D107" s="1" t="s">
        <v>2813</v>
      </c>
    </row>
    <row r="108" spans="1:4">
      <c r="A108" s="1" t="s">
        <v>474</v>
      </c>
      <c r="B108" s="1" t="s">
        <v>523</v>
      </c>
      <c r="C108" s="1" t="s">
        <v>528</v>
      </c>
      <c r="D108" s="1" t="s">
        <v>2813</v>
      </c>
    </row>
    <row r="109" spans="1:4">
      <c r="A109" s="1" t="s">
        <v>475</v>
      </c>
      <c r="B109" s="1" t="s">
        <v>523</v>
      </c>
      <c r="C109" s="1" t="s">
        <v>528</v>
      </c>
      <c r="D109" s="1" t="s">
        <v>2813</v>
      </c>
    </row>
    <row r="110" spans="1:4">
      <c r="A110" s="1" t="s">
        <v>476</v>
      </c>
      <c r="B110" s="1" t="s">
        <v>523</v>
      </c>
      <c r="C110" s="1" t="s">
        <v>528</v>
      </c>
      <c r="D110" s="1" t="s">
        <v>2813</v>
      </c>
    </row>
    <row r="111" spans="1:4">
      <c r="A111" s="1" t="s">
        <v>477</v>
      </c>
      <c r="B111" s="1" t="s">
        <v>523</v>
      </c>
      <c r="C111" s="1" t="s">
        <v>528</v>
      </c>
      <c r="D111" s="1" t="s">
        <v>2813</v>
      </c>
    </row>
    <row r="112" spans="1:4">
      <c r="A112" s="1" t="s">
        <v>478</v>
      </c>
      <c r="B112" s="1" t="s">
        <v>523</v>
      </c>
      <c r="C112" s="1" t="s">
        <v>528</v>
      </c>
      <c r="D112" s="1" t="s">
        <v>2813</v>
      </c>
    </row>
    <row r="113" spans="1:4">
      <c r="A113" s="1" t="s">
        <v>479</v>
      </c>
      <c r="B113" s="1" t="s">
        <v>523</v>
      </c>
      <c r="C113" s="1" t="s">
        <v>528</v>
      </c>
      <c r="D113" s="1" t="s">
        <v>2813</v>
      </c>
    </row>
    <row r="114" spans="1:4">
      <c r="A114" s="1" t="s">
        <v>480</v>
      </c>
      <c r="B114" s="1" t="s">
        <v>523</v>
      </c>
      <c r="C114" s="1" t="s">
        <v>528</v>
      </c>
      <c r="D114" s="1" t="s">
        <v>2813</v>
      </c>
    </row>
    <row r="115" spans="1:4">
      <c r="A115" s="1" t="s">
        <v>481</v>
      </c>
      <c r="B115" s="1" t="s">
        <v>523</v>
      </c>
      <c r="C115" s="1" t="s">
        <v>528</v>
      </c>
      <c r="D115" s="1" t="s">
        <v>2813</v>
      </c>
    </row>
    <row r="116" spans="1:4">
      <c r="A116" s="1" t="s">
        <v>482</v>
      </c>
      <c r="B116" s="1" t="s">
        <v>523</v>
      </c>
      <c r="C116" s="1" t="s">
        <v>528</v>
      </c>
      <c r="D116" s="1" t="s">
        <v>2813</v>
      </c>
    </row>
    <row r="117" spans="1:4">
      <c r="A117" s="1" t="s">
        <v>483</v>
      </c>
      <c r="B117" s="1" t="s">
        <v>523</v>
      </c>
      <c r="C117" s="1" t="s">
        <v>528</v>
      </c>
      <c r="D117" s="1" t="s">
        <v>2813</v>
      </c>
    </row>
    <row r="118" spans="1:4">
      <c r="A118" s="1" t="s">
        <v>484</v>
      </c>
      <c r="B118" s="1" t="s">
        <v>523</v>
      </c>
      <c r="C118" s="1" t="s">
        <v>528</v>
      </c>
      <c r="D118" s="1" t="s">
        <v>2813</v>
      </c>
    </row>
    <row r="119" spans="1:4">
      <c r="A119" s="1" t="s">
        <v>485</v>
      </c>
      <c r="B119" s="1" t="s">
        <v>523</v>
      </c>
      <c r="C119" s="1" t="s">
        <v>528</v>
      </c>
      <c r="D119" s="1" t="s">
        <v>2813</v>
      </c>
    </row>
    <row r="120" spans="1:4">
      <c r="A120" s="1" t="s">
        <v>486</v>
      </c>
      <c r="B120" s="1" t="s">
        <v>523</v>
      </c>
      <c r="C120" s="1" t="s">
        <v>528</v>
      </c>
      <c r="D120" s="1" t="s">
        <v>2813</v>
      </c>
    </row>
    <row r="121" spans="1:4">
      <c r="A121" s="1" t="s">
        <v>487</v>
      </c>
      <c r="B121" s="1" t="s">
        <v>523</v>
      </c>
      <c r="C121" s="1" t="s">
        <v>528</v>
      </c>
      <c r="D121" s="1" t="s">
        <v>2813</v>
      </c>
    </row>
    <row r="122" spans="1:4">
      <c r="A122" s="1" t="s">
        <v>488</v>
      </c>
      <c r="B122" s="1" t="s">
        <v>523</v>
      </c>
      <c r="C122" s="1" t="s">
        <v>528</v>
      </c>
      <c r="D122" s="1" t="s">
        <v>2813</v>
      </c>
    </row>
    <row r="123" spans="1:4">
      <c r="A123" s="1" t="s">
        <v>489</v>
      </c>
      <c r="B123" s="1" t="s">
        <v>523</v>
      </c>
      <c r="C123" s="1" t="s">
        <v>528</v>
      </c>
      <c r="D123" s="1" t="s">
        <v>2813</v>
      </c>
    </row>
    <row r="124" spans="1:4">
      <c r="A124" s="1" t="s">
        <v>490</v>
      </c>
      <c r="B124" s="1" t="s">
        <v>523</v>
      </c>
      <c r="C124" s="1" t="s">
        <v>528</v>
      </c>
      <c r="D124" s="1" t="s">
        <v>2813</v>
      </c>
    </row>
    <row r="125" spans="1:4">
      <c r="A125" s="1" t="s">
        <v>53</v>
      </c>
      <c r="B125" s="1" t="s">
        <v>514</v>
      </c>
      <c r="C125" s="1" t="s">
        <v>529</v>
      </c>
      <c r="D125" s="1" t="s">
        <v>2814</v>
      </c>
    </row>
    <row r="126" spans="1:4">
      <c r="A126" s="1" t="s">
        <v>54</v>
      </c>
      <c r="B126" s="1" t="s">
        <v>514</v>
      </c>
      <c r="C126" s="1" t="s">
        <v>529</v>
      </c>
      <c r="D126" s="1" t="s">
        <v>2814</v>
      </c>
    </row>
    <row r="127" spans="1:4">
      <c r="A127" s="1" t="s">
        <v>55</v>
      </c>
      <c r="B127" s="1" t="s">
        <v>514</v>
      </c>
      <c r="C127" s="1" t="s">
        <v>529</v>
      </c>
      <c r="D127" s="1" t="s">
        <v>2814</v>
      </c>
    </row>
    <row r="128" spans="1:4">
      <c r="A128" s="1" t="s">
        <v>56</v>
      </c>
      <c r="B128" s="1" t="s">
        <v>514</v>
      </c>
      <c r="C128" s="1" t="s">
        <v>529</v>
      </c>
      <c r="D128" s="1" t="s">
        <v>2814</v>
      </c>
    </row>
    <row r="129" spans="1:4">
      <c r="A129" s="1" t="s">
        <v>57</v>
      </c>
      <c r="B129" s="1" t="s">
        <v>514</v>
      </c>
      <c r="C129" s="1" t="s">
        <v>529</v>
      </c>
      <c r="D129" s="1" t="s">
        <v>2814</v>
      </c>
    </row>
    <row r="130" spans="1:4">
      <c r="A130" s="1" t="s">
        <v>58</v>
      </c>
      <c r="B130" s="1" t="s">
        <v>514</v>
      </c>
      <c r="C130" s="1" t="s">
        <v>529</v>
      </c>
      <c r="D130" s="1" t="s">
        <v>2814</v>
      </c>
    </row>
    <row r="131" spans="1:4">
      <c r="A131" s="1" t="s">
        <v>59</v>
      </c>
      <c r="B131" s="1" t="s">
        <v>514</v>
      </c>
      <c r="C131" s="1" t="s">
        <v>529</v>
      </c>
      <c r="D131" s="1" t="s">
        <v>2814</v>
      </c>
    </row>
    <row r="132" spans="1:4">
      <c r="A132" s="1" t="s">
        <v>60</v>
      </c>
      <c r="B132" s="1" t="s">
        <v>514</v>
      </c>
      <c r="C132" s="1" t="s">
        <v>529</v>
      </c>
      <c r="D132" s="1" t="s">
        <v>2814</v>
      </c>
    </row>
    <row r="133" spans="1:4">
      <c r="A133" s="1" t="s">
        <v>61</v>
      </c>
      <c r="B133" s="1" t="s">
        <v>514</v>
      </c>
      <c r="C133" s="1" t="s">
        <v>529</v>
      </c>
      <c r="D133" s="1" t="s">
        <v>2814</v>
      </c>
    </row>
    <row r="134" spans="1:4">
      <c r="A134" s="1" t="s">
        <v>62</v>
      </c>
      <c r="B134" s="1" t="s">
        <v>514</v>
      </c>
      <c r="C134" s="1" t="s">
        <v>529</v>
      </c>
      <c r="D134" s="1" t="s">
        <v>2814</v>
      </c>
    </row>
    <row r="135" spans="1:4">
      <c r="A135" s="1" t="s">
        <v>63</v>
      </c>
      <c r="B135" s="1" t="s">
        <v>514</v>
      </c>
      <c r="C135" s="1" t="s">
        <v>529</v>
      </c>
      <c r="D135" s="1" t="s">
        <v>2814</v>
      </c>
    </row>
    <row r="136" spans="1:4">
      <c r="A136" s="1" t="s">
        <v>64</v>
      </c>
      <c r="B136" s="1" t="s">
        <v>514</v>
      </c>
      <c r="C136" s="1" t="s">
        <v>529</v>
      </c>
      <c r="D136" s="1" t="s">
        <v>2814</v>
      </c>
    </row>
    <row r="137" spans="1:4">
      <c r="A137" s="1" t="s">
        <v>65</v>
      </c>
      <c r="B137" s="1" t="s">
        <v>514</v>
      </c>
      <c r="C137" s="1" t="s">
        <v>529</v>
      </c>
      <c r="D137" s="1" t="s">
        <v>2814</v>
      </c>
    </row>
    <row r="138" spans="1:4">
      <c r="A138" s="1" t="s">
        <v>66</v>
      </c>
      <c r="B138" s="1" t="s">
        <v>514</v>
      </c>
      <c r="C138" s="1" t="s">
        <v>529</v>
      </c>
      <c r="D138" s="1" t="s">
        <v>2814</v>
      </c>
    </row>
    <row r="139" spans="1:4">
      <c r="A139" s="1" t="s">
        <v>67</v>
      </c>
      <c r="B139" s="1" t="s">
        <v>514</v>
      </c>
      <c r="C139" s="1" t="s">
        <v>529</v>
      </c>
      <c r="D139" s="1" t="s">
        <v>2814</v>
      </c>
    </row>
    <row r="140" spans="1:4">
      <c r="A140" s="1" t="s">
        <v>68</v>
      </c>
      <c r="B140" s="1" t="s">
        <v>514</v>
      </c>
      <c r="C140" s="1" t="s">
        <v>529</v>
      </c>
      <c r="D140" s="1" t="s">
        <v>2814</v>
      </c>
    </row>
    <row r="141" spans="1:4">
      <c r="A141" s="1" t="s">
        <v>69</v>
      </c>
      <c r="B141" s="1" t="s">
        <v>514</v>
      </c>
      <c r="C141" s="1" t="s">
        <v>529</v>
      </c>
      <c r="D141" s="1" t="s">
        <v>2814</v>
      </c>
    </row>
    <row r="142" spans="1:4">
      <c r="A142" s="1" t="s">
        <v>70</v>
      </c>
      <c r="B142" s="1" t="s">
        <v>514</v>
      </c>
      <c r="C142" s="1" t="s">
        <v>529</v>
      </c>
      <c r="D142" s="1" t="s">
        <v>2814</v>
      </c>
    </row>
    <row r="143" spans="1:4">
      <c r="A143" s="1" t="s">
        <v>71</v>
      </c>
      <c r="B143" s="1" t="s">
        <v>514</v>
      </c>
      <c r="C143" s="1" t="s">
        <v>529</v>
      </c>
      <c r="D143" s="1" t="s">
        <v>2814</v>
      </c>
    </row>
    <row r="144" spans="1:4">
      <c r="A144" s="1" t="s">
        <v>72</v>
      </c>
      <c r="B144" s="1" t="s">
        <v>514</v>
      </c>
      <c r="C144" s="1" t="s">
        <v>529</v>
      </c>
      <c r="D144" s="1" t="s">
        <v>2814</v>
      </c>
    </row>
    <row r="145" spans="1:4">
      <c r="A145" s="1" t="s">
        <v>73</v>
      </c>
      <c r="B145" s="1" t="s">
        <v>514</v>
      </c>
      <c r="C145" s="1" t="s">
        <v>529</v>
      </c>
      <c r="D145" s="1" t="s">
        <v>2814</v>
      </c>
    </row>
    <row r="146" spans="1:4">
      <c r="A146" s="1" t="s">
        <v>74</v>
      </c>
      <c r="B146" s="1" t="s">
        <v>514</v>
      </c>
      <c r="C146" s="1" t="s">
        <v>529</v>
      </c>
      <c r="D146" s="1" t="s">
        <v>2814</v>
      </c>
    </row>
    <row r="147" spans="1:4">
      <c r="A147" s="1" t="s">
        <v>75</v>
      </c>
      <c r="B147" s="1" t="s">
        <v>514</v>
      </c>
      <c r="C147" s="1" t="s">
        <v>529</v>
      </c>
      <c r="D147" s="1" t="s">
        <v>2814</v>
      </c>
    </row>
    <row r="148" spans="1:4">
      <c r="A148" s="1" t="s">
        <v>76</v>
      </c>
      <c r="B148" s="1" t="s">
        <v>514</v>
      </c>
      <c r="C148" s="1" t="s">
        <v>529</v>
      </c>
      <c r="D148" s="1" t="s">
        <v>2814</v>
      </c>
    </row>
    <row r="149" spans="1:4">
      <c r="A149" s="1" t="s">
        <v>77</v>
      </c>
      <c r="B149" s="1" t="s">
        <v>514</v>
      </c>
      <c r="C149" s="1" t="s">
        <v>529</v>
      </c>
      <c r="D149" s="1" t="s">
        <v>2814</v>
      </c>
    </row>
    <row r="150" spans="1:4">
      <c r="A150" s="1" t="s">
        <v>78</v>
      </c>
      <c r="B150" s="1" t="s">
        <v>514</v>
      </c>
      <c r="C150" s="1" t="s">
        <v>529</v>
      </c>
      <c r="D150" s="1" t="s">
        <v>2814</v>
      </c>
    </row>
    <row r="151" spans="1:4">
      <c r="A151" s="1" t="s">
        <v>79</v>
      </c>
      <c r="B151" s="1" t="s">
        <v>514</v>
      </c>
      <c r="C151" s="1" t="s">
        <v>529</v>
      </c>
      <c r="D151" s="1" t="s">
        <v>2814</v>
      </c>
    </row>
    <row r="152" spans="1:4">
      <c r="A152" s="1" t="s">
        <v>80</v>
      </c>
      <c r="B152" s="1" t="s">
        <v>514</v>
      </c>
      <c r="C152" s="1" t="s">
        <v>529</v>
      </c>
      <c r="D152" s="1" t="s">
        <v>2814</v>
      </c>
    </row>
    <row r="153" spans="1:4">
      <c r="A153" s="1" t="s">
        <v>81</v>
      </c>
      <c r="B153" s="1" t="s">
        <v>514</v>
      </c>
      <c r="C153" s="1" t="s">
        <v>529</v>
      </c>
      <c r="D153" s="1" t="s">
        <v>2814</v>
      </c>
    </row>
    <row r="154" spans="1:4">
      <c r="A154" s="1" t="s">
        <v>82</v>
      </c>
      <c r="B154" s="1" t="s">
        <v>514</v>
      </c>
      <c r="C154" s="1" t="s">
        <v>529</v>
      </c>
      <c r="D154" s="1" t="s">
        <v>2814</v>
      </c>
    </row>
    <row r="155" spans="1:4">
      <c r="A155" s="1" t="s">
        <v>83</v>
      </c>
      <c r="B155" s="1" t="s">
        <v>514</v>
      </c>
      <c r="C155" s="1" t="s">
        <v>529</v>
      </c>
      <c r="D155" s="1" t="s">
        <v>2814</v>
      </c>
    </row>
    <row r="156" spans="1:4">
      <c r="A156" s="1" t="s">
        <v>84</v>
      </c>
      <c r="B156" s="1" t="s">
        <v>514</v>
      </c>
      <c r="C156" s="1" t="s">
        <v>529</v>
      </c>
      <c r="D156" s="1" t="s">
        <v>2814</v>
      </c>
    </row>
    <row r="157" spans="1:4">
      <c r="A157" s="1" t="s">
        <v>85</v>
      </c>
      <c r="B157" s="1" t="s">
        <v>514</v>
      </c>
      <c r="C157" s="1" t="s">
        <v>529</v>
      </c>
      <c r="D157" s="1" t="s">
        <v>2814</v>
      </c>
    </row>
    <row r="158" spans="1:4">
      <c r="A158" s="1" t="s">
        <v>86</v>
      </c>
      <c r="B158" s="1" t="s">
        <v>514</v>
      </c>
      <c r="C158" s="1" t="s">
        <v>529</v>
      </c>
      <c r="D158" s="1" t="s">
        <v>2814</v>
      </c>
    </row>
    <row r="159" spans="1:4">
      <c r="A159" s="1" t="s">
        <v>87</v>
      </c>
      <c r="B159" s="1" t="s">
        <v>514</v>
      </c>
      <c r="C159" s="1" t="s">
        <v>529</v>
      </c>
      <c r="D159" s="1" t="s">
        <v>2814</v>
      </c>
    </row>
    <row r="160" spans="1:4">
      <c r="A160" s="1" t="s">
        <v>88</v>
      </c>
      <c r="B160" s="1" t="s">
        <v>514</v>
      </c>
      <c r="C160" s="1" t="s">
        <v>529</v>
      </c>
      <c r="D160" s="1" t="s">
        <v>2814</v>
      </c>
    </row>
    <row r="161" spans="1:4">
      <c r="A161" s="1" t="s">
        <v>89</v>
      </c>
      <c r="B161" s="1" t="s">
        <v>514</v>
      </c>
      <c r="C161" s="1" t="s">
        <v>529</v>
      </c>
      <c r="D161" s="1" t="s">
        <v>2814</v>
      </c>
    </row>
    <row r="162" spans="1:4">
      <c r="A162" s="1" t="s">
        <v>90</v>
      </c>
      <c r="B162" s="1" t="s">
        <v>514</v>
      </c>
      <c r="C162" s="1" t="s">
        <v>529</v>
      </c>
      <c r="D162" s="1" t="s">
        <v>2814</v>
      </c>
    </row>
    <row r="163" spans="1:4">
      <c r="A163" s="1" t="s">
        <v>91</v>
      </c>
      <c r="B163" s="1" t="s">
        <v>514</v>
      </c>
      <c r="C163" s="1" t="s">
        <v>529</v>
      </c>
      <c r="D163" s="1" t="s">
        <v>2814</v>
      </c>
    </row>
    <row r="164" spans="1:4">
      <c r="A164" s="1" t="s">
        <v>92</v>
      </c>
      <c r="B164" s="1" t="s">
        <v>514</v>
      </c>
      <c r="C164" s="1" t="s">
        <v>529</v>
      </c>
      <c r="D164" s="1" t="s">
        <v>2814</v>
      </c>
    </row>
    <row r="165" spans="1:4">
      <c r="A165" s="1" t="s">
        <v>93</v>
      </c>
      <c r="B165" s="1" t="s">
        <v>514</v>
      </c>
      <c r="C165" s="1" t="s">
        <v>529</v>
      </c>
      <c r="D165" s="1" t="s">
        <v>2814</v>
      </c>
    </row>
    <row r="166" spans="1:4">
      <c r="A166" s="1" t="s">
        <v>94</v>
      </c>
      <c r="B166" s="1" t="s">
        <v>514</v>
      </c>
      <c r="C166" s="1" t="s">
        <v>529</v>
      </c>
      <c r="D166" s="1" t="s">
        <v>2814</v>
      </c>
    </row>
    <row r="167" spans="1:4">
      <c r="A167" s="1" t="s">
        <v>95</v>
      </c>
      <c r="B167" s="1" t="s">
        <v>514</v>
      </c>
      <c r="C167" s="1" t="s">
        <v>529</v>
      </c>
      <c r="D167" s="1" t="s">
        <v>2814</v>
      </c>
    </row>
    <row r="168" spans="1:4">
      <c r="A168" s="1" t="s">
        <v>96</v>
      </c>
      <c r="B168" s="1" t="s">
        <v>514</v>
      </c>
      <c r="C168" s="1" t="s">
        <v>529</v>
      </c>
      <c r="D168" s="1" t="s">
        <v>2814</v>
      </c>
    </row>
    <row r="169" spans="1:4">
      <c r="A169" s="1" t="s">
        <v>97</v>
      </c>
      <c r="B169" s="1" t="s">
        <v>514</v>
      </c>
      <c r="C169" s="1" t="s">
        <v>529</v>
      </c>
      <c r="D169" s="1" t="s">
        <v>2814</v>
      </c>
    </row>
    <row r="170" spans="1:4">
      <c r="A170" s="1" t="s">
        <v>98</v>
      </c>
      <c r="B170" s="1" t="s">
        <v>514</v>
      </c>
      <c r="C170" s="1" t="s">
        <v>529</v>
      </c>
      <c r="D170" s="1" t="s">
        <v>2814</v>
      </c>
    </row>
    <row r="171" spans="1:4">
      <c r="A171" s="1" t="s">
        <v>99</v>
      </c>
      <c r="B171" s="1" t="s">
        <v>514</v>
      </c>
      <c r="C171" s="1" t="s">
        <v>529</v>
      </c>
      <c r="D171" s="1" t="s">
        <v>2814</v>
      </c>
    </row>
    <row r="172" spans="1:4">
      <c r="A172" s="1" t="s">
        <v>100</v>
      </c>
      <c r="B172" s="1" t="s">
        <v>514</v>
      </c>
      <c r="C172" s="1" t="s">
        <v>529</v>
      </c>
      <c r="D172" s="1" t="s">
        <v>2814</v>
      </c>
    </row>
    <row r="173" spans="1:4">
      <c r="A173" s="1" t="s">
        <v>101</v>
      </c>
      <c r="B173" s="1" t="s">
        <v>514</v>
      </c>
      <c r="C173" s="1" t="s">
        <v>529</v>
      </c>
      <c r="D173" s="1" t="s">
        <v>2814</v>
      </c>
    </row>
    <row r="174" spans="1:4">
      <c r="A174" s="1" t="s">
        <v>102</v>
      </c>
      <c r="B174" s="1" t="s">
        <v>514</v>
      </c>
      <c r="C174" s="1" t="s">
        <v>529</v>
      </c>
      <c r="D174" s="1" t="s">
        <v>2814</v>
      </c>
    </row>
    <row r="175" spans="1:4">
      <c r="A175" s="1" t="s">
        <v>103</v>
      </c>
      <c r="B175" s="1" t="s">
        <v>514</v>
      </c>
      <c r="C175" s="1" t="s">
        <v>529</v>
      </c>
      <c r="D175" s="1" t="s">
        <v>2814</v>
      </c>
    </row>
    <row r="176" spans="1:4">
      <c r="A176" s="1" t="s">
        <v>104</v>
      </c>
      <c r="B176" s="1" t="s">
        <v>514</v>
      </c>
      <c r="C176" s="1" t="s">
        <v>529</v>
      </c>
      <c r="D176" s="1" t="s">
        <v>2814</v>
      </c>
    </row>
    <row r="177" spans="1:4">
      <c r="A177" s="1" t="s">
        <v>105</v>
      </c>
      <c r="B177" s="1" t="s">
        <v>514</v>
      </c>
      <c r="C177" s="1" t="s">
        <v>529</v>
      </c>
      <c r="D177" s="1" t="s">
        <v>2814</v>
      </c>
    </row>
    <row r="178" spans="1:4">
      <c r="A178" s="1" t="s">
        <v>106</v>
      </c>
      <c r="B178" s="1" t="s">
        <v>514</v>
      </c>
      <c r="C178" s="1" t="s">
        <v>529</v>
      </c>
      <c r="D178" s="1" t="s">
        <v>2814</v>
      </c>
    </row>
    <row r="179" spans="1:4">
      <c r="A179" s="1" t="s">
        <v>107</v>
      </c>
      <c r="B179" s="1" t="s">
        <v>514</v>
      </c>
      <c r="C179" s="1" t="s">
        <v>529</v>
      </c>
      <c r="D179" s="1" t="s">
        <v>2814</v>
      </c>
    </row>
    <row r="180" spans="1:4">
      <c r="A180" s="1" t="s">
        <v>108</v>
      </c>
      <c r="B180" s="1" t="s">
        <v>514</v>
      </c>
      <c r="C180" s="1" t="s">
        <v>529</v>
      </c>
      <c r="D180" s="1" t="s">
        <v>2814</v>
      </c>
    </row>
    <row r="181" spans="1:4">
      <c r="A181" s="1" t="s">
        <v>109</v>
      </c>
      <c r="B181" s="1" t="s">
        <v>514</v>
      </c>
      <c r="C181" s="1" t="s">
        <v>529</v>
      </c>
      <c r="D181" s="1" t="s">
        <v>2814</v>
      </c>
    </row>
    <row r="182" spans="1:4">
      <c r="A182" s="1" t="s">
        <v>110</v>
      </c>
      <c r="B182" s="1" t="s">
        <v>514</v>
      </c>
      <c r="C182" s="1" t="s">
        <v>529</v>
      </c>
      <c r="D182" s="1" t="s">
        <v>2814</v>
      </c>
    </row>
    <row r="183" spans="1:4">
      <c r="A183" s="1" t="s">
        <v>111</v>
      </c>
      <c r="B183" s="1" t="s">
        <v>514</v>
      </c>
      <c r="C183" s="1" t="s">
        <v>529</v>
      </c>
      <c r="D183" s="1" t="s">
        <v>2814</v>
      </c>
    </row>
    <row r="184" spans="1:4">
      <c r="A184" s="1" t="s">
        <v>112</v>
      </c>
      <c r="B184" s="1" t="s">
        <v>514</v>
      </c>
      <c r="C184" s="1" t="s">
        <v>529</v>
      </c>
      <c r="D184" s="1" t="s">
        <v>2814</v>
      </c>
    </row>
    <row r="185" spans="1:4">
      <c r="A185" s="1" t="s">
        <v>113</v>
      </c>
      <c r="B185" s="1" t="s">
        <v>514</v>
      </c>
      <c r="C185" s="1" t="s">
        <v>529</v>
      </c>
      <c r="D185" s="1" t="s">
        <v>2814</v>
      </c>
    </row>
    <row r="186" spans="1:4">
      <c r="A186" s="1" t="s">
        <v>114</v>
      </c>
      <c r="B186" s="1" t="s">
        <v>514</v>
      </c>
      <c r="C186" s="1" t="s">
        <v>529</v>
      </c>
      <c r="D186" s="1" t="s">
        <v>2814</v>
      </c>
    </row>
    <row r="187" spans="1:4">
      <c r="A187" s="1" t="s">
        <v>115</v>
      </c>
      <c r="B187" s="1" t="s">
        <v>514</v>
      </c>
      <c r="C187" s="1" t="s">
        <v>529</v>
      </c>
      <c r="D187" s="1" t="s">
        <v>2814</v>
      </c>
    </row>
    <row r="188" spans="1:4">
      <c r="A188" s="1" t="s">
        <v>116</v>
      </c>
      <c r="B188" s="1" t="s">
        <v>514</v>
      </c>
      <c r="C188" s="1" t="s">
        <v>529</v>
      </c>
      <c r="D188" s="1" t="s">
        <v>2814</v>
      </c>
    </row>
    <row r="189" spans="1:4">
      <c r="A189" s="1" t="s">
        <v>117</v>
      </c>
      <c r="B189" s="1" t="s">
        <v>514</v>
      </c>
      <c r="C189" s="1" t="s">
        <v>529</v>
      </c>
      <c r="D189" s="1" t="s">
        <v>2814</v>
      </c>
    </row>
    <row r="190" spans="1:4">
      <c r="A190" s="1" t="s">
        <v>118</v>
      </c>
      <c r="B190" s="1" t="s">
        <v>514</v>
      </c>
      <c r="C190" s="1" t="s">
        <v>529</v>
      </c>
      <c r="D190" s="1" t="s">
        <v>2814</v>
      </c>
    </row>
    <row r="191" spans="1:4">
      <c r="A191" s="1" t="s">
        <v>119</v>
      </c>
      <c r="B191" s="1" t="s">
        <v>514</v>
      </c>
      <c r="C191" s="1" t="s">
        <v>529</v>
      </c>
      <c r="D191" s="1" t="s">
        <v>2814</v>
      </c>
    </row>
    <row r="192" spans="1:4">
      <c r="A192" s="1" t="s">
        <v>120</v>
      </c>
      <c r="B192" s="1" t="s">
        <v>514</v>
      </c>
      <c r="C192" s="1" t="s">
        <v>529</v>
      </c>
      <c r="D192" s="1" t="s">
        <v>2814</v>
      </c>
    </row>
    <row r="193" spans="1:4">
      <c r="A193" s="1" t="s">
        <v>121</v>
      </c>
      <c r="B193" s="1" t="s">
        <v>514</v>
      </c>
      <c r="C193" s="1" t="s">
        <v>529</v>
      </c>
      <c r="D193" s="1" t="s">
        <v>2814</v>
      </c>
    </row>
    <row r="194" spans="1:4">
      <c r="A194" s="1" t="s">
        <v>122</v>
      </c>
      <c r="B194" s="1" t="s">
        <v>514</v>
      </c>
      <c r="C194" s="1" t="s">
        <v>529</v>
      </c>
      <c r="D194" s="1" t="s">
        <v>2814</v>
      </c>
    </row>
    <row r="195" spans="1:4">
      <c r="A195" s="1" t="s">
        <v>123</v>
      </c>
      <c r="B195" s="1" t="s">
        <v>514</v>
      </c>
      <c r="C195" s="1" t="s">
        <v>529</v>
      </c>
      <c r="D195" s="1" t="s">
        <v>2814</v>
      </c>
    </row>
    <row r="196" spans="1:4">
      <c r="A196" s="1" t="s">
        <v>124</v>
      </c>
      <c r="B196" s="1" t="s">
        <v>514</v>
      </c>
      <c r="C196" s="1" t="s">
        <v>529</v>
      </c>
      <c r="D196" s="1" t="s">
        <v>2814</v>
      </c>
    </row>
    <row r="197" spans="1:4">
      <c r="A197" s="1" t="s">
        <v>125</v>
      </c>
      <c r="B197" s="1" t="s">
        <v>514</v>
      </c>
      <c r="C197" s="1" t="s">
        <v>529</v>
      </c>
      <c r="D197" s="1" t="s">
        <v>2814</v>
      </c>
    </row>
    <row r="198" spans="1:4">
      <c r="A198" s="1" t="s">
        <v>126</v>
      </c>
      <c r="B198" s="1" t="s">
        <v>514</v>
      </c>
      <c r="C198" s="1" t="s">
        <v>529</v>
      </c>
      <c r="D198" s="1" t="s">
        <v>2814</v>
      </c>
    </row>
    <row r="199" spans="1:4">
      <c r="A199" s="1" t="s">
        <v>127</v>
      </c>
      <c r="B199" s="1" t="s">
        <v>514</v>
      </c>
      <c r="C199" s="1" t="s">
        <v>529</v>
      </c>
      <c r="D199" s="1" t="s">
        <v>2814</v>
      </c>
    </row>
    <row r="200" spans="1:4">
      <c r="A200" s="1" t="s">
        <v>128</v>
      </c>
      <c r="B200" s="1" t="s">
        <v>514</v>
      </c>
      <c r="C200" s="1" t="s">
        <v>529</v>
      </c>
      <c r="D200" s="1" t="s">
        <v>2814</v>
      </c>
    </row>
    <row r="201" spans="1:4">
      <c r="A201" s="1" t="s">
        <v>129</v>
      </c>
      <c r="B201" s="1" t="s">
        <v>514</v>
      </c>
      <c r="C201" s="1" t="s">
        <v>529</v>
      </c>
      <c r="D201" s="1" t="s">
        <v>2814</v>
      </c>
    </row>
    <row r="202" spans="1:4">
      <c r="A202" s="1" t="s">
        <v>130</v>
      </c>
      <c r="B202" s="1" t="s">
        <v>514</v>
      </c>
      <c r="C202" s="1" t="s">
        <v>529</v>
      </c>
      <c r="D202" s="1" t="s">
        <v>2814</v>
      </c>
    </row>
    <row r="203" spans="1:4">
      <c r="A203" s="1" t="s">
        <v>131</v>
      </c>
      <c r="B203" s="1" t="s">
        <v>514</v>
      </c>
      <c r="C203" s="1" t="s">
        <v>529</v>
      </c>
      <c r="D203" s="1" t="s">
        <v>2814</v>
      </c>
    </row>
    <row r="204" spans="1:4">
      <c r="A204" s="1" t="s">
        <v>132</v>
      </c>
      <c r="B204" s="1" t="s">
        <v>514</v>
      </c>
      <c r="C204" s="1" t="s">
        <v>529</v>
      </c>
      <c r="D204" s="1" t="s">
        <v>2814</v>
      </c>
    </row>
    <row r="205" spans="1:4">
      <c r="A205" s="1" t="s">
        <v>133</v>
      </c>
      <c r="B205" s="1" t="s">
        <v>514</v>
      </c>
      <c r="C205" s="1" t="s">
        <v>529</v>
      </c>
      <c r="D205" s="1" t="s">
        <v>2814</v>
      </c>
    </row>
    <row r="206" spans="1:4">
      <c r="A206" s="1" t="s">
        <v>134</v>
      </c>
      <c r="B206" s="1" t="s">
        <v>514</v>
      </c>
      <c r="C206" s="1" t="s">
        <v>529</v>
      </c>
      <c r="D206" s="1" t="s">
        <v>2814</v>
      </c>
    </row>
    <row r="207" spans="1:4">
      <c r="A207" s="1" t="s">
        <v>135</v>
      </c>
      <c r="B207" s="1" t="s">
        <v>514</v>
      </c>
      <c r="C207" s="1" t="s">
        <v>529</v>
      </c>
      <c r="D207" s="1" t="s">
        <v>2814</v>
      </c>
    </row>
    <row r="208" spans="1:4">
      <c r="A208" s="1" t="s">
        <v>136</v>
      </c>
      <c r="B208" s="1" t="s">
        <v>514</v>
      </c>
      <c r="C208" s="1" t="s">
        <v>529</v>
      </c>
      <c r="D208" s="1" t="s">
        <v>2814</v>
      </c>
    </row>
    <row r="209" spans="1:4">
      <c r="A209" s="1" t="s">
        <v>137</v>
      </c>
      <c r="B209" s="1" t="s">
        <v>514</v>
      </c>
      <c r="C209" s="1" t="s">
        <v>529</v>
      </c>
      <c r="D209" s="1" t="s">
        <v>2814</v>
      </c>
    </row>
    <row r="210" spans="1:4">
      <c r="A210" s="1" t="s">
        <v>138</v>
      </c>
      <c r="B210" s="1" t="s">
        <v>514</v>
      </c>
      <c r="C210" s="1" t="s">
        <v>529</v>
      </c>
      <c r="D210" s="1" t="s">
        <v>2814</v>
      </c>
    </row>
    <row r="211" spans="1:4">
      <c r="A211" s="1" t="s">
        <v>139</v>
      </c>
      <c r="B211" s="1" t="s">
        <v>514</v>
      </c>
      <c r="C211" s="1" t="s">
        <v>529</v>
      </c>
      <c r="D211" s="1" t="s">
        <v>2814</v>
      </c>
    </row>
    <row r="212" spans="1:4">
      <c r="A212" s="1" t="s">
        <v>140</v>
      </c>
      <c r="B212" s="1" t="s">
        <v>514</v>
      </c>
      <c r="C212" s="1" t="s">
        <v>529</v>
      </c>
      <c r="D212" s="1" t="s">
        <v>2814</v>
      </c>
    </row>
    <row r="213" spans="1:4">
      <c r="A213" s="1" t="s">
        <v>141</v>
      </c>
      <c r="B213" s="1" t="s">
        <v>514</v>
      </c>
      <c r="C213" s="1" t="s">
        <v>529</v>
      </c>
      <c r="D213" s="1" t="s">
        <v>2814</v>
      </c>
    </row>
    <row r="214" spans="1:4">
      <c r="A214" s="1" t="s">
        <v>142</v>
      </c>
      <c r="B214" s="1" t="s">
        <v>514</v>
      </c>
      <c r="C214" s="1" t="s">
        <v>529</v>
      </c>
      <c r="D214" s="1" t="s">
        <v>2814</v>
      </c>
    </row>
    <row r="215" spans="1:4">
      <c r="A215" s="1" t="s">
        <v>143</v>
      </c>
      <c r="B215" s="1" t="s">
        <v>514</v>
      </c>
      <c r="C215" s="1" t="s">
        <v>529</v>
      </c>
      <c r="D215" s="1" t="s">
        <v>2814</v>
      </c>
    </row>
    <row r="216" spans="1:4">
      <c r="A216" s="1" t="s">
        <v>144</v>
      </c>
      <c r="B216" s="1" t="s">
        <v>514</v>
      </c>
      <c r="C216" s="1" t="s">
        <v>529</v>
      </c>
      <c r="D216" s="1" t="s">
        <v>2814</v>
      </c>
    </row>
    <row r="217" spans="1:4">
      <c r="A217" s="1" t="s">
        <v>145</v>
      </c>
      <c r="B217" s="1" t="s">
        <v>514</v>
      </c>
      <c r="C217" s="1" t="s">
        <v>529</v>
      </c>
      <c r="D217" s="1" t="s">
        <v>2814</v>
      </c>
    </row>
    <row r="218" spans="1:4">
      <c r="A218" s="1" t="s">
        <v>146</v>
      </c>
      <c r="B218" s="1" t="s">
        <v>514</v>
      </c>
      <c r="C218" s="1" t="s">
        <v>529</v>
      </c>
      <c r="D218" s="1" t="s">
        <v>2814</v>
      </c>
    </row>
    <row r="219" spans="1:4">
      <c r="A219" s="1" t="s">
        <v>147</v>
      </c>
      <c r="B219" s="1" t="s">
        <v>514</v>
      </c>
      <c r="C219" s="1" t="s">
        <v>529</v>
      </c>
      <c r="D219" s="1" t="s">
        <v>2814</v>
      </c>
    </row>
    <row r="220" spans="1:4">
      <c r="A220" s="1" t="s">
        <v>148</v>
      </c>
      <c r="B220" s="1" t="s">
        <v>514</v>
      </c>
      <c r="C220" s="1" t="s">
        <v>529</v>
      </c>
      <c r="D220" s="1" t="s">
        <v>2814</v>
      </c>
    </row>
    <row r="221" spans="1:4">
      <c r="A221" s="1" t="s">
        <v>149</v>
      </c>
      <c r="B221" s="1" t="s">
        <v>514</v>
      </c>
      <c r="C221" s="1" t="s">
        <v>529</v>
      </c>
      <c r="D221" s="1" t="s">
        <v>2814</v>
      </c>
    </row>
    <row r="222" spans="1:4">
      <c r="A222" s="1" t="s">
        <v>150</v>
      </c>
      <c r="B222" s="1" t="s">
        <v>514</v>
      </c>
      <c r="C222" s="1" t="s">
        <v>529</v>
      </c>
      <c r="D222" s="1" t="s">
        <v>2814</v>
      </c>
    </row>
    <row r="223" spans="1:4">
      <c r="A223" s="1" t="s">
        <v>151</v>
      </c>
      <c r="B223" s="1" t="s">
        <v>514</v>
      </c>
      <c r="C223" s="1" t="s">
        <v>529</v>
      </c>
      <c r="D223" s="1" t="s">
        <v>2814</v>
      </c>
    </row>
    <row r="224" spans="1:4">
      <c r="A224" s="1" t="s">
        <v>152</v>
      </c>
      <c r="B224" s="1" t="s">
        <v>514</v>
      </c>
      <c r="C224" s="1" t="s">
        <v>529</v>
      </c>
      <c r="D224" s="1" t="s">
        <v>2814</v>
      </c>
    </row>
    <row r="225" spans="1:4">
      <c r="A225" s="1" t="s">
        <v>153</v>
      </c>
      <c r="B225" s="1" t="s">
        <v>514</v>
      </c>
      <c r="C225" s="1" t="s">
        <v>529</v>
      </c>
      <c r="D225" s="1" t="s">
        <v>2814</v>
      </c>
    </row>
    <row r="226" spans="1:4">
      <c r="A226" s="1" t="s">
        <v>154</v>
      </c>
      <c r="B226" s="1" t="s">
        <v>514</v>
      </c>
      <c r="C226" s="1" t="s">
        <v>529</v>
      </c>
      <c r="D226" s="1" t="s">
        <v>2814</v>
      </c>
    </row>
    <row r="227" spans="1:4">
      <c r="A227" s="1" t="s">
        <v>155</v>
      </c>
      <c r="B227" s="1" t="s">
        <v>514</v>
      </c>
      <c r="C227" s="1" t="s">
        <v>529</v>
      </c>
      <c r="D227" s="1" t="s">
        <v>2814</v>
      </c>
    </row>
    <row r="228" spans="1:4">
      <c r="A228" s="1" t="s">
        <v>156</v>
      </c>
      <c r="B228" s="1" t="s">
        <v>514</v>
      </c>
      <c r="C228" s="1" t="s">
        <v>529</v>
      </c>
      <c r="D228" s="1" t="s">
        <v>2814</v>
      </c>
    </row>
    <row r="229" spans="1:4">
      <c r="A229" s="1" t="s">
        <v>157</v>
      </c>
      <c r="B229" s="1" t="s">
        <v>514</v>
      </c>
      <c r="C229" s="1" t="s">
        <v>529</v>
      </c>
      <c r="D229" s="1" t="s">
        <v>2814</v>
      </c>
    </row>
    <row r="230" spans="1:4">
      <c r="A230" s="1" t="s">
        <v>158</v>
      </c>
      <c r="B230" s="1" t="s">
        <v>514</v>
      </c>
      <c r="C230" s="1" t="s">
        <v>529</v>
      </c>
      <c r="D230" s="1" t="s">
        <v>2814</v>
      </c>
    </row>
    <row r="231" spans="1:4">
      <c r="A231" s="1" t="s">
        <v>159</v>
      </c>
      <c r="B231" s="1" t="s">
        <v>514</v>
      </c>
      <c r="C231" s="1" t="s">
        <v>529</v>
      </c>
      <c r="D231" s="1" t="s">
        <v>2814</v>
      </c>
    </row>
    <row r="232" spans="1:4">
      <c r="A232" s="1" t="s">
        <v>160</v>
      </c>
      <c r="B232" s="1" t="s">
        <v>514</v>
      </c>
      <c r="C232" s="1" t="s">
        <v>529</v>
      </c>
      <c r="D232" s="1" t="s">
        <v>2814</v>
      </c>
    </row>
    <row r="233" spans="1:4">
      <c r="A233" s="1" t="s">
        <v>161</v>
      </c>
      <c r="B233" s="1" t="s">
        <v>514</v>
      </c>
      <c r="C233" s="1" t="s">
        <v>529</v>
      </c>
      <c r="D233" s="1" t="s">
        <v>2814</v>
      </c>
    </row>
    <row r="234" spans="1:4">
      <c r="A234" s="1" t="s">
        <v>162</v>
      </c>
      <c r="B234" s="1" t="s">
        <v>514</v>
      </c>
      <c r="C234" s="1" t="s">
        <v>529</v>
      </c>
      <c r="D234" s="1" t="s">
        <v>2814</v>
      </c>
    </row>
    <row r="235" spans="1:4">
      <c r="A235" s="1" t="s">
        <v>163</v>
      </c>
      <c r="B235" s="1" t="s">
        <v>514</v>
      </c>
      <c r="C235" s="1" t="s">
        <v>529</v>
      </c>
      <c r="D235" s="1" t="s">
        <v>2814</v>
      </c>
    </row>
    <row r="236" spans="1:4">
      <c r="A236" s="1" t="s">
        <v>164</v>
      </c>
      <c r="B236" s="1" t="s">
        <v>514</v>
      </c>
      <c r="C236" s="1" t="s">
        <v>529</v>
      </c>
      <c r="D236" s="1" t="s">
        <v>2814</v>
      </c>
    </row>
    <row r="237" spans="1:4">
      <c r="A237" s="1" t="s">
        <v>165</v>
      </c>
      <c r="B237" s="1" t="s">
        <v>514</v>
      </c>
      <c r="C237" s="1" t="s">
        <v>529</v>
      </c>
      <c r="D237" s="1" t="s">
        <v>2814</v>
      </c>
    </row>
    <row r="238" spans="1:4">
      <c r="A238" s="1" t="s">
        <v>166</v>
      </c>
      <c r="B238" s="1" t="s">
        <v>514</v>
      </c>
      <c r="C238" s="1" t="s">
        <v>529</v>
      </c>
      <c r="D238" s="1" t="s">
        <v>2814</v>
      </c>
    </row>
    <row r="239" spans="1:4">
      <c r="A239" s="1" t="s">
        <v>167</v>
      </c>
      <c r="B239" s="1" t="s">
        <v>514</v>
      </c>
      <c r="C239" s="1" t="s">
        <v>529</v>
      </c>
      <c r="D239" s="1" t="s">
        <v>2814</v>
      </c>
    </row>
    <row r="240" spans="1:4">
      <c r="A240" s="1" t="s">
        <v>168</v>
      </c>
      <c r="B240" s="1" t="s">
        <v>514</v>
      </c>
      <c r="C240" s="1" t="s">
        <v>529</v>
      </c>
      <c r="D240" s="1" t="s">
        <v>2814</v>
      </c>
    </row>
    <row r="241" spans="1:4">
      <c r="A241" s="1" t="s">
        <v>169</v>
      </c>
      <c r="B241" s="1" t="s">
        <v>514</v>
      </c>
      <c r="C241" s="1" t="s">
        <v>529</v>
      </c>
      <c r="D241" s="1" t="s">
        <v>2814</v>
      </c>
    </row>
    <row r="242" spans="1:4">
      <c r="A242" s="1" t="s">
        <v>170</v>
      </c>
      <c r="B242" s="1" t="s">
        <v>514</v>
      </c>
      <c r="C242" s="1" t="s">
        <v>529</v>
      </c>
      <c r="D242" s="1" t="s">
        <v>2814</v>
      </c>
    </row>
    <row r="243" spans="1:4">
      <c r="A243" s="1" t="s">
        <v>171</v>
      </c>
      <c r="B243" s="1" t="s">
        <v>514</v>
      </c>
      <c r="C243" s="1" t="s">
        <v>529</v>
      </c>
      <c r="D243" s="1" t="s">
        <v>2814</v>
      </c>
    </row>
    <row r="244" spans="1:4">
      <c r="A244" s="1" t="s">
        <v>172</v>
      </c>
      <c r="B244" s="1" t="s">
        <v>514</v>
      </c>
      <c r="C244" s="1" t="s">
        <v>529</v>
      </c>
      <c r="D244" s="1" t="s">
        <v>2814</v>
      </c>
    </row>
    <row r="245" spans="1:4">
      <c r="A245" s="1" t="s">
        <v>173</v>
      </c>
      <c r="B245" s="1" t="s">
        <v>514</v>
      </c>
      <c r="C245" s="1" t="s">
        <v>529</v>
      </c>
      <c r="D245" s="1" t="s">
        <v>2814</v>
      </c>
    </row>
    <row r="246" spans="1:4">
      <c r="A246" s="1" t="s">
        <v>174</v>
      </c>
      <c r="B246" s="1" t="s">
        <v>514</v>
      </c>
      <c r="C246" s="1" t="s">
        <v>529</v>
      </c>
      <c r="D246" s="1" t="s">
        <v>2814</v>
      </c>
    </row>
    <row r="247" spans="1:4">
      <c r="A247" s="1" t="s">
        <v>175</v>
      </c>
      <c r="B247" s="1" t="s">
        <v>514</v>
      </c>
      <c r="C247" s="1" t="s">
        <v>529</v>
      </c>
      <c r="D247" s="1" t="s">
        <v>2814</v>
      </c>
    </row>
    <row r="248" spans="1:4">
      <c r="A248" s="1" t="s">
        <v>176</v>
      </c>
      <c r="B248" s="1" t="s">
        <v>514</v>
      </c>
      <c r="C248" s="1" t="s">
        <v>529</v>
      </c>
      <c r="D248" s="1" t="s">
        <v>2814</v>
      </c>
    </row>
    <row r="249" spans="1:4">
      <c r="A249" s="1" t="s">
        <v>177</v>
      </c>
      <c r="B249" s="1" t="s">
        <v>514</v>
      </c>
      <c r="C249" s="1" t="s">
        <v>529</v>
      </c>
      <c r="D249" s="1" t="s">
        <v>2814</v>
      </c>
    </row>
    <row r="250" spans="1:4">
      <c r="A250" s="1" t="s">
        <v>178</v>
      </c>
      <c r="B250" s="1" t="s">
        <v>514</v>
      </c>
      <c r="C250" s="1" t="s">
        <v>529</v>
      </c>
      <c r="D250" s="1" t="s">
        <v>2814</v>
      </c>
    </row>
    <row r="251" spans="1:4">
      <c r="A251" s="1" t="s">
        <v>179</v>
      </c>
      <c r="B251" s="1" t="s">
        <v>514</v>
      </c>
      <c r="C251" s="1" t="s">
        <v>529</v>
      </c>
      <c r="D251" s="1" t="s">
        <v>2814</v>
      </c>
    </row>
    <row r="252" spans="1:4">
      <c r="A252" s="1" t="s">
        <v>180</v>
      </c>
      <c r="B252" s="1" t="s">
        <v>514</v>
      </c>
      <c r="C252" s="1" t="s">
        <v>529</v>
      </c>
      <c r="D252" s="1" t="s">
        <v>2814</v>
      </c>
    </row>
    <row r="253" spans="1:4">
      <c r="A253" s="1" t="s">
        <v>181</v>
      </c>
      <c r="B253" s="1" t="s">
        <v>514</v>
      </c>
      <c r="C253" s="1" t="s">
        <v>529</v>
      </c>
      <c r="D253" s="1" t="s">
        <v>2814</v>
      </c>
    </row>
    <row r="254" spans="1:4">
      <c r="A254" s="1" t="s">
        <v>182</v>
      </c>
      <c r="B254" s="1" t="s">
        <v>514</v>
      </c>
      <c r="C254" s="1" t="s">
        <v>529</v>
      </c>
      <c r="D254" s="1" t="s">
        <v>2814</v>
      </c>
    </row>
    <row r="255" spans="1:4">
      <c r="A255" s="1" t="s">
        <v>183</v>
      </c>
      <c r="B255" s="1" t="s">
        <v>514</v>
      </c>
      <c r="C255" s="1" t="s">
        <v>529</v>
      </c>
      <c r="D255" s="1" t="s">
        <v>2814</v>
      </c>
    </row>
    <row r="256" spans="1:4">
      <c r="A256" s="1" t="s">
        <v>184</v>
      </c>
      <c r="B256" s="1" t="s">
        <v>514</v>
      </c>
      <c r="C256" s="1" t="s">
        <v>529</v>
      </c>
      <c r="D256" s="1" t="s">
        <v>2814</v>
      </c>
    </row>
    <row r="257" spans="1:4">
      <c r="A257" s="1" t="s">
        <v>185</v>
      </c>
      <c r="B257" s="1" t="s">
        <v>514</v>
      </c>
      <c r="C257" s="1" t="s">
        <v>529</v>
      </c>
      <c r="D257" s="1" t="s">
        <v>2814</v>
      </c>
    </row>
    <row r="258" spans="1:4">
      <c r="A258" s="1" t="s">
        <v>186</v>
      </c>
      <c r="B258" s="1" t="s">
        <v>514</v>
      </c>
      <c r="C258" s="1" t="s">
        <v>529</v>
      </c>
      <c r="D258" s="1" t="s">
        <v>2814</v>
      </c>
    </row>
    <row r="259" spans="1:4">
      <c r="A259" s="1" t="s">
        <v>187</v>
      </c>
      <c r="B259" s="1" t="s">
        <v>514</v>
      </c>
      <c r="C259" s="1" t="s">
        <v>529</v>
      </c>
      <c r="D259" s="1" t="s">
        <v>2814</v>
      </c>
    </row>
    <row r="260" spans="1:4">
      <c r="A260" s="1" t="s">
        <v>188</v>
      </c>
      <c r="B260" s="1" t="s">
        <v>514</v>
      </c>
      <c r="C260" s="1" t="s">
        <v>529</v>
      </c>
      <c r="D260" s="1" t="s">
        <v>2814</v>
      </c>
    </row>
    <row r="261" spans="1:4">
      <c r="A261" s="1" t="s">
        <v>189</v>
      </c>
      <c r="B261" s="1" t="s">
        <v>514</v>
      </c>
      <c r="C261" s="1" t="s">
        <v>529</v>
      </c>
      <c r="D261" s="1" t="s">
        <v>2814</v>
      </c>
    </row>
    <row r="262" spans="1:4">
      <c r="A262" s="1" t="s">
        <v>190</v>
      </c>
      <c r="B262" s="1" t="s">
        <v>514</v>
      </c>
      <c r="C262" s="1" t="s">
        <v>529</v>
      </c>
      <c r="D262" s="1" t="s">
        <v>2814</v>
      </c>
    </row>
    <row r="263" spans="1:4">
      <c r="A263" s="1" t="s">
        <v>191</v>
      </c>
      <c r="B263" s="1" t="s">
        <v>514</v>
      </c>
      <c r="C263" s="1" t="s">
        <v>529</v>
      </c>
      <c r="D263" s="1" t="s">
        <v>2814</v>
      </c>
    </row>
    <row r="264" spans="1:4">
      <c r="A264" s="1" t="s">
        <v>192</v>
      </c>
      <c r="B264" s="1" t="s">
        <v>514</v>
      </c>
      <c r="C264" s="1" t="s">
        <v>529</v>
      </c>
      <c r="D264" s="1" t="s">
        <v>2814</v>
      </c>
    </row>
    <row r="265" spans="1:4">
      <c r="A265" s="1" t="s">
        <v>193</v>
      </c>
      <c r="B265" s="1" t="s">
        <v>514</v>
      </c>
      <c r="C265" s="1" t="s">
        <v>529</v>
      </c>
      <c r="D265" s="1" t="s">
        <v>2814</v>
      </c>
    </row>
    <row r="266" spans="1:4">
      <c r="A266" s="1" t="s">
        <v>194</v>
      </c>
      <c r="B266" s="1" t="s">
        <v>514</v>
      </c>
      <c r="C266" s="1" t="s">
        <v>529</v>
      </c>
      <c r="D266" s="1" t="s">
        <v>2814</v>
      </c>
    </row>
    <row r="267" spans="1:4">
      <c r="A267" s="1" t="s">
        <v>195</v>
      </c>
      <c r="B267" s="1" t="s">
        <v>514</v>
      </c>
      <c r="C267" s="1" t="s">
        <v>529</v>
      </c>
      <c r="D267" s="1" t="s">
        <v>2814</v>
      </c>
    </row>
    <row r="268" spans="1:4">
      <c r="A268" s="1" t="s">
        <v>196</v>
      </c>
      <c r="B268" s="1" t="s">
        <v>514</v>
      </c>
      <c r="C268" s="1" t="s">
        <v>529</v>
      </c>
      <c r="D268" s="1" t="s">
        <v>2814</v>
      </c>
    </row>
    <row r="269" spans="1:4">
      <c r="A269" s="1" t="s">
        <v>197</v>
      </c>
      <c r="B269" s="1" t="s">
        <v>514</v>
      </c>
      <c r="C269" s="1" t="s">
        <v>529</v>
      </c>
      <c r="D269" s="1" t="s">
        <v>2814</v>
      </c>
    </row>
    <row r="270" spans="1:4">
      <c r="A270" s="1" t="s">
        <v>198</v>
      </c>
      <c r="B270" s="1" t="s">
        <v>514</v>
      </c>
      <c r="C270" s="1" t="s">
        <v>529</v>
      </c>
      <c r="D270" s="1" t="s">
        <v>2814</v>
      </c>
    </row>
    <row r="271" spans="1:4">
      <c r="A271" s="1" t="s">
        <v>199</v>
      </c>
      <c r="B271" s="1" t="s">
        <v>514</v>
      </c>
      <c r="C271" s="1" t="s">
        <v>529</v>
      </c>
      <c r="D271" s="1" t="s">
        <v>2814</v>
      </c>
    </row>
    <row r="272" spans="1:4">
      <c r="A272" s="1" t="s">
        <v>200</v>
      </c>
      <c r="B272" s="1" t="s">
        <v>514</v>
      </c>
      <c r="C272" s="1" t="s">
        <v>529</v>
      </c>
      <c r="D272" s="1" t="s">
        <v>2814</v>
      </c>
    </row>
    <row r="273" spans="1:4">
      <c r="A273" s="1" t="s">
        <v>201</v>
      </c>
      <c r="B273" s="1" t="s">
        <v>514</v>
      </c>
      <c r="C273" s="1" t="s">
        <v>529</v>
      </c>
      <c r="D273" s="1" t="s">
        <v>2814</v>
      </c>
    </row>
    <row r="274" spans="1:4">
      <c r="A274" s="1" t="s">
        <v>202</v>
      </c>
      <c r="B274" s="1" t="s">
        <v>514</v>
      </c>
      <c r="C274" s="1" t="s">
        <v>529</v>
      </c>
      <c r="D274" s="1" t="s">
        <v>2814</v>
      </c>
    </row>
    <row r="275" spans="1:4">
      <c r="A275" s="1" t="s">
        <v>203</v>
      </c>
      <c r="B275" s="1" t="s">
        <v>514</v>
      </c>
      <c r="C275" s="1" t="s">
        <v>529</v>
      </c>
      <c r="D275" s="1" t="s">
        <v>2814</v>
      </c>
    </row>
    <row r="276" spans="1:4">
      <c r="A276" s="1" t="s">
        <v>204</v>
      </c>
      <c r="B276" s="1" t="s">
        <v>514</v>
      </c>
      <c r="C276" s="1" t="s">
        <v>529</v>
      </c>
      <c r="D276" s="1" t="s">
        <v>2814</v>
      </c>
    </row>
    <row r="277" spans="1:4">
      <c r="A277" s="1" t="s">
        <v>205</v>
      </c>
      <c r="B277" s="1" t="s">
        <v>514</v>
      </c>
      <c r="C277" s="1" t="s">
        <v>529</v>
      </c>
      <c r="D277" s="1" t="s">
        <v>2814</v>
      </c>
    </row>
    <row r="278" spans="1:4">
      <c r="A278" s="1" t="s">
        <v>206</v>
      </c>
      <c r="B278" s="1" t="s">
        <v>514</v>
      </c>
      <c r="C278" s="1" t="s">
        <v>529</v>
      </c>
      <c r="D278" s="1" t="s">
        <v>2814</v>
      </c>
    </row>
    <row r="279" spans="1:4">
      <c r="A279" s="1" t="s">
        <v>207</v>
      </c>
      <c r="B279" s="1" t="s">
        <v>514</v>
      </c>
      <c r="C279" s="1" t="s">
        <v>529</v>
      </c>
      <c r="D279" s="1" t="s">
        <v>2814</v>
      </c>
    </row>
    <row r="280" spans="1:4">
      <c r="A280" s="1" t="s">
        <v>208</v>
      </c>
      <c r="B280" s="1" t="s">
        <v>514</v>
      </c>
      <c r="C280" s="1" t="s">
        <v>529</v>
      </c>
      <c r="D280" s="1" t="s">
        <v>2814</v>
      </c>
    </row>
    <row r="281" spans="1:4">
      <c r="A281" s="1" t="s">
        <v>209</v>
      </c>
      <c r="B281" s="1" t="s">
        <v>514</v>
      </c>
      <c r="C281" s="1" t="s">
        <v>529</v>
      </c>
      <c r="D281" s="1" t="s">
        <v>2814</v>
      </c>
    </row>
    <row r="282" spans="1:4">
      <c r="A282" s="1" t="s">
        <v>210</v>
      </c>
      <c r="B282" s="1" t="s">
        <v>514</v>
      </c>
      <c r="C282" s="1" t="s">
        <v>529</v>
      </c>
      <c r="D282" s="1" t="s">
        <v>2814</v>
      </c>
    </row>
    <row r="283" spans="1:4">
      <c r="A283" s="1" t="s">
        <v>211</v>
      </c>
      <c r="B283" s="1" t="s">
        <v>514</v>
      </c>
      <c r="C283" s="1" t="s">
        <v>529</v>
      </c>
      <c r="D283" s="1" t="s">
        <v>2814</v>
      </c>
    </row>
    <row r="284" spans="1:4">
      <c r="A284" s="1" t="s">
        <v>212</v>
      </c>
      <c r="B284" s="1" t="s">
        <v>514</v>
      </c>
      <c r="C284" s="1" t="s">
        <v>529</v>
      </c>
      <c r="D284" s="1" t="s">
        <v>2814</v>
      </c>
    </row>
    <row r="285" spans="1:4">
      <c r="A285" s="1" t="s">
        <v>213</v>
      </c>
      <c r="B285" s="1" t="s">
        <v>514</v>
      </c>
      <c r="C285" s="1" t="s">
        <v>529</v>
      </c>
      <c r="D285" s="1" t="s">
        <v>2814</v>
      </c>
    </row>
    <row r="286" spans="1:4">
      <c r="A286" s="1" t="s">
        <v>214</v>
      </c>
      <c r="B286" s="1" t="s">
        <v>514</v>
      </c>
      <c r="C286" s="1" t="s">
        <v>529</v>
      </c>
      <c r="D286" s="1" t="s">
        <v>2814</v>
      </c>
    </row>
    <row r="287" spans="1:4">
      <c r="A287" s="1" t="s">
        <v>215</v>
      </c>
      <c r="B287" s="1" t="s">
        <v>514</v>
      </c>
      <c r="C287" s="1" t="s">
        <v>529</v>
      </c>
      <c r="D287" s="1" t="s">
        <v>2814</v>
      </c>
    </row>
    <row r="288" spans="1:4">
      <c r="A288" s="1" t="s">
        <v>216</v>
      </c>
      <c r="B288" s="1" t="s">
        <v>514</v>
      </c>
      <c r="C288" s="1" t="s">
        <v>529</v>
      </c>
      <c r="D288" s="1" t="s">
        <v>2814</v>
      </c>
    </row>
    <row r="289" spans="1:4">
      <c r="A289" s="1" t="s">
        <v>217</v>
      </c>
      <c r="B289" s="1" t="s">
        <v>514</v>
      </c>
      <c r="C289" s="1" t="s">
        <v>529</v>
      </c>
      <c r="D289" s="1" t="s">
        <v>2814</v>
      </c>
    </row>
    <row r="290" spans="1:4">
      <c r="A290" s="1" t="s">
        <v>218</v>
      </c>
      <c r="B290" s="1" t="s">
        <v>514</v>
      </c>
      <c r="C290" s="1" t="s">
        <v>529</v>
      </c>
      <c r="D290" s="1" t="s">
        <v>2814</v>
      </c>
    </row>
    <row r="291" spans="1:4">
      <c r="A291" s="1" t="s">
        <v>219</v>
      </c>
      <c r="B291" s="1" t="s">
        <v>514</v>
      </c>
      <c r="C291" s="1" t="s">
        <v>529</v>
      </c>
      <c r="D291" s="1" t="s">
        <v>2814</v>
      </c>
    </row>
    <row r="292" spans="1:4">
      <c r="A292" s="1" t="s">
        <v>220</v>
      </c>
      <c r="B292" s="1" t="s">
        <v>514</v>
      </c>
      <c r="C292" s="1" t="s">
        <v>529</v>
      </c>
      <c r="D292" s="1" t="s">
        <v>2814</v>
      </c>
    </row>
    <row r="293" spans="1:4">
      <c r="A293" s="1" t="s">
        <v>221</v>
      </c>
      <c r="B293" s="1" t="s">
        <v>514</v>
      </c>
      <c r="C293" s="1" t="s">
        <v>529</v>
      </c>
      <c r="D293" s="1" t="s">
        <v>2814</v>
      </c>
    </row>
    <row r="294" spans="1:4">
      <c r="A294" s="1" t="s">
        <v>222</v>
      </c>
      <c r="B294" s="1" t="s">
        <v>514</v>
      </c>
      <c r="C294" s="1" t="s">
        <v>529</v>
      </c>
      <c r="D294" s="1" t="s">
        <v>2814</v>
      </c>
    </row>
    <row r="295" spans="1:4">
      <c r="A295" s="1" t="s">
        <v>223</v>
      </c>
      <c r="B295" s="1" t="s">
        <v>514</v>
      </c>
      <c r="C295" s="1" t="s">
        <v>529</v>
      </c>
      <c r="D295" s="1" t="s">
        <v>2814</v>
      </c>
    </row>
    <row r="296" spans="1:4">
      <c r="A296" s="1" t="s">
        <v>224</v>
      </c>
      <c r="B296" s="1" t="s">
        <v>514</v>
      </c>
      <c r="C296" s="1" t="s">
        <v>529</v>
      </c>
      <c r="D296" s="1" t="s">
        <v>2814</v>
      </c>
    </row>
    <row r="297" spans="1:4">
      <c r="A297" s="1" t="s">
        <v>225</v>
      </c>
      <c r="B297" s="1" t="s">
        <v>514</v>
      </c>
      <c r="C297" s="1" t="s">
        <v>529</v>
      </c>
      <c r="D297" s="1" t="s">
        <v>2814</v>
      </c>
    </row>
    <row r="298" spans="1:4">
      <c r="A298" s="1" t="s">
        <v>226</v>
      </c>
      <c r="B298" s="1" t="s">
        <v>514</v>
      </c>
      <c r="C298" s="1" t="s">
        <v>529</v>
      </c>
      <c r="D298" s="1" t="s">
        <v>2814</v>
      </c>
    </row>
    <row r="299" spans="1:4">
      <c r="A299" s="1" t="s">
        <v>227</v>
      </c>
      <c r="B299" s="1" t="s">
        <v>514</v>
      </c>
      <c r="C299" s="1" t="s">
        <v>529</v>
      </c>
      <c r="D299" s="1" t="s">
        <v>2814</v>
      </c>
    </row>
    <row r="300" spans="1:4">
      <c r="A300" s="1" t="s">
        <v>228</v>
      </c>
      <c r="B300" s="1" t="s">
        <v>514</v>
      </c>
      <c r="C300" s="1" t="s">
        <v>529</v>
      </c>
      <c r="D300" s="1" t="s">
        <v>2814</v>
      </c>
    </row>
    <row r="301" spans="1:4">
      <c r="A301" s="1" t="s">
        <v>229</v>
      </c>
      <c r="B301" s="1" t="s">
        <v>514</v>
      </c>
      <c r="C301" s="1" t="s">
        <v>529</v>
      </c>
      <c r="D301" s="1" t="s">
        <v>2814</v>
      </c>
    </row>
    <row r="302" spans="1:4">
      <c r="A302" s="1" t="s">
        <v>230</v>
      </c>
      <c r="B302" s="1" t="s">
        <v>514</v>
      </c>
      <c r="C302" s="1" t="s">
        <v>529</v>
      </c>
      <c r="D302" s="1" t="s">
        <v>2814</v>
      </c>
    </row>
    <row r="303" spans="1:4">
      <c r="A303" s="1" t="s">
        <v>231</v>
      </c>
      <c r="B303" s="1" t="s">
        <v>514</v>
      </c>
      <c r="C303" s="1" t="s">
        <v>529</v>
      </c>
      <c r="D303" s="1" t="s">
        <v>2814</v>
      </c>
    </row>
    <row r="304" spans="1:4">
      <c r="A304" s="1" t="s">
        <v>232</v>
      </c>
      <c r="B304" s="1" t="s">
        <v>514</v>
      </c>
      <c r="C304" s="1" t="s">
        <v>529</v>
      </c>
      <c r="D304" s="1" t="s">
        <v>2814</v>
      </c>
    </row>
    <row r="305" spans="1:4">
      <c r="A305" s="1" t="s">
        <v>233</v>
      </c>
      <c r="B305" s="1" t="s">
        <v>514</v>
      </c>
      <c r="C305" s="1" t="s">
        <v>529</v>
      </c>
      <c r="D305" s="1" t="s">
        <v>2814</v>
      </c>
    </row>
    <row r="306" spans="1:4">
      <c r="A306" s="1" t="s">
        <v>234</v>
      </c>
      <c r="B306" s="1" t="s">
        <v>514</v>
      </c>
      <c r="C306" s="1" t="s">
        <v>529</v>
      </c>
      <c r="D306" s="1" t="s">
        <v>2814</v>
      </c>
    </row>
    <row r="307" spans="1:4">
      <c r="A307" s="1" t="s">
        <v>235</v>
      </c>
      <c r="B307" s="1" t="s">
        <v>514</v>
      </c>
      <c r="C307" s="1" t="s">
        <v>529</v>
      </c>
      <c r="D307" s="1" t="s">
        <v>2814</v>
      </c>
    </row>
    <row r="308" spans="1:4">
      <c r="A308" s="1" t="s">
        <v>236</v>
      </c>
      <c r="B308" s="1" t="s">
        <v>514</v>
      </c>
      <c r="C308" s="1" t="s">
        <v>529</v>
      </c>
      <c r="D308" s="1" t="s">
        <v>2814</v>
      </c>
    </row>
    <row r="309" spans="1:4">
      <c r="A309" s="1" t="s">
        <v>237</v>
      </c>
      <c r="B309" s="1" t="s">
        <v>514</v>
      </c>
      <c r="C309" s="1" t="s">
        <v>529</v>
      </c>
      <c r="D309" s="1" t="s">
        <v>2814</v>
      </c>
    </row>
    <row r="310" spans="1:4">
      <c r="A310" s="1" t="s">
        <v>238</v>
      </c>
      <c r="B310" s="1" t="s">
        <v>514</v>
      </c>
      <c r="C310" s="1" t="s">
        <v>529</v>
      </c>
      <c r="D310" s="1" t="s">
        <v>2814</v>
      </c>
    </row>
    <row r="311" spans="1:4">
      <c r="A311" s="1" t="s">
        <v>239</v>
      </c>
      <c r="B311" s="1" t="s">
        <v>514</v>
      </c>
      <c r="C311" s="1" t="s">
        <v>529</v>
      </c>
      <c r="D311" s="1" t="s">
        <v>2814</v>
      </c>
    </row>
    <row r="312" spans="1:4">
      <c r="A312" s="1" t="s">
        <v>240</v>
      </c>
      <c r="B312" s="1" t="s">
        <v>514</v>
      </c>
      <c r="C312" s="1" t="s">
        <v>529</v>
      </c>
      <c r="D312" s="1" t="s">
        <v>2814</v>
      </c>
    </row>
    <row r="313" spans="1:4">
      <c r="A313" s="1" t="s">
        <v>241</v>
      </c>
      <c r="B313" s="1" t="s">
        <v>514</v>
      </c>
      <c r="C313" s="1" t="s">
        <v>529</v>
      </c>
      <c r="D313" s="1" t="s">
        <v>2814</v>
      </c>
    </row>
    <row r="314" spans="1:4">
      <c r="A314" s="1" t="s">
        <v>242</v>
      </c>
      <c r="B314" s="1" t="s">
        <v>514</v>
      </c>
      <c r="C314" s="1" t="s">
        <v>529</v>
      </c>
      <c r="D314" s="1" t="s">
        <v>2814</v>
      </c>
    </row>
    <row r="315" spans="1:4">
      <c r="A315" s="1" t="s">
        <v>243</v>
      </c>
      <c r="B315" s="1" t="s">
        <v>514</v>
      </c>
      <c r="C315" s="1" t="s">
        <v>529</v>
      </c>
      <c r="D315" s="1" t="s">
        <v>2814</v>
      </c>
    </row>
    <row r="316" spans="1:4">
      <c r="A316" s="1" t="s">
        <v>244</v>
      </c>
      <c r="B316" s="1" t="s">
        <v>514</v>
      </c>
      <c r="C316" s="1" t="s">
        <v>529</v>
      </c>
      <c r="D316" s="1" t="s">
        <v>2814</v>
      </c>
    </row>
    <row r="317" spans="1:4">
      <c r="A317" s="1" t="s">
        <v>245</v>
      </c>
      <c r="B317" s="1" t="s">
        <v>514</v>
      </c>
      <c r="C317" s="1" t="s">
        <v>529</v>
      </c>
      <c r="D317" s="1" t="s">
        <v>2814</v>
      </c>
    </row>
    <row r="318" spans="1:4">
      <c r="A318" s="1" t="s">
        <v>246</v>
      </c>
      <c r="B318" s="1" t="s">
        <v>514</v>
      </c>
      <c r="C318" s="1" t="s">
        <v>529</v>
      </c>
      <c r="D318" s="1" t="s">
        <v>2814</v>
      </c>
    </row>
    <row r="319" spans="1:4">
      <c r="A319" s="1" t="s">
        <v>247</v>
      </c>
      <c r="B319" s="1" t="s">
        <v>514</v>
      </c>
      <c r="C319" s="1" t="s">
        <v>529</v>
      </c>
      <c r="D319" s="1" t="s">
        <v>2814</v>
      </c>
    </row>
    <row r="320" spans="1:4">
      <c r="A320" s="1" t="s">
        <v>248</v>
      </c>
      <c r="B320" s="1" t="s">
        <v>514</v>
      </c>
      <c r="C320" s="1" t="s">
        <v>529</v>
      </c>
      <c r="D320" s="1" t="s">
        <v>2814</v>
      </c>
    </row>
    <row r="321" spans="1:4">
      <c r="A321" s="1" t="s">
        <v>249</v>
      </c>
      <c r="B321" s="1" t="s">
        <v>514</v>
      </c>
      <c r="C321" s="1" t="s">
        <v>529</v>
      </c>
      <c r="D321" s="1" t="s">
        <v>2814</v>
      </c>
    </row>
    <row r="322" spans="1:4">
      <c r="A322" s="1" t="s">
        <v>250</v>
      </c>
      <c r="B322" s="1" t="s">
        <v>514</v>
      </c>
      <c r="C322" s="1" t="s">
        <v>529</v>
      </c>
      <c r="D322" s="1" t="s">
        <v>2814</v>
      </c>
    </row>
    <row r="323" spans="1:4">
      <c r="A323" s="1" t="s">
        <v>251</v>
      </c>
      <c r="B323" s="1" t="s">
        <v>514</v>
      </c>
      <c r="C323" s="1" t="s">
        <v>529</v>
      </c>
      <c r="D323" s="1" t="s">
        <v>2814</v>
      </c>
    </row>
    <row r="324" spans="1:4">
      <c r="A324" s="1" t="s">
        <v>252</v>
      </c>
      <c r="B324" s="1" t="s">
        <v>514</v>
      </c>
      <c r="C324" s="1" t="s">
        <v>529</v>
      </c>
      <c r="D324" s="1" t="s">
        <v>2814</v>
      </c>
    </row>
    <row r="325" spans="1:4">
      <c r="A325" s="1" t="s">
        <v>253</v>
      </c>
      <c r="B325" s="1" t="s">
        <v>514</v>
      </c>
      <c r="C325" s="1" t="s">
        <v>529</v>
      </c>
      <c r="D325" s="1" t="s">
        <v>2814</v>
      </c>
    </row>
    <row r="326" spans="1:4">
      <c r="A326" s="1" t="s">
        <v>254</v>
      </c>
      <c r="B326" s="1" t="s">
        <v>514</v>
      </c>
      <c r="C326" s="1" t="s">
        <v>529</v>
      </c>
      <c r="D326" s="1" t="s">
        <v>2814</v>
      </c>
    </row>
    <row r="327" spans="1:4">
      <c r="A327" s="1" t="s">
        <v>255</v>
      </c>
      <c r="B327" s="1" t="s">
        <v>514</v>
      </c>
      <c r="C327" s="1" t="s">
        <v>529</v>
      </c>
      <c r="D327" s="1" t="s">
        <v>2814</v>
      </c>
    </row>
    <row r="328" spans="1:4">
      <c r="A328" s="1" t="s">
        <v>256</v>
      </c>
      <c r="B328" s="1" t="s">
        <v>514</v>
      </c>
      <c r="C328" s="1" t="s">
        <v>529</v>
      </c>
      <c r="D328" s="1" t="s">
        <v>2814</v>
      </c>
    </row>
    <row r="329" spans="1:4">
      <c r="A329" s="1" t="s">
        <v>257</v>
      </c>
      <c r="B329" s="1" t="s">
        <v>514</v>
      </c>
      <c r="C329" s="1" t="s">
        <v>529</v>
      </c>
      <c r="D329" s="1" t="s">
        <v>2814</v>
      </c>
    </row>
    <row r="330" spans="1:4">
      <c r="A330" s="1" t="s">
        <v>258</v>
      </c>
      <c r="B330" s="1" t="s">
        <v>514</v>
      </c>
      <c r="C330" s="1" t="s">
        <v>529</v>
      </c>
      <c r="D330" s="1" t="s">
        <v>2814</v>
      </c>
    </row>
    <row r="331" spans="1:4">
      <c r="A331" s="1" t="s">
        <v>259</v>
      </c>
      <c r="B331" s="1" t="s">
        <v>514</v>
      </c>
      <c r="C331" s="1" t="s">
        <v>529</v>
      </c>
      <c r="D331" s="1" t="s">
        <v>2814</v>
      </c>
    </row>
    <row r="332" spans="1:4">
      <c r="A332" s="1" t="s">
        <v>260</v>
      </c>
      <c r="B332" s="1" t="s">
        <v>514</v>
      </c>
      <c r="C332" s="1" t="s">
        <v>529</v>
      </c>
      <c r="D332" s="1" t="s">
        <v>2814</v>
      </c>
    </row>
    <row r="333" spans="1:4">
      <c r="A333" s="1" t="s">
        <v>261</v>
      </c>
      <c r="B333" s="1" t="s">
        <v>514</v>
      </c>
      <c r="C333" s="1" t="s">
        <v>529</v>
      </c>
      <c r="D333" s="1" t="s">
        <v>2814</v>
      </c>
    </row>
    <row r="334" spans="1:4">
      <c r="A334" s="1" t="s">
        <v>262</v>
      </c>
      <c r="B334" s="1" t="s">
        <v>514</v>
      </c>
      <c r="C334" s="1" t="s">
        <v>529</v>
      </c>
      <c r="D334" s="1" t="s">
        <v>2814</v>
      </c>
    </row>
    <row r="335" spans="1:4">
      <c r="A335" s="1" t="s">
        <v>263</v>
      </c>
      <c r="B335" s="1" t="s">
        <v>514</v>
      </c>
      <c r="C335" s="1" t="s">
        <v>529</v>
      </c>
      <c r="D335" s="1" t="s">
        <v>2814</v>
      </c>
    </row>
    <row r="336" spans="1:4">
      <c r="A336" s="1" t="s">
        <v>264</v>
      </c>
      <c r="B336" s="1" t="s">
        <v>514</v>
      </c>
      <c r="C336" s="1" t="s">
        <v>529</v>
      </c>
      <c r="D336" s="1" t="s">
        <v>2814</v>
      </c>
    </row>
    <row r="337" spans="1:4">
      <c r="A337" s="1" t="s">
        <v>265</v>
      </c>
      <c r="B337" s="1" t="s">
        <v>514</v>
      </c>
      <c r="C337" s="1" t="s">
        <v>529</v>
      </c>
      <c r="D337" s="1" t="s">
        <v>2814</v>
      </c>
    </row>
    <row r="338" spans="1:4">
      <c r="A338" s="1" t="s">
        <v>266</v>
      </c>
      <c r="B338" s="1" t="s">
        <v>514</v>
      </c>
      <c r="C338" s="1" t="s">
        <v>529</v>
      </c>
      <c r="D338" s="1" t="s">
        <v>2814</v>
      </c>
    </row>
    <row r="339" spans="1:4">
      <c r="A339" s="1" t="s">
        <v>267</v>
      </c>
      <c r="B339" s="1" t="s">
        <v>514</v>
      </c>
      <c r="C339" s="1" t="s">
        <v>529</v>
      </c>
      <c r="D339" s="1" t="s">
        <v>2814</v>
      </c>
    </row>
    <row r="340" spans="1:4">
      <c r="A340" s="1" t="s">
        <v>268</v>
      </c>
      <c r="B340" s="1" t="s">
        <v>514</v>
      </c>
      <c r="C340" s="1" t="s">
        <v>529</v>
      </c>
      <c r="D340" s="1" t="s">
        <v>2814</v>
      </c>
    </row>
    <row r="341" spans="1:4">
      <c r="A341" s="1" t="s">
        <v>269</v>
      </c>
      <c r="B341" s="1" t="s">
        <v>514</v>
      </c>
      <c r="C341" s="1" t="s">
        <v>529</v>
      </c>
      <c r="D341" s="1" t="s">
        <v>2814</v>
      </c>
    </row>
    <row r="342" spans="1:4">
      <c r="A342" s="1" t="s">
        <v>270</v>
      </c>
      <c r="B342" s="1" t="s">
        <v>514</v>
      </c>
      <c r="C342" s="1" t="s">
        <v>529</v>
      </c>
      <c r="D342" s="1" t="s">
        <v>2814</v>
      </c>
    </row>
    <row r="343" spans="1:4">
      <c r="A343" s="1" t="s">
        <v>271</v>
      </c>
      <c r="B343" s="1" t="s">
        <v>514</v>
      </c>
      <c r="C343" s="1" t="s">
        <v>529</v>
      </c>
      <c r="D343" s="1" t="s">
        <v>2814</v>
      </c>
    </row>
    <row r="344" spans="1:4">
      <c r="A344" s="1" t="s">
        <v>272</v>
      </c>
      <c r="B344" s="1" t="s">
        <v>514</v>
      </c>
      <c r="C344" s="1" t="s">
        <v>529</v>
      </c>
      <c r="D344" s="1" t="s">
        <v>2814</v>
      </c>
    </row>
    <row r="345" spans="1:4">
      <c r="A345" s="1" t="s">
        <v>273</v>
      </c>
      <c r="B345" s="1" t="s">
        <v>514</v>
      </c>
      <c r="C345" s="1" t="s">
        <v>529</v>
      </c>
      <c r="D345" s="1" t="s">
        <v>2814</v>
      </c>
    </row>
    <row r="346" spans="1:4">
      <c r="A346" s="1" t="s">
        <v>274</v>
      </c>
      <c r="B346" s="1" t="s">
        <v>514</v>
      </c>
      <c r="C346" s="1" t="s">
        <v>529</v>
      </c>
      <c r="D346" s="1" t="s">
        <v>2814</v>
      </c>
    </row>
    <row r="347" spans="1:4">
      <c r="A347" s="1" t="s">
        <v>275</v>
      </c>
      <c r="B347" s="1" t="s">
        <v>514</v>
      </c>
      <c r="C347" s="1" t="s">
        <v>529</v>
      </c>
      <c r="D347" s="1" t="s">
        <v>2814</v>
      </c>
    </row>
    <row r="348" spans="1:4">
      <c r="A348" s="1" t="s">
        <v>276</v>
      </c>
      <c r="B348" s="1" t="s">
        <v>514</v>
      </c>
      <c r="C348" s="1" t="s">
        <v>529</v>
      </c>
      <c r="D348" s="1" t="s">
        <v>2814</v>
      </c>
    </row>
    <row r="349" spans="1:4">
      <c r="A349" s="1" t="s">
        <v>277</v>
      </c>
      <c r="B349" s="1" t="s">
        <v>514</v>
      </c>
      <c r="C349" s="1" t="s">
        <v>529</v>
      </c>
      <c r="D349" s="1" t="s">
        <v>2814</v>
      </c>
    </row>
    <row r="350" spans="1:4">
      <c r="A350" s="1" t="s">
        <v>278</v>
      </c>
      <c r="B350" s="1" t="s">
        <v>514</v>
      </c>
      <c r="C350" s="1" t="s">
        <v>529</v>
      </c>
      <c r="D350" s="1" t="s">
        <v>2814</v>
      </c>
    </row>
    <row r="351" spans="1:4">
      <c r="A351" s="1" t="s">
        <v>279</v>
      </c>
      <c r="B351" s="1" t="s">
        <v>514</v>
      </c>
      <c r="C351" s="1" t="s">
        <v>529</v>
      </c>
      <c r="D351" s="1" t="s">
        <v>2814</v>
      </c>
    </row>
    <row r="352" spans="1:4">
      <c r="A352" s="1" t="s">
        <v>280</v>
      </c>
      <c r="B352" s="1" t="s">
        <v>514</v>
      </c>
      <c r="C352" s="1" t="s">
        <v>529</v>
      </c>
      <c r="D352" s="1" t="s">
        <v>2814</v>
      </c>
    </row>
    <row r="353" spans="1:4">
      <c r="A353" s="1" t="s">
        <v>281</v>
      </c>
      <c r="B353" s="1" t="s">
        <v>514</v>
      </c>
      <c r="C353" s="1" t="s">
        <v>529</v>
      </c>
      <c r="D353" s="1" t="s">
        <v>2814</v>
      </c>
    </row>
    <row r="354" spans="1:4">
      <c r="A354" s="1" t="s">
        <v>282</v>
      </c>
      <c r="B354" s="1" t="s">
        <v>514</v>
      </c>
      <c r="C354" s="1" t="s">
        <v>529</v>
      </c>
      <c r="D354" s="1" t="s">
        <v>2814</v>
      </c>
    </row>
    <row r="355" spans="1:4">
      <c r="A355" s="1" t="s">
        <v>283</v>
      </c>
      <c r="B355" s="1" t="s">
        <v>514</v>
      </c>
      <c r="C355" s="1" t="s">
        <v>529</v>
      </c>
      <c r="D355" s="1" t="s">
        <v>2814</v>
      </c>
    </row>
    <row r="356" spans="1:4">
      <c r="A356" s="1" t="s">
        <v>284</v>
      </c>
      <c r="B356" s="1" t="s">
        <v>514</v>
      </c>
      <c r="C356" s="1" t="s">
        <v>529</v>
      </c>
      <c r="D356" s="1" t="s">
        <v>2814</v>
      </c>
    </row>
    <row r="357" spans="1:4">
      <c r="A357" s="1" t="s">
        <v>285</v>
      </c>
      <c r="B357" s="1" t="s">
        <v>514</v>
      </c>
      <c r="C357" s="1" t="s">
        <v>529</v>
      </c>
      <c r="D357" s="1" t="s">
        <v>2814</v>
      </c>
    </row>
    <row r="358" spans="1:4">
      <c r="A358" s="1" t="s">
        <v>286</v>
      </c>
      <c r="B358" s="1" t="s">
        <v>514</v>
      </c>
      <c r="C358" s="1" t="s">
        <v>529</v>
      </c>
      <c r="D358" s="1" t="s">
        <v>2814</v>
      </c>
    </row>
    <row r="359" spans="1:4">
      <c r="A359" s="1" t="s">
        <v>287</v>
      </c>
      <c r="B359" s="1" t="s">
        <v>514</v>
      </c>
      <c r="C359" s="1" t="s">
        <v>529</v>
      </c>
      <c r="D359" s="1" t="s">
        <v>2814</v>
      </c>
    </row>
    <row r="360" spans="1:4">
      <c r="A360" s="1" t="s">
        <v>288</v>
      </c>
      <c r="B360" s="1" t="s">
        <v>514</v>
      </c>
      <c r="C360" s="1" t="s">
        <v>529</v>
      </c>
      <c r="D360" s="1" t="s">
        <v>2814</v>
      </c>
    </row>
    <row r="361" spans="1:4">
      <c r="A361" s="1" t="s">
        <v>289</v>
      </c>
      <c r="B361" s="1" t="s">
        <v>514</v>
      </c>
      <c r="C361" s="1" t="s">
        <v>529</v>
      </c>
      <c r="D361" s="1" t="s">
        <v>2814</v>
      </c>
    </row>
    <row r="362" spans="1:4">
      <c r="A362" s="1" t="s">
        <v>290</v>
      </c>
      <c r="B362" s="1" t="s">
        <v>514</v>
      </c>
      <c r="C362" s="1" t="s">
        <v>529</v>
      </c>
      <c r="D362" s="1" t="s">
        <v>2814</v>
      </c>
    </row>
    <row r="363" spans="1:4">
      <c r="A363" s="1" t="s">
        <v>291</v>
      </c>
      <c r="B363" s="1" t="s">
        <v>514</v>
      </c>
      <c r="C363" s="1" t="s">
        <v>529</v>
      </c>
      <c r="D363" s="1" t="s">
        <v>2814</v>
      </c>
    </row>
    <row r="364" spans="1:4">
      <c r="A364" s="1" t="s">
        <v>292</v>
      </c>
      <c r="B364" s="1" t="s">
        <v>514</v>
      </c>
      <c r="C364" s="1" t="s">
        <v>529</v>
      </c>
      <c r="D364" s="1" t="s">
        <v>2814</v>
      </c>
    </row>
    <row r="365" spans="1:4">
      <c r="A365" s="1" t="s">
        <v>293</v>
      </c>
      <c r="B365" s="1" t="s">
        <v>514</v>
      </c>
      <c r="C365" s="1" t="s">
        <v>529</v>
      </c>
      <c r="D365" s="1" t="s">
        <v>2814</v>
      </c>
    </row>
    <row r="366" spans="1:4">
      <c r="A366" s="1" t="s">
        <v>294</v>
      </c>
      <c r="B366" s="1" t="s">
        <v>514</v>
      </c>
      <c r="C366" s="1" t="s">
        <v>529</v>
      </c>
      <c r="D366" s="1" t="s">
        <v>2814</v>
      </c>
    </row>
    <row r="367" spans="1:4">
      <c r="A367" s="1" t="s">
        <v>295</v>
      </c>
      <c r="B367" s="1" t="s">
        <v>514</v>
      </c>
      <c r="C367" s="1" t="s">
        <v>529</v>
      </c>
      <c r="D367" s="1" t="s">
        <v>2814</v>
      </c>
    </row>
    <row r="368" spans="1:4">
      <c r="A368" s="1" t="s">
        <v>296</v>
      </c>
      <c r="B368" s="1" t="s">
        <v>514</v>
      </c>
      <c r="C368" s="1" t="s">
        <v>529</v>
      </c>
      <c r="D368" s="1" t="s">
        <v>2814</v>
      </c>
    </row>
    <row r="369" spans="1:4">
      <c r="A369" s="1" t="s">
        <v>297</v>
      </c>
      <c r="B369" s="1" t="s">
        <v>514</v>
      </c>
      <c r="C369" s="1" t="s">
        <v>529</v>
      </c>
      <c r="D369" s="1" t="s">
        <v>2814</v>
      </c>
    </row>
    <row r="370" spans="1:4">
      <c r="A370" s="1" t="s">
        <v>298</v>
      </c>
      <c r="B370" s="1" t="s">
        <v>514</v>
      </c>
      <c r="C370" s="1" t="s">
        <v>529</v>
      </c>
      <c r="D370" s="1" t="s">
        <v>2814</v>
      </c>
    </row>
    <row r="371" spans="1:4">
      <c r="A371" s="1" t="s">
        <v>299</v>
      </c>
      <c r="B371" s="1" t="s">
        <v>514</v>
      </c>
      <c r="C371" s="1" t="s">
        <v>529</v>
      </c>
      <c r="D371" s="1" t="s">
        <v>2814</v>
      </c>
    </row>
    <row r="372" spans="1:4">
      <c r="A372" s="1" t="s">
        <v>300</v>
      </c>
      <c r="B372" s="1" t="s">
        <v>514</v>
      </c>
      <c r="C372" s="1" t="s">
        <v>529</v>
      </c>
      <c r="D372" s="1" t="s">
        <v>2814</v>
      </c>
    </row>
    <row r="373" spans="1:4">
      <c r="A373" s="1" t="s">
        <v>301</v>
      </c>
      <c r="B373" s="1" t="s">
        <v>514</v>
      </c>
      <c r="C373" s="1" t="s">
        <v>529</v>
      </c>
      <c r="D373" s="1" t="s">
        <v>2814</v>
      </c>
    </row>
    <row r="374" spans="1:4">
      <c r="A374" s="1" t="s">
        <v>302</v>
      </c>
      <c r="B374" s="1" t="s">
        <v>514</v>
      </c>
      <c r="C374" s="1" t="s">
        <v>529</v>
      </c>
      <c r="D374" s="1" t="s">
        <v>2814</v>
      </c>
    </row>
    <row r="375" spans="1:4">
      <c r="A375" s="1" t="s">
        <v>303</v>
      </c>
      <c r="B375" s="1" t="s">
        <v>514</v>
      </c>
      <c r="C375" s="1" t="s">
        <v>529</v>
      </c>
      <c r="D375" s="1" t="s">
        <v>2814</v>
      </c>
    </row>
    <row r="376" spans="1:4">
      <c r="A376" s="1" t="s">
        <v>304</v>
      </c>
      <c r="B376" s="1" t="s">
        <v>514</v>
      </c>
      <c r="C376" s="1" t="s">
        <v>529</v>
      </c>
      <c r="D376" s="1" t="s">
        <v>2814</v>
      </c>
    </row>
    <row r="377" spans="1:4">
      <c r="A377" s="1" t="s">
        <v>305</v>
      </c>
      <c r="B377" s="1" t="s">
        <v>514</v>
      </c>
      <c r="C377" s="1" t="s">
        <v>529</v>
      </c>
      <c r="D377" s="1" t="s">
        <v>2814</v>
      </c>
    </row>
    <row r="378" spans="1:4">
      <c r="A378" s="1" t="s">
        <v>306</v>
      </c>
      <c r="B378" s="1" t="s">
        <v>514</v>
      </c>
      <c r="C378" s="1" t="s">
        <v>529</v>
      </c>
      <c r="D378" s="1" t="s">
        <v>2814</v>
      </c>
    </row>
    <row r="379" spans="1:4">
      <c r="A379" s="1" t="s">
        <v>307</v>
      </c>
      <c r="B379" s="1" t="s">
        <v>514</v>
      </c>
      <c r="C379" s="1" t="s">
        <v>529</v>
      </c>
      <c r="D379" s="1" t="s">
        <v>2814</v>
      </c>
    </row>
    <row r="380" spans="1:4">
      <c r="A380" s="1" t="s">
        <v>308</v>
      </c>
      <c r="B380" s="1" t="s">
        <v>514</v>
      </c>
      <c r="C380" s="1" t="s">
        <v>529</v>
      </c>
      <c r="D380" s="1" t="s">
        <v>2814</v>
      </c>
    </row>
    <row r="381" spans="1:4">
      <c r="A381" s="1" t="s">
        <v>309</v>
      </c>
      <c r="B381" s="1" t="s">
        <v>514</v>
      </c>
      <c r="C381" s="1" t="s">
        <v>529</v>
      </c>
      <c r="D381" s="1" t="s">
        <v>2814</v>
      </c>
    </row>
    <row r="382" spans="1:4">
      <c r="A382" s="1" t="s">
        <v>310</v>
      </c>
      <c r="B382" s="1" t="s">
        <v>514</v>
      </c>
      <c r="C382" s="1" t="s">
        <v>529</v>
      </c>
      <c r="D382" s="1" t="s">
        <v>2814</v>
      </c>
    </row>
    <row r="383" spans="1:4">
      <c r="A383" s="1" t="s">
        <v>311</v>
      </c>
      <c r="B383" s="1" t="s">
        <v>514</v>
      </c>
      <c r="C383" s="1" t="s">
        <v>529</v>
      </c>
      <c r="D383" s="1" t="s">
        <v>2814</v>
      </c>
    </row>
    <row r="384" spans="1:4">
      <c r="A384" s="1" t="s">
        <v>312</v>
      </c>
      <c r="B384" s="1" t="s">
        <v>514</v>
      </c>
      <c r="C384" s="1" t="s">
        <v>529</v>
      </c>
      <c r="D384" s="1" t="s">
        <v>2814</v>
      </c>
    </row>
    <row r="385" spans="1:4">
      <c r="A385" s="1" t="s">
        <v>313</v>
      </c>
      <c r="B385" s="1" t="s">
        <v>514</v>
      </c>
      <c r="C385" s="1" t="s">
        <v>529</v>
      </c>
      <c r="D385" s="1" t="s">
        <v>2814</v>
      </c>
    </row>
    <row r="386" spans="1:4">
      <c r="A386" s="1" t="s">
        <v>314</v>
      </c>
      <c r="B386" s="1" t="s">
        <v>514</v>
      </c>
      <c r="C386" s="1" t="s">
        <v>529</v>
      </c>
      <c r="D386" s="1" t="s">
        <v>2814</v>
      </c>
    </row>
    <row r="387" spans="1:4">
      <c r="A387" s="1" t="s">
        <v>315</v>
      </c>
      <c r="B387" s="1" t="s">
        <v>514</v>
      </c>
      <c r="C387" s="1" t="s">
        <v>529</v>
      </c>
      <c r="D387" s="1" t="s">
        <v>2814</v>
      </c>
    </row>
    <row r="388" spans="1:4">
      <c r="A388" s="1" t="s">
        <v>316</v>
      </c>
      <c r="B388" s="1" t="s">
        <v>514</v>
      </c>
      <c r="C388" s="1" t="s">
        <v>529</v>
      </c>
      <c r="D388" s="1" t="s">
        <v>2814</v>
      </c>
    </row>
    <row r="389" spans="1:4">
      <c r="A389" s="1" t="s">
        <v>317</v>
      </c>
      <c r="B389" s="1" t="s">
        <v>514</v>
      </c>
      <c r="C389" s="1" t="s">
        <v>529</v>
      </c>
      <c r="D389" s="1" t="s">
        <v>2814</v>
      </c>
    </row>
    <row r="390" spans="1:4">
      <c r="A390" s="1" t="s">
        <v>318</v>
      </c>
      <c r="B390" s="1" t="s">
        <v>514</v>
      </c>
      <c r="C390" s="1" t="s">
        <v>529</v>
      </c>
      <c r="D390" s="1" t="s">
        <v>2814</v>
      </c>
    </row>
    <row r="391" spans="1:4">
      <c r="A391" s="1" t="s">
        <v>319</v>
      </c>
      <c r="B391" s="1" t="s">
        <v>514</v>
      </c>
      <c r="C391" s="1" t="s">
        <v>529</v>
      </c>
      <c r="D391" s="1" t="s">
        <v>2814</v>
      </c>
    </row>
    <row r="392" spans="1:4">
      <c r="A392" s="1" t="s">
        <v>320</v>
      </c>
      <c r="B392" s="1" t="s">
        <v>514</v>
      </c>
      <c r="C392" s="1" t="s">
        <v>529</v>
      </c>
      <c r="D392" s="1" t="s">
        <v>2814</v>
      </c>
    </row>
    <row r="393" spans="1:4">
      <c r="A393" s="1" t="s">
        <v>321</v>
      </c>
      <c r="B393" s="1" t="s">
        <v>514</v>
      </c>
      <c r="C393" s="1" t="s">
        <v>529</v>
      </c>
      <c r="D393" s="1" t="s">
        <v>2814</v>
      </c>
    </row>
    <row r="394" spans="1:4">
      <c r="A394" s="1" t="s">
        <v>322</v>
      </c>
      <c r="B394" s="1" t="s">
        <v>514</v>
      </c>
      <c r="C394" s="1" t="s">
        <v>529</v>
      </c>
      <c r="D394" s="1" t="s">
        <v>2814</v>
      </c>
    </row>
    <row r="395" spans="1:4">
      <c r="A395" s="1" t="s">
        <v>323</v>
      </c>
      <c r="B395" s="1" t="s">
        <v>514</v>
      </c>
      <c r="C395" s="1" t="s">
        <v>529</v>
      </c>
      <c r="D395" s="1" t="s">
        <v>2814</v>
      </c>
    </row>
    <row r="396" spans="1:4">
      <c r="A396" s="1" t="s">
        <v>324</v>
      </c>
      <c r="B396" s="1" t="s">
        <v>514</v>
      </c>
      <c r="C396" s="1" t="s">
        <v>529</v>
      </c>
      <c r="D396" s="1" t="s">
        <v>2814</v>
      </c>
    </row>
    <row r="397" spans="1:4">
      <c r="A397" s="1" t="s">
        <v>325</v>
      </c>
      <c r="B397" s="1" t="s">
        <v>514</v>
      </c>
      <c r="C397" s="1" t="s">
        <v>529</v>
      </c>
      <c r="D397" s="1" t="s">
        <v>2814</v>
      </c>
    </row>
    <row r="398" spans="1:4">
      <c r="A398" s="1" t="s">
        <v>326</v>
      </c>
      <c r="B398" s="1" t="s">
        <v>514</v>
      </c>
      <c r="C398" s="1" t="s">
        <v>529</v>
      </c>
      <c r="D398" s="1" t="s">
        <v>2814</v>
      </c>
    </row>
    <row r="399" spans="1:4">
      <c r="A399" s="1" t="s">
        <v>327</v>
      </c>
      <c r="B399" s="1" t="s">
        <v>514</v>
      </c>
      <c r="C399" s="1" t="s">
        <v>529</v>
      </c>
      <c r="D399" s="1" t="s">
        <v>2814</v>
      </c>
    </row>
    <row r="400" spans="1:4">
      <c r="A400" s="1" t="s">
        <v>328</v>
      </c>
      <c r="B400" s="1" t="s">
        <v>514</v>
      </c>
      <c r="C400" s="1" t="s">
        <v>529</v>
      </c>
      <c r="D400" s="1" t="s">
        <v>2814</v>
      </c>
    </row>
    <row r="401" spans="1:4">
      <c r="A401" s="1" t="s">
        <v>329</v>
      </c>
      <c r="B401" s="1" t="s">
        <v>514</v>
      </c>
      <c r="C401" s="1" t="s">
        <v>529</v>
      </c>
      <c r="D401" s="1" t="s">
        <v>2814</v>
      </c>
    </row>
    <row r="402" spans="1:4">
      <c r="A402" s="1" t="s">
        <v>330</v>
      </c>
      <c r="B402" s="1" t="s">
        <v>514</v>
      </c>
      <c r="C402" s="1" t="s">
        <v>529</v>
      </c>
      <c r="D402" s="1" t="s">
        <v>2814</v>
      </c>
    </row>
    <row r="403" spans="1:4">
      <c r="A403" s="1" t="s">
        <v>331</v>
      </c>
      <c r="B403" s="1" t="s">
        <v>514</v>
      </c>
      <c r="C403" s="1" t="s">
        <v>529</v>
      </c>
      <c r="D403" s="1" t="s">
        <v>2814</v>
      </c>
    </row>
    <row r="404" spans="1:4">
      <c r="A404" s="1" t="s">
        <v>332</v>
      </c>
      <c r="B404" s="1" t="s">
        <v>514</v>
      </c>
      <c r="C404" s="1" t="s">
        <v>529</v>
      </c>
      <c r="D404" s="1" t="s">
        <v>2814</v>
      </c>
    </row>
    <row r="405" spans="1:4">
      <c r="A405" s="1" t="s">
        <v>333</v>
      </c>
      <c r="B405" s="1" t="s">
        <v>514</v>
      </c>
      <c r="C405" s="1" t="s">
        <v>529</v>
      </c>
      <c r="D405" s="1" t="s">
        <v>2814</v>
      </c>
    </row>
    <row r="406" spans="1:4">
      <c r="A406" s="1" t="s">
        <v>334</v>
      </c>
      <c r="B406" s="1" t="s">
        <v>514</v>
      </c>
      <c r="C406" s="1" t="s">
        <v>529</v>
      </c>
      <c r="D406" s="1" t="s">
        <v>2814</v>
      </c>
    </row>
    <row r="407" spans="1:4">
      <c r="A407" s="1" t="s">
        <v>335</v>
      </c>
      <c r="B407" s="1" t="s">
        <v>514</v>
      </c>
      <c r="C407" s="1" t="s">
        <v>529</v>
      </c>
      <c r="D407" s="1" t="s">
        <v>2814</v>
      </c>
    </row>
    <row r="408" spans="1:4">
      <c r="A408" s="1" t="s">
        <v>336</v>
      </c>
      <c r="B408" s="1" t="s">
        <v>514</v>
      </c>
      <c r="C408" s="1" t="s">
        <v>529</v>
      </c>
      <c r="D408" s="1" t="s">
        <v>2814</v>
      </c>
    </row>
    <row r="409" spans="1:4">
      <c r="A409" s="1" t="s">
        <v>337</v>
      </c>
      <c r="B409" s="1" t="s">
        <v>514</v>
      </c>
      <c r="C409" s="1" t="s">
        <v>529</v>
      </c>
      <c r="D409" s="1" t="s">
        <v>2814</v>
      </c>
    </row>
    <row r="410" spans="1:4">
      <c r="A410" s="1" t="s">
        <v>338</v>
      </c>
      <c r="B410" s="1" t="s">
        <v>514</v>
      </c>
      <c r="C410" s="1" t="s">
        <v>529</v>
      </c>
      <c r="D410" s="1" t="s">
        <v>2814</v>
      </c>
    </row>
    <row r="411" spans="1:4">
      <c r="A411" s="1" t="s">
        <v>339</v>
      </c>
      <c r="B411" s="1" t="s">
        <v>514</v>
      </c>
      <c r="C411" s="1" t="s">
        <v>529</v>
      </c>
      <c r="D411" s="1" t="s">
        <v>2814</v>
      </c>
    </row>
    <row r="412" spans="1:4">
      <c r="A412" s="1" t="s">
        <v>340</v>
      </c>
      <c r="B412" s="1" t="s">
        <v>514</v>
      </c>
      <c r="C412" s="1" t="s">
        <v>529</v>
      </c>
      <c r="D412" s="1" t="s">
        <v>2814</v>
      </c>
    </row>
    <row r="413" spans="1:4">
      <c r="A413" s="1" t="s">
        <v>341</v>
      </c>
      <c r="B413" s="1" t="s">
        <v>514</v>
      </c>
      <c r="C413" s="1" t="s">
        <v>529</v>
      </c>
      <c r="D413" s="1" t="s">
        <v>2814</v>
      </c>
    </row>
    <row r="414" spans="1:4">
      <c r="A414" s="1" t="s">
        <v>342</v>
      </c>
      <c r="B414" s="1" t="s">
        <v>514</v>
      </c>
      <c r="C414" s="1" t="s">
        <v>529</v>
      </c>
      <c r="D414" s="1" t="s">
        <v>2814</v>
      </c>
    </row>
    <row r="415" spans="1:4">
      <c r="A415" s="1" t="s">
        <v>343</v>
      </c>
      <c r="B415" s="1" t="s">
        <v>514</v>
      </c>
      <c r="C415" s="1" t="s">
        <v>529</v>
      </c>
      <c r="D415" s="1" t="s">
        <v>2814</v>
      </c>
    </row>
    <row r="416" spans="1:4">
      <c r="A416" s="1" t="s">
        <v>344</v>
      </c>
      <c r="B416" s="1" t="s">
        <v>514</v>
      </c>
      <c r="C416" s="1" t="s">
        <v>529</v>
      </c>
      <c r="D416" s="1" t="s">
        <v>2814</v>
      </c>
    </row>
    <row r="417" spans="1:4">
      <c r="A417" s="1" t="s">
        <v>345</v>
      </c>
      <c r="B417" s="1" t="s">
        <v>514</v>
      </c>
      <c r="C417" s="1" t="s">
        <v>529</v>
      </c>
      <c r="D417" s="1" t="s">
        <v>2814</v>
      </c>
    </row>
    <row r="418" spans="1:4">
      <c r="A418" s="1" t="s">
        <v>346</v>
      </c>
      <c r="B418" s="1" t="s">
        <v>514</v>
      </c>
      <c r="C418" s="1" t="s">
        <v>529</v>
      </c>
      <c r="D418" s="1" t="s">
        <v>2814</v>
      </c>
    </row>
    <row r="419" spans="1:4">
      <c r="A419" s="1" t="s">
        <v>347</v>
      </c>
      <c r="B419" s="1" t="s">
        <v>514</v>
      </c>
      <c r="C419" s="1" t="s">
        <v>529</v>
      </c>
      <c r="D419" s="1" t="s">
        <v>2814</v>
      </c>
    </row>
    <row r="420" spans="1:4">
      <c r="A420" s="1" t="s">
        <v>348</v>
      </c>
      <c r="B420" s="1" t="s">
        <v>514</v>
      </c>
      <c r="C420" s="1" t="s">
        <v>529</v>
      </c>
      <c r="D420" s="1" t="s">
        <v>2814</v>
      </c>
    </row>
    <row r="421" spans="1:4">
      <c r="A421" s="1" t="s">
        <v>349</v>
      </c>
      <c r="B421" s="1" t="s">
        <v>514</v>
      </c>
      <c r="C421" s="1" t="s">
        <v>529</v>
      </c>
      <c r="D421" s="1" t="s">
        <v>2814</v>
      </c>
    </row>
    <row r="422" spans="1:4">
      <c r="A422" s="1" t="s">
        <v>350</v>
      </c>
      <c r="B422" s="1" t="s">
        <v>514</v>
      </c>
      <c r="C422" s="1" t="s">
        <v>529</v>
      </c>
      <c r="D422" s="1" t="s">
        <v>2814</v>
      </c>
    </row>
    <row r="423" spans="1:4">
      <c r="A423" s="1" t="s">
        <v>351</v>
      </c>
      <c r="B423" s="1" t="s">
        <v>514</v>
      </c>
      <c r="C423" s="1" t="s">
        <v>529</v>
      </c>
      <c r="D423" s="1" t="s">
        <v>2814</v>
      </c>
    </row>
    <row r="424" spans="1:4">
      <c r="A424" s="1" t="s">
        <v>352</v>
      </c>
      <c r="B424" s="1" t="s">
        <v>514</v>
      </c>
      <c r="C424" s="1" t="s">
        <v>529</v>
      </c>
      <c r="D424" s="1" t="s">
        <v>2814</v>
      </c>
    </row>
    <row r="425" spans="1:4">
      <c r="A425" s="1" t="s">
        <v>353</v>
      </c>
      <c r="B425" s="1" t="s">
        <v>514</v>
      </c>
      <c r="C425" s="1" t="s">
        <v>529</v>
      </c>
      <c r="D425" s="1" t="s">
        <v>2814</v>
      </c>
    </row>
    <row r="426" spans="1:4">
      <c r="A426" s="1" t="s">
        <v>354</v>
      </c>
      <c r="B426" s="1" t="s">
        <v>514</v>
      </c>
      <c r="C426" s="1" t="s">
        <v>529</v>
      </c>
      <c r="D426" s="1" t="s">
        <v>2814</v>
      </c>
    </row>
    <row r="427" spans="1:4">
      <c r="A427" s="1" t="s">
        <v>355</v>
      </c>
      <c r="B427" s="1" t="s">
        <v>514</v>
      </c>
      <c r="C427" s="1" t="s">
        <v>529</v>
      </c>
      <c r="D427" s="1" t="s">
        <v>2814</v>
      </c>
    </row>
    <row r="428" spans="1:4">
      <c r="A428" s="1" t="s">
        <v>356</v>
      </c>
      <c r="B428" s="1" t="s">
        <v>514</v>
      </c>
      <c r="C428" s="1" t="s">
        <v>529</v>
      </c>
      <c r="D428" s="1" t="s">
        <v>2814</v>
      </c>
    </row>
    <row r="429" spans="1:4">
      <c r="A429" s="1" t="s">
        <v>357</v>
      </c>
      <c r="B429" s="1" t="s">
        <v>514</v>
      </c>
      <c r="C429" s="1" t="s">
        <v>529</v>
      </c>
      <c r="D429" s="1" t="s">
        <v>2814</v>
      </c>
    </row>
    <row r="430" spans="1:4">
      <c r="A430" s="1" t="s">
        <v>358</v>
      </c>
      <c r="B430" s="1" t="s">
        <v>514</v>
      </c>
      <c r="C430" s="1" t="s">
        <v>529</v>
      </c>
      <c r="D430" s="1" t="s">
        <v>2814</v>
      </c>
    </row>
    <row r="431" spans="1:4">
      <c r="A431" s="1" t="s">
        <v>359</v>
      </c>
      <c r="B431" s="1" t="s">
        <v>514</v>
      </c>
      <c r="C431" s="1" t="s">
        <v>529</v>
      </c>
      <c r="D431" s="1" t="s">
        <v>2814</v>
      </c>
    </row>
    <row r="432" spans="1:4">
      <c r="A432" s="1" t="s">
        <v>360</v>
      </c>
      <c r="B432" s="1" t="s">
        <v>514</v>
      </c>
      <c r="C432" s="1" t="s">
        <v>529</v>
      </c>
      <c r="D432" s="1" t="s">
        <v>2814</v>
      </c>
    </row>
    <row r="433" spans="1:4">
      <c r="A433" s="1" t="s">
        <v>361</v>
      </c>
      <c r="B433" s="1" t="s">
        <v>514</v>
      </c>
      <c r="C433" s="1" t="s">
        <v>529</v>
      </c>
      <c r="D433" s="1" t="s">
        <v>2814</v>
      </c>
    </row>
    <row r="434" spans="1:4">
      <c r="A434" s="1" t="s">
        <v>362</v>
      </c>
      <c r="B434" s="1" t="s">
        <v>514</v>
      </c>
      <c r="C434" s="1" t="s">
        <v>529</v>
      </c>
      <c r="D434" s="1" t="s">
        <v>2814</v>
      </c>
    </row>
    <row r="435" spans="1:4">
      <c r="A435" s="1" t="s">
        <v>363</v>
      </c>
      <c r="B435" s="1" t="s">
        <v>514</v>
      </c>
      <c r="C435" s="1" t="s">
        <v>529</v>
      </c>
      <c r="D435" s="1" t="s">
        <v>2814</v>
      </c>
    </row>
    <row r="436" spans="1:4">
      <c r="A436" s="1" t="s">
        <v>364</v>
      </c>
      <c r="B436" s="1" t="s">
        <v>514</v>
      </c>
      <c r="C436" s="1" t="s">
        <v>529</v>
      </c>
      <c r="D436" s="1" t="s">
        <v>2814</v>
      </c>
    </row>
    <row r="437" spans="1:4">
      <c r="A437" s="1" t="s">
        <v>365</v>
      </c>
      <c r="B437" s="1" t="s">
        <v>514</v>
      </c>
      <c r="C437" s="1" t="s">
        <v>529</v>
      </c>
      <c r="D437" s="1" t="s">
        <v>2814</v>
      </c>
    </row>
    <row r="438" spans="1:4">
      <c r="A438" s="1" t="s">
        <v>366</v>
      </c>
      <c r="B438" s="1" t="s">
        <v>514</v>
      </c>
      <c r="C438" s="1" t="s">
        <v>529</v>
      </c>
      <c r="D438" s="1" t="s">
        <v>2814</v>
      </c>
    </row>
    <row r="439" spans="1:4">
      <c r="A439" s="1" t="s">
        <v>367</v>
      </c>
      <c r="B439" s="1" t="s">
        <v>514</v>
      </c>
      <c r="C439" s="1" t="s">
        <v>529</v>
      </c>
      <c r="D439" s="1" t="s">
        <v>2814</v>
      </c>
    </row>
    <row r="440" spans="1:4">
      <c r="A440" s="1" t="s">
        <v>368</v>
      </c>
      <c r="B440" s="1" t="s">
        <v>514</v>
      </c>
      <c r="C440" s="1" t="s">
        <v>529</v>
      </c>
      <c r="D440" s="1" t="s">
        <v>2814</v>
      </c>
    </row>
    <row r="441" spans="1:4">
      <c r="A441" s="1" t="s">
        <v>369</v>
      </c>
      <c r="B441" s="1" t="s">
        <v>514</v>
      </c>
      <c r="C441" s="1" t="s">
        <v>529</v>
      </c>
      <c r="D441" s="1" t="s">
        <v>2814</v>
      </c>
    </row>
    <row r="442" spans="1:4">
      <c r="A442" s="1" t="s">
        <v>370</v>
      </c>
      <c r="B442" s="1" t="s">
        <v>514</v>
      </c>
      <c r="C442" s="1" t="s">
        <v>529</v>
      </c>
      <c r="D442" s="1" t="s">
        <v>2814</v>
      </c>
    </row>
    <row r="443" spans="1:4">
      <c r="A443" s="1" t="s">
        <v>371</v>
      </c>
      <c r="B443" s="1" t="s">
        <v>514</v>
      </c>
      <c r="C443" s="1" t="s">
        <v>529</v>
      </c>
      <c r="D443" s="1" t="s">
        <v>2814</v>
      </c>
    </row>
    <row r="444" spans="1:4">
      <c r="A444" s="1" t="s">
        <v>372</v>
      </c>
      <c r="B444" s="1" t="s">
        <v>514</v>
      </c>
      <c r="C444" s="1" t="s">
        <v>529</v>
      </c>
      <c r="D444" s="1" t="s">
        <v>2814</v>
      </c>
    </row>
    <row r="445" spans="1:4">
      <c r="A445" s="1" t="s">
        <v>373</v>
      </c>
      <c r="B445" s="1" t="s">
        <v>514</v>
      </c>
      <c r="C445" s="1" t="s">
        <v>529</v>
      </c>
      <c r="D445" s="1" t="s">
        <v>2814</v>
      </c>
    </row>
    <row r="446" spans="1:4">
      <c r="A446" s="1" t="s">
        <v>374</v>
      </c>
      <c r="B446" s="1" t="s">
        <v>514</v>
      </c>
      <c r="C446" s="1" t="s">
        <v>529</v>
      </c>
      <c r="D446" s="1" t="s">
        <v>2814</v>
      </c>
    </row>
    <row r="447" spans="1:4">
      <c r="A447" s="1" t="s">
        <v>375</v>
      </c>
      <c r="B447" s="1" t="s">
        <v>514</v>
      </c>
      <c r="C447" s="1" t="s">
        <v>529</v>
      </c>
      <c r="D447" s="1" t="s">
        <v>2814</v>
      </c>
    </row>
    <row r="448" spans="1:4">
      <c r="A448" s="1" t="s">
        <v>376</v>
      </c>
      <c r="B448" s="1" t="s">
        <v>514</v>
      </c>
      <c r="C448" s="1" t="s">
        <v>529</v>
      </c>
      <c r="D448" s="1" t="s">
        <v>2814</v>
      </c>
    </row>
    <row r="449" spans="1:4">
      <c r="A449" s="1" t="s">
        <v>377</v>
      </c>
      <c r="B449" s="1" t="s">
        <v>514</v>
      </c>
      <c r="C449" s="1" t="s">
        <v>529</v>
      </c>
      <c r="D449" s="1" t="s">
        <v>2814</v>
      </c>
    </row>
    <row r="450" spans="1:4">
      <c r="A450" s="1" t="s">
        <v>378</v>
      </c>
      <c r="B450" s="1" t="s">
        <v>514</v>
      </c>
      <c r="C450" s="1" t="s">
        <v>529</v>
      </c>
      <c r="D450" s="1" t="s">
        <v>2814</v>
      </c>
    </row>
    <row r="451" spans="1:4">
      <c r="A451" s="1" t="s">
        <v>379</v>
      </c>
      <c r="B451" s="1" t="s">
        <v>514</v>
      </c>
      <c r="C451" s="1" t="s">
        <v>529</v>
      </c>
      <c r="D451" s="1" t="s">
        <v>2814</v>
      </c>
    </row>
    <row r="452" spans="1:4">
      <c r="A452" s="1" t="s">
        <v>380</v>
      </c>
      <c r="B452" s="1" t="s">
        <v>514</v>
      </c>
      <c r="C452" s="1" t="s">
        <v>529</v>
      </c>
      <c r="D452" s="1" t="s">
        <v>2814</v>
      </c>
    </row>
    <row r="453" spans="1:4">
      <c r="A453" s="1" t="s">
        <v>381</v>
      </c>
      <c r="B453" s="1" t="s">
        <v>514</v>
      </c>
      <c r="C453" s="1" t="s">
        <v>529</v>
      </c>
      <c r="D453" s="1" t="s">
        <v>2814</v>
      </c>
    </row>
    <row r="454" spans="1:4">
      <c r="A454" s="1" t="s">
        <v>382</v>
      </c>
      <c r="B454" s="1" t="s">
        <v>514</v>
      </c>
      <c r="C454" s="1" t="s">
        <v>529</v>
      </c>
      <c r="D454" s="1" t="s">
        <v>2814</v>
      </c>
    </row>
    <row r="455" spans="1:4">
      <c r="A455" s="1" t="s">
        <v>383</v>
      </c>
      <c r="B455" s="1" t="s">
        <v>514</v>
      </c>
      <c r="C455" s="1" t="s">
        <v>529</v>
      </c>
      <c r="D455" s="1" t="s">
        <v>2814</v>
      </c>
    </row>
    <row r="456" spans="1:4">
      <c r="A456" s="1" t="s">
        <v>384</v>
      </c>
      <c r="B456" s="1" t="s">
        <v>514</v>
      </c>
      <c r="C456" s="1" t="s">
        <v>529</v>
      </c>
      <c r="D456" s="1" t="s">
        <v>2814</v>
      </c>
    </row>
    <row r="457" spans="1:4">
      <c r="A457" s="1" t="s">
        <v>385</v>
      </c>
      <c r="B457" s="1" t="s">
        <v>514</v>
      </c>
      <c r="C457" s="1" t="s">
        <v>529</v>
      </c>
      <c r="D457" s="1" t="s">
        <v>2814</v>
      </c>
    </row>
    <row r="458" spans="1:4">
      <c r="A458" s="1" t="s">
        <v>386</v>
      </c>
      <c r="B458" s="1" t="s">
        <v>514</v>
      </c>
      <c r="C458" s="1" t="s">
        <v>529</v>
      </c>
      <c r="D458" s="1" t="s">
        <v>2814</v>
      </c>
    </row>
    <row r="459" spans="1:4">
      <c r="A459" s="1" t="s">
        <v>387</v>
      </c>
      <c r="B459" s="1" t="s">
        <v>514</v>
      </c>
      <c r="C459" s="1" t="s">
        <v>529</v>
      </c>
      <c r="D459" s="1" t="s">
        <v>2814</v>
      </c>
    </row>
    <row r="460" spans="1:4">
      <c r="A460" s="1" t="s">
        <v>388</v>
      </c>
      <c r="B460" s="1" t="s">
        <v>514</v>
      </c>
      <c r="C460" s="1" t="s">
        <v>529</v>
      </c>
      <c r="D460" s="1" t="s">
        <v>2814</v>
      </c>
    </row>
    <row r="461" spans="1:4">
      <c r="A461" s="1" t="s">
        <v>389</v>
      </c>
      <c r="B461" s="1" t="s">
        <v>514</v>
      </c>
      <c r="C461" s="1" t="s">
        <v>529</v>
      </c>
      <c r="D461" s="1" t="s">
        <v>2814</v>
      </c>
    </row>
    <row r="462" spans="1:4">
      <c r="A462" s="1" t="s">
        <v>390</v>
      </c>
      <c r="B462" s="1" t="s">
        <v>514</v>
      </c>
      <c r="C462" s="1" t="s">
        <v>529</v>
      </c>
      <c r="D462" s="1" t="s">
        <v>2814</v>
      </c>
    </row>
    <row r="463" spans="1:4">
      <c r="A463" s="1" t="s">
        <v>391</v>
      </c>
      <c r="B463" s="1" t="s">
        <v>514</v>
      </c>
      <c r="C463" s="1" t="s">
        <v>529</v>
      </c>
      <c r="D463" s="1" t="s">
        <v>2814</v>
      </c>
    </row>
    <row r="464" spans="1:4">
      <c r="A464" s="1" t="s">
        <v>392</v>
      </c>
      <c r="B464" s="1" t="s">
        <v>514</v>
      </c>
      <c r="C464" s="1" t="s">
        <v>529</v>
      </c>
      <c r="D464" s="1" t="s">
        <v>2814</v>
      </c>
    </row>
    <row r="465" spans="1:4">
      <c r="A465" s="1" t="s">
        <v>393</v>
      </c>
      <c r="B465" s="1" t="s">
        <v>514</v>
      </c>
      <c r="C465" s="1" t="s">
        <v>529</v>
      </c>
      <c r="D465" s="1" t="s">
        <v>2814</v>
      </c>
    </row>
    <row r="466" spans="1:4">
      <c r="A466" s="1" t="s">
        <v>457</v>
      </c>
      <c r="B466" s="1" t="s">
        <v>2815</v>
      </c>
      <c r="C466" s="1" t="s">
        <v>530</v>
      </c>
      <c r="D466" s="1" t="s">
        <v>2816</v>
      </c>
    </row>
    <row r="467" spans="1:4">
      <c r="A467" s="1" t="s">
        <v>395</v>
      </c>
      <c r="B467" s="1" t="s">
        <v>516</v>
      </c>
      <c r="C467" s="1" t="s">
        <v>531</v>
      </c>
      <c r="D467" s="1" t="s">
        <v>2817</v>
      </c>
    </row>
    <row r="468" spans="1:4">
      <c r="A468" s="1" t="s">
        <v>452</v>
      </c>
      <c r="B468" s="1" t="s">
        <v>522</v>
      </c>
      <c r="C468" s="1" t="s">
        <v>532</v>
      </c>
      <c r="D468" s="1" t="s">
        <v>2740</v>
      </c>
    </row>
    <row r="469" spans="1:4">
      <c r="A469" s="1" t="s">
        <v>453</v>
      </c>
      <c r="B469" s="1" t="s">
        <v>522</v>
      </c>
      <c r="C469" s="1" t="s">
        <v>532</v>
      </c>
      <c r="D469" s="1" t="s">
        <v>2740</v>
      </c>
    </row>
    <row r="470" spans="1:4">
      <c r="A470" s="1" t="s">
        <v>454</v>
      </c>
      <c r="B470" s="1" t="s">
        <v>522</v>
      </c>
      <c r="C470" s="1" t="s">
        <v>532</v>
      </c>
      <c r="D470" s="1" t="s">
        <v>2740</v>
      </c>
    </row>
    <row r="471" spans="1:4">
      <c r="A471" s="1" t="s">
        <v>455</v>
      </c>
      <c r="B471" s="1" t="s">
        <v>522</v>
      </c>
      <c r="C471" s="1" t="s">
        <v>532</v>
      </c>
      <c r="D471" s="1" t="s">
        <v>2740</v>
      </c>
    </row>
    <row r="472" spans="1:4">
      <c r="A472" s="1" t="s">
        <v>456</v>
      </c>
      <c r="B472" s="1" t="s">
        <v>522</v>
      </c>
      <c r="C472" s="1" t="s">
        <v>532</v>
      </c>
      <c r="D472" s="1" t="s">
        <v>2740</v>
      </c>
    </row>
    <row r="473" spans="1:4">
      <c r="A473" s="1" t="s">
        <v>405</v>
      </c>
      <c r="B473" s="1" t="s">
        <v>519</v>
      </c>
      <c r="C473" s="1" t="s">
        <v>533</v>
      </c>
      <c r="D473" s="1" t="s">
        <v>2818</v>
      </c>
    </row>
    <row r="474" spans="1:4">
      <c r="A474" s="1" t="s">
        <v>406</v>
      </c>
      <c r="B474" s="1" t="s">
        <v>520</v>
      </c>
      <c r="C474" s="1" t="s">
        <v>533</v>
      </c>
      <c r="D474" s="1" t="s">
        <v>2818</v>
      </c>
    </row>
    <row r="475" spans="1:4">
      <c r="A475" s="1" t="s">
        <v>407</v>
      </c>
      <c r="B475" s="1" t="s">
        <v>521</v>
      </c>
      <c r="C475" s="1" t="s">
        <v>2819</v>
      </c>
      <c r="D475" s="1" t="s">
        <v>2820</v>
      </c>
    </row>
    <row r="476" spans="1:4">
      <c r="A476" s="1" t="s">
        <v>408</v>
      </c>
      <c r="B476" s="1" t="s">
        <v>521</v>
      </c>
      <c r="C476" s="1" t="s">
        <v>2819</v>
      </c>
      <c r="D476" s="1" t="s">
        <v>2820</v>
      </c>
    </row>
    <row r="477" spans="1:4">
      <c r="A477" s="1" t="s">
        <v>394</v>
      </c>
      <c r="B477" s="1" t="s">
        <v>515</v>
      </c>
      <c r="C477" s="1" t="s">
        <v>2821</v>
      </c>
      <c r="D477" s="1" t="s">
        <v>2822</v>
      </c>
    </row>
    <row r="478" spans="1:4">
      <c r="A478" s="1" t="s">
        <v>491</v>
      </c>
      <c r="B478" s="1" t="s">
        <v>525</v>
      </c>
      <c r="C478" s="1" t="s">
        <v>524</v>
      </c>
      <c r="D478" s="1" t="s">
        <v>2823</v>
      </c>
    </row>
    <row r="479" spans="1:4">
      <c r="A479" s="1" t="s">
        <v>492</v>
      </c>
      <c r="B479" s="1" t="s">
        <v>525</v>
      </c>
      <c r="C479" s="1" t="s">
        <v>524</v>
      </c>
      <c r="D479" s="1" t="s">
        <v>2823</v>
      </c>
    </row>
    <row r="480" spans="1:4">
      <c r="A480" s="1" t="s">
        <v>493</v>
      </c>
      <c r="B480" s="1" t="s">
        <v>525</v>
      </c>
      <c r="C480" s="1" t="s">
        <v>524</v>
      </c>
      <c r="D480" s="1" t="s">
        <v>2823</v>
      </c>
    </row>
    <row r="481" spans="1:4">
      <c r="A481" s="1" t="s">
        <v>494</v>
      </c>
      <c r="B481" s="1" t="s">
        <v>525</v>
      </c>
      <c r="C481" s="1" t="s">
        <v>524</v>
      </c>
      <c r="D481" s="1" t="s">
        <v>2823</v>
      </c>
    </row>
    <row r="482" spans="1:4">
      <c r="A482" s="1" t="s">
        <v>495</v>
      </c>
      <c r="B482" s="1" t="s">
        <v>525</v>
      </c>
      <c r="C482" s="1" t="s">
        <v>524</v>
      </c>
      <c r="D482" s="1" t="s">
        <v>2823</v>
      </c>
    </row>
    <row r="483" spans="1:4">
      <c r="A483" s="1" t="s">
        <v>496</v>
      </c>
      <c r="B483" s="1" t="s">
        <v>525</v>
      </c>
      <c r="C483" s="1" t="s">
        <v>524</v>
      </c>
      <c r="D483" s="1" t="s">
        <v>2823</v>
      </c>
    </row>
    <row r="484" spans="1:4">
      <c r="A484" s="1" t="s">
        <v>497</v>
      </c>
      <c r="B484" s="1" t="s">
        <v>525</v>
      </c>
      <c r="C484" s="1" t="s">
        <v>524</v>
      </c>
      <c r="D484" s="1" t="s">
        <v>2823</v>
      </c>
    </row>
    <row r="485" spans="1:4">
      <c r="A485" s="1" t="s">
        <v>498</v>
      </c>
      <c r="B485" s="1" t="s">
        <v>525</v>
      </c>
      <c r="C485" s="1" t="s">
        <v>524</v>
      </c>
      <c r="D485" s="1" t="s">
        <v>2823</v>
      </c>
    </row>
    <row r="486" spans="1:4">
      <c r="A486" s="1" t="s">
        <v>499</v>
      </c>
      <c r="B486" s="1" t="s">
        <v>525</v>
      </c>
      <c r="C486" s="1" t="s">
        <v>524</v>
      </c>
      <c r="D486" s="1" t="s">
        <v>2823</v>
      </c>
    </row>
    <row r="487" spans="1:4">
      <c r="A487" s="1" t="s">
        <v>500</v>
      </c>
      <c r="B487" s="1" t="s">
        <v>525</v>
      </c>
      <c r="C487" s="1" t="s">
        <v>524</v>
      </c>
      <c r="D487" s="1" t="s">
        <v>2823</v>
      </c>
    </row>
    <row r="488" spans="1:4">
      <c r="A488" s="1" t="s">
        <v>501</v>
      </c>
      <c r="B488" s="1" t="s">
        <v>525</v>
      </c>
      <c r="C488" s="1" t="s">
        <v>524</v>
      </c>
      <c r="D488" s="1" t="s">
        <v>2823</v>
      </c>
    </row>
    <row r="489" spans="1:4">
      <c r="A489" s="1" t="s">
        <v>502</v>
      </c>
      <c r="B489" s="1" t="s">
        <v>525</v>
      </c>
      <c r="C489" s="1" t="s">
        <v>524</v>
      </c>
      <c r="D489" s="1" t="s">
        <v>2823</v>
      </c>
    </row>
    <row r="490" spans="1:4">
      <c r="A490" s="1" t="s">
        <v>503</v>
      </c>
      <c r="B490" s="1" t="s">
        <v>525</v>
      </c>
      <c r="C490" s="1" t="s">
        <v>524</v>
      </c>
      <c r="D490" s="1" t="s">
        <v>2823</v>
      </c>
    </row>
    <row r="491" spans="1:4">
      <c r="A491" s="1" t="s">
        <v>504</v>
      </c>
      <c r="B491" s="1" t="s">
        <v>525</v>
      </c>
      <c r="C491" s="1" t="s">
        <v>524</v>
      </c>
      <c r="D491" s="1" t="s">
        <v>2823</v>
      </c>
    </row>
    <row r="492" spans="1:4">
      <c r="A492" s="1" t="s">
        <v>505</v>
      </c>
      <c r="B492" s="1" t="s">
        <v>525</v>
      </c>
      <c r="C492" s="1" t="s">
        <v>524</v>
      </c>
      <c r="D492" s="1" t="s">
        <v>2823</v>
      </c>
    </row>
    <row r="493" spans="1:4">
      <c r="A493" s="1" t="s">
        <v>506</v>
      </c>
      <c r="B493" s="1" t="s">
        <v>525</v>
      </c>
      <c r="C493" s="1" t="s">
        <v>524</v>
      </c>
      <c r="D493" s="1" t="s">
        <v>2823</v>
      </c>
    </row>
    <row r="494" spans="1:4">
      <c r="A494" s="1" t="s">
        <v>507</v>
      </c>
      <c r="B494" s="1" t="s">
        <v>525</v>
      </c>
      <c r="C494" s="1" t="s">
        <v>524</v>
      </c>
      <c r="D494" s="1" t="s">
        <v>2823</v>
      </c>
    </row>
    <row r="495" spans="1:4">
      <c r="A495" s="1" t="s">
        <v>508</v>
      </c>
      <c r="B495" s="1" t="s">
        <v>525</v>
      </c>
      <c r="C495" s="1" t="s">
        <v>524</v>
      </c>
      <c r="D495" s="1" t="s">
        <v>2823</v>
      </c>
    </row>
    <row r="496" spans="1:4">
      <c r="A496" s="1" t="s">
        <v>509</v>
      </c>
      <c r="B496" s="1" t="s">
        <v>525</v>
      </c>
      <c r="C496" s="1" t="s">
        <v>524</v>
      </c>
      <c r="D496" s="1" t="s">
        <v>2823</v>
      </c>
    </row>
    <row r="497" spans="1:4">
      <c r="A497" s="1" t="s">
        <v>510</v>
      </c>
      <c r="B497" s="1" t="s">
        <v>525</v>
      </c>
      <c r="C497" s="1" t="s">
        <v>524</v>
      </c>
      <c r="D497" s="1" t="s">
        <v>2823</v>
      </c>
    </row>
    <row r="498" spans="1:4">
      <c r="A498" s="1" t="s">
        <v>511</v>
      </c>
      <c r="B498" s="1" t="s">
        <v>525</v>
      </c>
      <c r="C498" s="1" t="s">
        <v>524</v>
      </c>
      <c r="D498" s="1" t="s">
        <v>2823</v>
      </c>
    </row>
    <row r="499" spans="1:4">
      <c r="A499" s="1" t="s">
        <v>512</v>
      </c>
      <c r="B499" s="1" t="s">
        <v>525</v>
      </c>
      <c r="C499" s="1" t="s">
        <v>524</v>
      </c>
      <c r="D499" s="1" t="s">
        <v>2823</v>
      </c>
    </row>
    <row r="500" spans="1:4">
      <c r="A500" s="1" t="s">
        <v>513</v>
      </c>
      <c r="B500" s="1" t="s">
        <v>525</v>
      </c>
      <c r="C500" s="1" t="s">
        <v>524</v>
      </c>
      <c r="D500" s="1" t="s">
        <v>2823</v>
      </c>
    </row>
    <row r="501" spans="1:4">
      <c r="A501" s="1" t="s">
        <v>404</v>
      </c>
      <c r="B501" s="1" t="s">
        <v>2824</v>
      </c>
      <c r="C501" s="1" t="s">
        <v>2825</v>
      </c>
      <c r="D501" s="1" t="s">
        <v>2826</v>
      </c>
    </row>
    <row r="502" spans="1:4">
      <c r="A502" s="1" t="s">
        <v>858</v>
      </c>
      <c r="B502" s="1" t="s">
        <v>1601</v>
      </c>
      <c r="C502" s="1" t="s">
        <v>1604</v>
      </c>
      <c r="D502" s="1" t="s">
        <v>2827</v>
      </c>
    </row>
    <row r="503" spans="1:4">
      <c r="A503" s="1" t="s">
        <v>859</v>
      </c>
      <c r="B503" s="1" t="s">
        <v>1601</v>
      </c>
      <c r="C503" s="1" t="s">
        <v>1604</v>
      </c>
      <c r="D503" s="1" t="s">
        <v>2827</v>
      </c>
    </row>
    <row r="504" spans="1:4">
      <c r="A504" s="1" t="s">
        <v>860</v>
      </c>
      <c r="B504" s="1" t="s">
        <v>1601</v>
      </c>
      <c r="C504" s="1" t="s">
        <v>1604</v>
      </c>
      <c r="D504" s="1" t="s">
        <v>2827</v>
      </c>
    </row>
    <row r="505" spans="1:4">
      <c r="A505" s="1" t="s">
        <v>861</v>
      </c>
      <c r="B505" s="1" t="s">
        <v>1601</v>
      </c>
      <c r="C505" s="1" t="s">
        <v>1604</v>
      </c>
      <c r="D505" s="1" t="s">
        <v>2827</v>
      </c>
    </row>
    <row r="506" spans="1:4">
      <c r="A506" s="1" t="s">
        <v>862</v>
      </c>
      <c r="B506" s="1" t="s">
        <v>2828</v>
      </c>
      <c r="C506" s="1" t="s">
        <v>1605</v>
      </c>
      <c r="D506" s="1" t="s">
        <v>2829</v>
      </c>
    </row>
    <row r="507" spans="1:4">
      <c r="A507" s="1" t="s">
        <v>863</v>
      </c>
      <c r="B507" s="1" t="s">
        <v>2828</v>
      </c>
      <c r="C507" s="1" t="s">
        <v>1605</v>
      </c>
      <c r="D507" s="1" t="s">
        <v>2829</v>
      </c>
    </row>
    <row r="508" spans="1:4">
      <c r="A508" s="1" t="s">
        <v>864</v>
      </c>
      <c r="B508" s="1" t="s">
        <v>2828</v>
      </c>
      <c r="C508" s="1" t="s">
        <v>1605</v>
      </c>
      <c r="D508" s="1" t="s">
        <v>2829</v>
      </c>
    </row>
    <row r="509" spans="1:4">
      <c r="A509" s="1" t="s">
        <v>865</v>
      </c>
      <c r="B509" s="1" t="s">
        <v>2828</v>
      </c>
      <c r="C509" s="1" t="s">
        <v>1605</v>
      </c>
      <c r="D509" s="1" t="s">
        <v>2829</v>
      </c>
    </row>
    <row r="510" spans="1:4">
      <c r="A510" s="1" t="s">
        <v>866</v>
      </c>
      <c r="B510" s="1" t="s">
        <v>2828</v>
      </c>
      <c r="C510" s="1" t="s">
        <v>1605</v>
      </c>
      <c r="D510" s="1" t="s">
        <v>2829</v>
      </c>
    </row>
    <row r="511" spans="1:4">
      <c r="A511" s="1" t="s">
        <v>867</v>
      </c>
      <c r="B511" s="1" t="s">
        <v>2828</v>
      </c>
      <c r="C511" s="1" t="s">
        <v>1605</v>
      </c>
      <c r="D511" s="1" t="s">
        <v>2829</v>
      </c>
    </row>
    <row r="512" spans="1:4">
      <c r="A512" s="1" t="s">
        <v>868</v>
      </c>
      <c r="B512" s="1" t="s">
        <v>2828</v>
      </c>
      <c r="C512" s="1" t="s">
        <v>1605</v>
      </c>
      <c r="D512" s="1" t="s">
        <v>2829</v>
      </c>
    </row>
    <row r="513" spans="1:4">
      <c r="A513" s="1" t="s">
        <v>869</v>
      </c>
      <c r="B513" s="1" t="s">
        <v>2828</v>
      </c>
      <c r="C513" s="1" t="s">
        <v>1605</v>
      </c>
      <c r="D513" s="1" t="s">
        <v>2829</v>
      </c>
    </row>
    <row r="514" spans="1:4">
      <c r="A514" s="1" t="s">
        <v>870</v>
      </c>
      <c r="B514" s="1" t="s">
        <v>2828</v>
      </c>
      <c r="C514" s="1" t="s">
        <v>1605</v>
      </c>
      <c r="D514" s="1" t="s">
        <v>2829</v>
      </c>
    </row>
    <row r="515" spans="1:4">
      <c r="A515" s="1" t="s">
        <v>871</v>
      </c>
      <c r="B515" s="1" t="s">
        <v>2828</v>
      </c>
      <c r="C515" s="1" t="s">
        <v>1605</v>
      </c>
      <c r="D515" s="1" t="s">
        <v>2829</v>
      </c>
    </row>
    <row r="516" spans="1:4">
      <c r="A516" s="1" t="s">
        <v>872</v>
      </c>
      <c r="B516" s="1" t="s">
        <v>2828</v>
      </c>
      <c r="C516" s="1" t="s">
        <v>1605</v>
      </c>
      <c r="D516" s="1" t="s">
        <v>2829</v>
      </c>
    </row>
    <row r="517" spans="1:4">
      <c r="A517" s="1" t="s">
        <v>873</v>
      </c>
      <c r="B517" s="1" t="s">
        <v>2828</v>
      </c>
      <c r="C517" s="1" t="s">
        <v>1605</v>
      </c>
      <c r="D517" s="1" t="s">
        <v>2829</v>
      </c>
    </row>
    <row r="518" spans="1:4">
      <c r="A518" s="1" t="s">
        <v>874</v>
      </c>
      <c r="B518" s="1" t="s">
        <v>2828</v>
      </c>
      <c r="C518" s="1" t="s">
        <v>1605</v>
      </c>
      <c r="D518" s="1" t="s">
        <v>2829</v>
      </c>
    </row>
    <row r="519" spans="1:4">
      <c r="A519" s="1" t="s">
        <v>875</v>
      </c>
      <c r="B519" s="1" t="s">
        <v>2828</v>
      </c>
      <c r="C519" s="1" t="s">
        <v>1605</v>
      </c>
      <c r="D519" s="1" t="s">
        <v>2829</v>
      </c>
    </row>
    <row r="520" spans="1:4">
      <c r="A520" s="1" t="s">
        <v>876</v>
      </c>
      <c r="B520" s="1" t="s">
        <v>2828</v>
      </c>
      <c r="C520" s="1" t="s">
        <v>1605</v>
      </c>
      <c r="D520" s="1" t="s">
        <v>2829</v>
      </c>
    </row>
    <row r="521" spans="1:4">
      <c r="A521" s="1" t="s">
        <v>877</v>
      </c>
      <c r="B521" s="1" t="s">
        <v>2828</v>
      </c>
      <c r="C521" s="1" t="s">
        <v>1605</v>
      </c>
      <c r="D521" s="1" t="s">
        <v>2829</v>
      </c>
    </row>
    <row r="522" spans="1:4">
      <c r="A522" s="1" t="s">
        <v>878</v>
      </c>
      <c r="B522" s="1" t="s">
        <v>2785</v>
      </c>
      <c r="C522" s="1" t="s">
        <v>1606</v>
      </c>
      <c r="D522" s="1" t="s">
        <v>2830</v>
      </c>
    </row>
    <row r="523" spans="1:4">
      <c r="A523" s="1" t="s">
        <v>879</v>
      </c>
      <c r="B523" s="1" t="s">
        <v>2831</v>
      </c>
      <c r="C523" s="1" t="s">
        <v>1607</v>
      </c>
      <c r="D523" s="1" t="s">
        <v>2832</v>
      </c>
    </row>
    <row r="524" spans="1:4">
      <c r="A524" s="1" t="s">
        <v>880</v>
      </c>
      <c r="B524" s="1" t="s">
        <v>2831</v>
      </c>
      <c r="C524" s="1" t="s">
        <v>1607</v>
      </c>
      <c r="D524" s="1" t="s">
        <v>2832</v>
      </c>
    </row>
    <row r="525" spans="1:4">
      <c r="A525" s="1" t="s">
        <v>881</v>
      </c>
      <c r="B525" s="1" t="s">
        <v>2831</v>
      </c>
      <c r="C525" s="1" t="s">
        <v>1607</v>
      </c>
      <c r="D525" s="1" t="s">
        <v>2832</v>
      </c>
    </row>
    <row r="526" spans="1:4">
      <c r="A526" s="1" t="s">
        <v>882</v>
      </c>
      <c r="B526" s="1" t="s">
        <v>2831</v>
      </c>
      <c r="C526" s="1" t="s">
        <v>1607</v>
      </c>
      <c r="D526" s="1" t="s">
        <v>2832</v>
      </c>
    </row>
    <row r="527" spans="1:4">
      <c r="A527" s="1" t="s">
        <v>883</v>
      </c>
      <c r="B527" s="1" t="s">
        <v>2831</v>
      </c>
      <c r="C527" s="1" t="s">
        <v>1607</v>
      </c>
      <c r="D527" s="1" t="s">
        <v>2832</v>
      </c>
    </row>
    <row r="528" spans="1:4">
      <c r="A528" s="1" t="s">
        <v>884</v>
      </c>
      <c r="B528" s="1" t="s">
        <v>2831</v>
      </c>
      <c r="C528" s="1" t="s">
        <v>1607</v>
      </c>
      <c r="D528" s="1" t="s">
        <v>2832</v>
      </c>
    </row>
    <row r="529" spans="1:4">
      <c r="A529" s="1" t="s">
        <v>885</v>
      </c>
      <c r="B529" s="1" t="s">
        <v>2833</v>
      </c>
      <c r="C529" s="1" t="s">
        <v>1608</v>
      </c>
      <c r="D529" s="1" t="s">
        <v>2834</v>
      </c>
    </row>
    <row r="530" spans="1:4">
      <c r="A530" s="1" t="s">
        <v>886</v>
      </c>
      <c r="B530" s="1" t="s">
        <v>2833</v>
      </c>
      <c r="C530" s="1" t="s">
        <v>1608</v>
      </c>
      <c r="D530" s="1" t="s">
        <v>2834</v>
      </c>
    </row>
    <row r="531" spans="1:4">
      <c r="A531" s="1" t="s">
        <v>887</v>
      </c>
      <c r="B531" s="1" t="s">
        <v>2833</v>
      </c>
      <c r="C531" s="1" t="s">
        <v>1608</v>
      </c>
      <c r="D531" s="1" t="s">
        <v>2834</v>
      </c>
    </row>
    <row r="532" spans="1:4">
      <c r="A532" s="1" t="s">
        <v>888</v>
      </c>
      <c r="B532" s="1" t="s">
        <v>2833</v>
      </c>
      <c r="C532" s="1" t="s">
        <v>1608</v>
      </c>
      <c r="D532" s="1" t="s">
        <v>2834</v>
      </c>
    </row>
    <row r="533" spans="1:4">
      <c r="A533" s="1" t="s">
        <v>889</v>
      </c>
      <c r="B533" s="1" t="s">
        <v>1601</v>
      </c>
      <c r="C533" s="1" t="s">
        <v>1610</v>
      </c>
      <c r="D533" s="1" t="s">
        <v>2827</v>
      </c>
    </row>
    <row r="534" spans="1:4">
      <c r="A534" s="1" t="s">
        <v>890</v>
      </c>
      <c r="B534" s="1" t="s">
        <v>1601</v>
      </c>
      <c r="C534" s="1" t="s">
        <v>1610</v>
      </c>
      <c r="D534" s="1" t="s">
        <v>2827</v>
      </c>
    </row>
    <row r="535" spans="1:4">
      <c r="A535" s="1" t="s">
        <v>891</v>
      </c>
      <c r="B535" s="1" t="s">
        <v>2835</v>
      </c>
      <c r="C535" s="1" t="s">
        <v>1610</v>
      </c>
      <c r="D535" s="1" t="s">
        <v>2836</v>
      </c>
    </row>
    <row r="536" spans="1:4">
      <c r="A536" s="1" t="s">
        <v>892</v>
      </c>
      <c r="B536" s="1" t="s">
        <v>1601</v>
      </c>
      <c r="C536" s="1" t="s">
        <v>1610</v>
      </c>
      <c r="D536" s="1" t="s">
        <v>2827</v>
      </c>
    </row>
    <row r="537" spans="1:4">
      <c r="A537" s="1" t="s">
        <v>893</v>
      </c>
      <c r="B537" s="1" t="s">
        <v>1601</v>
      </c>
      <c r="C537" s="1" t="s">
        <v>1610</v>
      </c>
      <c r="D537" s="1" t="s">
        <v>2827</v>
      </c>
    </row>
    <row r="538" spans="1:4">
      <c r="A538" s="1" t="s">
        <v>894</v>
      </c>
      <c r="B538" s="1" t="s">
        <v>2835</v>
      </c>
      <c r="C538" s="1" t="s">
        <v>1610</v>
      </c>
      <c r="D538" s="1" t="s">
        <v>2836</v>
      </c>
    </row>
    <row r="539" spans="1:4">
      <c r="A539" s="1" t="s">
        <v>895</v>
      </c>
      <c r="B539" s="1" t="s">
        <v>2835</v>
      </c>
      <c r="C539" s="1" t="s">
        <v>1610</v>
      </c>
      <c r="D539" s="1" t="s">
        <v>2836</v>
      </c>
    </row>
    <row r="540" spans="1:4">
      <c r="A540" s="1" t="s">
        <v>896</v>
      </c>
      <c r="B540" s="1" t="s">
        <v>2835</v>
      </c>
      <c r="C540" s="1" t="s">
        <v>1610</v>
      </c>
      <c r="D540" s="1" t="s">
        <v>2836</v>
      </c>
    </row>
    <row r="541" spans="1:4">
      <c r="A541" s="1" t="s">
        <v>897</v>
      </c>
      <c r="B541" s="1" t="s">
        <v>2837</v>
      </c>
      <c r="C541" s="1" t="s">
        <v>1610</v>
      </c>
      <c r="D541" s="1" t="s">
        <v>2740</v>
      </c>
    </row>
    <row r="542" spans="1:4">
      <c r="A542" s="1" t="s">
        <v>898</v>
      </c>
      <c r="B542" s="1" t="s">
        <v>2837</v>
      </c>
      <c r="C542" s="1" t="s">
        <v>1610</v>
      </c>
      <c r="D542" s="1" t="s">
        <v>2740</v>
      </c>
    </row>
    <row r="543" spans="1:4">
      <c r="A543" s="1" t="s">
        <v>899</v>
      </c>
      <c r="B543" s="1" t="s">
        <v>2837</v>
      </c>
      <c r="C543" s="1" t="s">
        <v>1610</v>
      </c>
      <c r="D543" s="1" t="s">
        <v>2740</v>
      </c>
    </row>
    <row r="544" spans="1:4">
      <c r="A544" s="1" t="s">
        <v>900</v>
      </c>
      <c r="B544" s="1" t="s">
        <v>2837</v>
      </c>
      <c r="C544" s="1" t="s">
        <v>1610</v>
      </c>
      <c r="D544" s="1" t="s">
        <v>2740</v>
      </c>
    </row>
    <row r="545" spans="1:4">
      <c r="A545" s="1" t="s">
        <v>901</v>
      </c>
      <c r="B545" s="1" t="s">
        <v>2838</v>
      </c>
      <c r="C545" s="1" t="s">
        <v>1611</v>
      </c>
      <c r="D545" s="1" t="s">
        <v>2839</v>
      </c>
    </row>
    <row r="546" spans="1:4">
      <c r="A546" s="1" t="s">
        <v>902</v>
      </c>
      <c r="B546" s="1" t="s">
        <v>2838</v>
      </c>
      <c r="C546" s="1" t="s">
        <v>1611</v>
      </c>
      <c r="D546" s="1" t="s">
        <v>2839</v>
      </c>
    </row>
    <row r="547" spans="1:4">
      <c r="A547" s="1" t="s">
        <v>903</v>
      </c>
      <c r="B547" s="1" t="s">
        <v>2838</v>
      </c>
      <c r="C547" s="1" t="s">
        <v>1611</v>
      </c>
      <c r="D547" s="1" t="s">
        <v>2839</v>
      </c>
    </row>
    <row r="548" spans="1:4">
      <c r="A548" s="1" t="s">
        <v>904</v>
      </c>
      <c r="B548" s="1" t="s">
        <v>2840</v>
      </c>
      <c r="C548" s="1" t="s">
        <v>1611</v>
      </c>
      <c r="D548" s="1" t="s">
        <v>2841</v>
      </c>
    </row>
    <row r="549" spans="1:4">
      <c r="A549" s="1" t="s">
        <v>905</v>
      </c>
      <c r="B549" s="1" t="s">
        <v>2840</v>
      </c>
      <c r="C549" s="1" t="s">
        <v>1611</v>
      </c>
      <c r="D549" s="1" t="s">
        <v>2841</v>
      </c>
    </row>
    <row r="550" spans="1:4">
      <c r="A550" s="1" t="s">
        <v>906</v>
      </c>
      <c r="B550" s="1" t="s">
        <v>2840</v>
      </c>
      <c r="C550" s="1" t="s">
        <v>1611</v>
      </c>
      <c r="D550" s="1" t="s">
        <v>2841</v>
      </c>
    </row>
    <row r="551" spans="1:4">
      <c r="A551" s="1" t="s">
        <v>907</v>
      </c>
      <c r="B551" s="1" t="s">
        <v>1601</v>
      </c>
      <c r="C551" s="1" t="s">
        <v>1612</v>
      </c>
      <c r="D551" s="1" t="s">
        <v>2827</v>
      </c>
    </row>
    <row r="552" spans="1:4">
      <c r="A552" s="1" t="s">
        <v>908</v>
      </c>
      <c r="B552" s="1" t="s">
        <v>1601</v>
      </c>
      <c r="C552" s="1" t="s">
        <v>1612</v>
      </c>
      <c r="D552" s="1" t="s">
        <v>2827</v>
      </c>
    </row>
    <row r="553" spans="1:4">
      <c r="A553" s="1" t="s">
        <v>909</v>
      </c>
      <c r="B553" s="1" t="s">
        <v>1601</v>
      </c>
      <c r="C553" s="1" t="s">
        <v>1612</v>
      </c>
      <c r="D553" s="1" t="s">
        <v>2827</v>
      </c>
    </row>
    <row r="554" spans="1:4">
      <c r="A554" s="1" t="s">
        <v>910</v>
      </c>
      <c r="B554" s="1" t="s">
        <v>1601</v>
      </c>
      <c r="C554" s="1" t="s">
        <v>1612</v>
      </c>
      <c r="D554" s="1" t="s">
        <v>2827</v>
      </c>
    </row>
    <row r="555" spans="1:4">
      <c r="A555" s="1" t="s">
        <v>911</v>
      </c>
      <c r="B555" s="1" t="s">
        <v>1601</v>
      </c>
      <c r="C555" s="1" t="s">
        <v>1612</v>
      </c>
      <c r="D555" s="1" t="s">
        <v>2827</v>
      </c>
    </row>
    <row r="556" spans="1:4">
      <c r="A556" s="1" t="s">
        <v>912</v>
      </c>
      <c r="B556" s="1" t="s">
        <v>1601</v>
      </c>
      <c r="C556" s="1" t="s">
        <v>1612</v>
      </c>
      <c r="D556" s="1" t="s">
        <v>2827</v>
      </c>
    </row>
    <row r="557" spans="1:4">
      <c r="A557" s="1" t="s">
        <v>913</v>
      </c>
      <c r="B557" s="1" t="s">
        <v>1601</v>
      </c>
      <c r="C557" s="1" t="s">
        <v>1612</v>
      </c>
      <c r="D557" s="1" t="s">
        <v>2827</v>
      </c>
    </row>
    <row r="558" spans="1:4">
      <c r="A558" s="1" t="s">
        <v>914</v>
      </c>
      <c r="B558" s="1" t="s">
        <v>1601</v>
      </c>
      <c r="C558" s="1" t="s">
        <v>1612</v>
      </c>
      <c r="D558" s="1" t="s">
        <v>2827</v>
      </c>
    </row>
    <row r="559" spans="1:4">
      <c r="A559" s="1" t="s">
        <v>915</v>
      </c>
      <c r="B559" s="1" t="s">
        <v>1601</v>
      </c>
      <c r="C559" s="1" t="s">
        <v>1612</v>
      </c>
      <c r="D559" s="1" t="s">
        <v>2827</v>
      </c>
    </row>
    <row r="560" spans="1:4">
      <c r="A560" s="1" t="s">
        <v>916</v>
      </c>
      <c r="B560" s="1" t="s">
        <v>1601</v>
      </c>
      <c r="C560" s="1" t="s">
        <v>1612</v>
      </c>
      <c r="D560" s="1" t="s">
        <v>2827</v>
      </c>
    </row>
    <row r="561" spans="1:4">
      <c r="A561" s="1" t="s">
        <v>917</v>
      </c>
      <c r="B561" s="1" t="s">
        <v>1601</v>
      </c>
      <c r="C561" s="1" t="s">
        <v>1612</v>
      </c>
      <c r="D561" s="1" t="s">
        <v>2827</v>
      </c>
    </row>
    <row r="562" spans="1:4">
      <c r="A562" s="1" t="s">
        <v>918</v>
      </c>
      <c r="B562" s="1" t="s">
        <v>1601</v>
      </c>
      <c r="C562" s="1" t="s">
        <v>1612</v>
      </c>
      <c r="D562" s="1" t="s">
        <v>2827</v>
      </c>
    </row>
    <row r="563" spans="1:4">
      <c r="A563" s="1" t="s">
        <v>919</v>
      </c>
      <c r="B563" s="1" t="s">
        <v>1601</v>
      </c>
      <c r="C563" s="1" t="s">
        <v>1612</v>
      </c>
      <c r="D563" s="1" t="s">
        <v>2827</v>
      </c>
    </row>
    <row r="564" spans="1:4">
      <c r="A564" s="1" t="s">
        <v>920</v>
      </c>
      <c r="B564" s="1" t="s">
        <v>1601</v>
      </c>
      <c r="C564" s="1" t="s">
        <v>1612</v>
      </c>
      <c r="D564" s="1" t="s">
        <v>2827</v>
      </c>
    </row>
    <row r="565" spans="1:4">
      <c r="A565" s="1" t="s">
        <v>921</v>
      </c>
      <c r="B565" s="1" t="s">
        <v>1601</v>
      </c>
      <c r="C565" s="1" t="s">
        <v>1612</v>
      </c>
      <c r="D565" s="1" t="s">
        <v>2827</v>
      </c>
    </row>
    <row r="566" spans="1:4">
      <c r="A566" s="1" t="s">
        <v>922</v>
      </c>
      <c r="B566" s="1" t="s">
        <v>1601</v>
      </c>
      <c r="C566" s="1" t="s">
        <v>1612</v>
      </c>
      <c r="D566" s="1" t="s">
        <v>2827</v>
      </c>
    </row>
    <row r="567" spans="1:4">
      <c r="A567" s="1" t="s">
        <v>923</v>
      </c>
      <c r="B567" s="1" t="s">
        <v>1601</v>
      </c>
      <c r="C567" s="1" t="s">
        <v>1612</v>
      </c>
      <c r="D567" s="1" t="s">
        <v>2827</v>
      </c>
    </row>
    <row r="568" spans="1:4">
      <c r="A568" s="1" t="s">
        <v>924</v>
      </c>
      <c r="B568" s="1" t="s">
        <v>1601</v>
      </c>
      <c r="C568" s="1" t="s">
        <v>1612</v>
      </c>
      <c r="D568" s="1" t="s">
        <v>2827</v>
      </c>
    </row>
    <row r="569" spans="1:4">
      <c r="A569" s="1" t="s">
        <v>925</v>
      </c>
      <c r="B569" s="1" t="s">
        <v>1601</v>
      </c>
      <c r="C569" s="1" t="s">
        <v>1612</v>
      </c>
      <c r="D569" s="1" t="s">
        <v>2827</v>
      </c>
    </row>
    <row r="570" spans="1:4">
      <c r="A570" s="1" t="s">
        <v>926</v>
      </c>
      <c r="B570" s="1" t="s">
        <v>1601</v>
      </c>
      <c r="C570" s="1" t="s">
        <v>1612</v>
      </c>
      <c r="D570" s="1" t="s">
        <v>2827</v>
      </c>
    </row>
    <row r="571" spans="1:4">
      <c r="A571" s="1" t="s">
        <v>927</v>
      </c>
      <c r="B571" s="1" t="s">
        <v>1601</v>
      </c>
      <c r="C571" s="1" t="s">
        <v>1612</v>
      </c>
      <c r="D571" s="1" t="s">
        <v>2827</v>
      </c>
    </row>
    <row r="572" spans="1:4">
      <c r="A572" s="1" t="s">
        <v>928</v>
      </c>
      <c r="B572" s="1" t="s">
        <v>1601</v>
      </c>
      <c r="C572" s="1" t="s">
        <v>1612</v>
      </c>
      <c r="D572" s="1" t="s">
        <v>2827</v>
      </c>
    </row>
    <row r="573" spans="1:4">
      <c r="A573" s="1" t="s">
        <v>929</v>
      </c>
      <c r="B573" s="1" t="s">
        <v>1601</v>
      </c>
      <c r="C573" s="1" t="s">
        <v>1612</v>
      </c>
      <c r="D573" s="1" t="s">
        <v>2827</v>
      </c>
    </row>
    <row r="574" spans="1:4">
      <c r="A574" s="1" t="s">
        <v>930</v>
      </c>
      <c r="B574" s="1" t="s">
        <v>1601</v>
      </c>
      <c r="C574" s="1" t="s">
        <v>1612</v>
      </c>
      <c r="D574" s="1" t="s">
        <v>2827</v>
      </c>
    </row>
    <row r="575" spans="1:4">
      <c r="A575" s="1" t="s">
        <v>931</v>
      </c>
      <c r="B575" s="1" t="s">
        <v>1601</v>
      </c>
      <c r="C575" s="1" t="s">
        <v>1612</v>
      </c>
      <c r="D575" s="1" t="s">
        <v>2827</v>
      </c>
    </row>
    <row r="576" spans="1:4">
      <c r="A576" s="1" t="s">
        <v>932</v>
      </c>
      <c r="B576" s="1" t="s">
        <v>1602</v>
      </c>
      <c r="C576" s="1" t="s">
        <v>1613</v>
      </c>
      <c r="D576" s="1" t="s">
        <v>2842</v>
      </c>
    </row>
    <row r="577" spans="1:4">
      <c r="A577" s="1" t="s">
        <v>933</v>
      </c>
      <c r="B577" s="1" t="s">
        <v>1602</v>
      </c>
      <c r="C577" s="1" t="s">
        <v>1614</v>
      </c>
      <c r="D577" s="1" t="s">
        <v>2842</v>
      </c>
    </row>
    <row r="578" spans="1:4">
      <c r="A578" s="1" t="s">
        <v>934</v>
      </c>
      <c r="B578" s="1" t="s">
        <v>1602</v>
      </c>
      <c r="C578" s="1" t="s">
        <v>1614</v>
      </c>
      <c r="D578" s="1" t="s">
        <v>2842</v>
      </c>
    </row>
    <row r="579" spans="1:4">
      <c r="A579" s="1" t="s">
        <v>935</v>
      </c>
      <c r="B579" s="1" t="s">
        <v>1601</v>
      </c>
      <c r="C579" s="1" t="s">
        <v>1615</v>
      </c>
      <c r="D579" s="1" t="s">
        <v>2827</v>
      </c>
    </row>
    <row r="580" spans="1:4">
      <c r="A580" s="1" t="s">
        <v>936</v>
      </c>
      <c r="B580" s="1" t="s">
        <v>1601</v>
      </c>
      <c r="C580" s="1" t="s">
        <v>1616</v>
      </c>
      <c r="D580" s="1" t="s">
        <v>2827</v>
      </c>
    </row>
    <row r="581" spans="1:4">
      <c r="A581" s="1" t="s">
        <v>937</v>
      </c>
      <c r="B581" s="1" t="s">
        <v>1601</v>
      </c>
      <c r="C581" s="1" t="s">
        <v>1616</v>
      </c>
      <c r="D581" s="1" t="s">
        <v>2827</v>
      </c>
    </row>
    <row r="582" spans="1:4">
      <c r="A582" s="1" t="s">
        <v>938</v>
      </c>
      <c r="B582" s="1" t="s">
        <v>1601</v>
      </c>
      <c r="C582" s="1" t="s">
        <v>1616</v>
      </c>
      <c r="D582" s="1" t="s">
        <v>2827</v>
      </c>
    </row>
    <row r="583" spans="1:4">
      <c r="A583" s="1" t="s">
        <v>939</v>
      </c>
      <c r="B583" s="1" t="s">
        <v>2843</v>
      </c>
      <c r="C583" s="1" t="s">
        <v>1617</v>
      </c>
      <c r="D583" s="1" t="s">
        <v>2844</v>
      </c>
    </row>
    <row r="584" spans="1:4">
      <c r="A584" s="1" t="s">
        <v>940</v>
      </c>
      <c r="B584" s="1" t="s">
        <v>2843</v>
      </c>
      <c r="C584" s="1" t="s">
        <v>1617</v>
      </c>
      <c r="D584" s="1" t="s">
        <v>2844</v>
      </c>
    </row>
    <row r="585" spans="1:4">
      <c r="A585" s="1" t="s">
        <v>941</v>
      </c>
      <c r="B585" s="1" t="s">
        <v>2843</v>
      </c>
      <c r="C585" s="1" t="s">
        <v>1617</v>
      </c>
      <c r="D585" s="1" t="s">
        <v>2844</v>
      </c>
    </row>
    <row r="586" spans="1:4">
      <c r="A586" s="1" t="s">
        <v>942</v>
      </c>
      <c r="B586" s="1" t="s">
        <v>2843</v>
      </c>
      <c r="C586" s="1" t="s">
        <v>1617</v>
      </c>
      <c r="D586" s="1" t="s">
        <v>2844</v>
      </c>
    </row>
    <row r="587" spans="1:4">
      <c r="A587" s="1" t="s">
        <v>943</v>
      </c>
      <c r="B587" s="1" t="s">
        <v>2843</v>
      </c>
      <c r="C587" s="1" t="s">
        <v>1617</v>
      </c>
      <c r="D587" s="1" t="s">
        <v>2844</v>
      </c>
    </row>
    <row r="588" spans="1:4">
      <c r="A588" s="1" t="s">
        <v>944</v>
      </c>
      <c r="B588" s="1" t="s">
        <v>2845</v>
      </c>
      <c r="C588" s="1" t="s">
        <v>1617</v>
      </c>
      <c r="D588" s="1" t="s">
        <v>2846</v>
      </c>
    </row>
    <row r="589" spans="1:4">
      <c r="A589" s="1" t="s">
        <v>945</v>
      </c>
      <c r="B589" s="1" t="s">
        <v>2847</v>
      </c>
      <c r="C589" s="1" t="s">
        <v>1617</v>
      </c>
      <c r="D589" s="1" t="s">
        <v>2846</v>
      </c>
    </row>
    <row r="590" spans="1:4">
      <c r="A590" s="1" t="s">
        <v>946</v>
      </c>
      <c r="B590" s="1" t="s">
        <v>2848</v>
      </c>
      <c r="C590" s="1" t="s">
        <v>1617</v>
      </c>
      <c r="D590" s="1" t="s">
        <v>2846</v>
      </c>
    </row>
    <row r="591" spans="1:4">
      <c r="A591" s="1" t="s">
        <v>947</v>
      </c>
      <c r="B591" s="1" t="s">
        <v>2849</v>
      </c>
      <c r="C591" s="1" t="s">
        <v>1617</v>
      </c>
      <c r="D591" s="1" t="s">
        <v>2846</v>
      </c>
    </row>
    <row r="592" spans="1:4">
      <c r="A592" s="1" t="s">
        <v>948</v>
      </c>
      <c r="B592" s="1" t="s">
        <v>2850</v>
      </c>
      <c r="C592" s="1" t="s">
        <v>1617</v>
      </c>
      <c r="D592" s="1" t="s">
        <v>2846</v>
      </c>
    </row>
    <row r="593" spans="1:4">
      <c r="A593" s="1" t="s">
        <v>949</v>
      </c>
      <c r="B593" s="1" t="s">
        <v>2851</v>
      </c>
      <c r="C593" s="1" t="s">
        <v>1617</v>
      </c>
      <c r="D593" s="1" t="s">
        <v>2846</v>
      </c>
    </row>
    <row r="594" spans="1:4">
      <c r="A594" s="1" t="s">
        <v>950</v>
      </c>
      <c r="B594" s="1" t="s">
        <v>2852</v>
      </c>
      <c r="C594" s="1" t="s">
        <v>1617</v>
      </c>
      <c r="D594" s="1" t="s">
        <v>2846</v>
      </c>
    </row>
    <row r="595" spans="1:4">
      <c r="A595" s="1" t="s">
        <v>951</v>
      </c>
      <c r="B595" s="1" t="s">
        <v>2853</v>
      </c>
      <c r="C595" s="1" t="s">
        <v>1617</v>
      </c>
      <c r="D595" s="1" t="s">
        <v>2846</v>
      </c>
    </row>
    <row r="596" spans="1:4">
      <c r="A596" s="1" t="s">
        <v>952</v>
      </c>
      <c r="B596" s="1" t="s">
        <v>2854</v>
      </c>
      <c r="C596" s="1" t="s">
        <v>1617</v>
      </c>
      <c r="D596" s="1" t="s">
        <v>2846</v>
      </c>
    </row>
    <row r="597" spans="1:4">
      <c r="A597" s="1" t="s">
        <v>953</v>
      </c>
      <c r="B597" s="1" t="s">
        <v>2854</v>
      </c>
      <c r="C597" s="1" t="s">
        <v>1617</v>
      </c>
      <c r="D597" s="1" t="s">
        <v>2846</v>
      </c>
    </row>
    <row r="598" spans="1:4">
      <c r="A598" s="1" t="s">
        <v>954</v>
      </c>
      <c r="B598" s="1" t="s">
        <v>2855</v>
      </c>
      <c r="C598" s="1" t="s">
        <v>1617</v>
      </c>
      <c r="D598" s="1" t="s">
        <v>2846</v>
      </c>
    </row>
    <row r="599" spans="1:4">
      <c r="A599" s="1" t="s">
        <v>955</v>
      </c>
      <c r="B599" s="1" t="s">
        <v>2856</v>
      </c>
      <c r="C599" s="1" t="s">
        <v>1617</v>
      </c>
      <c r="D599" s="1" t="s">
        <v>2846</v>
      </c>
    </row>
    <row r="600" spans="1:4">
      <c r="A600" s="1" t="s">
        <v>956</v>
      </c>
      <c r="B600" s="1" t="s">
        <v>2857</v>
      </c>
      <c r="C600" s="1" t="s">
        <v>1617</v>
      </c>
      <c r="D600" s="1" t="s">
        <v>2846</v>
      </c>
    </row>
    <row r="601" spans="1:4">
      <c r="A601" s="1" t="s">
        <v>957</v>
      </c>
      <c r="B601" s="1" t="s">
        <v>2858</v>
      </c>
      <c r="C601" s="1" t="s">
        <v>1617</v>
      </c>
      <c r="D601" s="1" t="s">
        <v>2846</v>
      </c>
    </row>
    <row r="602" spans="1:4">
      <c r="A602" s="1" t="s">
        <v>958</v>
      </c>
      <c r="B602" s="1" t="s">
        <v>2859</v>
      </c>
      <c r="C602" s="1" t="s">
        <v>1617</v>
      </c>
      <c r="D602" s="1" t="s">
        <v>2846</v>
      </c>
    </row>
    <row r="603" spans="1:4">
      <c r="A603" s="1" t="s">
        <v>959</v>
      </c>
      <c r="B603" s="1" t="s">
        <v>2860</v>
      </c>
      <c r="C603" s="1" t="s">
        <v>1617</v>
      </c>
      <c r="D603" s="1" t="s">
        <v>2846</v>
      </c>
    </row>
    <row r="604" spans="1:4">
      <c r="A604" s="1" t="s">
        <v>960</v>
      </c>
      <c r="B604" s="1" t="s">
        <v>2861</v>
      </c>
      <c r="C604" s="1" t="s">
        <v>1617</v>
      </c>
      <c r="D604" s="1" t="s">
        <v>2846</v>
      </c>
    </row>
    <row r="605" spans="1:4">
      <c r="A605" s="1" t="s">
        <v>961</v>
      </c>
      <c r="B605" s="1" t="s">
        <v>2862</v>
      </c>
      <c r="C605" s="1" t="s">
        <v>1609</v>
      </c>
      <c r="D605" s="1" t="s">
        <v>2863</v>
      </c>
    </row>
    <row r="606" spans="1:4">
      <c r="A606" s="1" t="s">
        <v>962</v>
      </c>
      <c r="B606" s="1" t="s">
        <v>2864</v>
      </c>
      <c r="C606" s="1" t="s">
        <v>1609</v>
      </c>
      <c r="D606" s="1" t="s">
        <v>2863</v>
      </c>
    </row>
    <row r="607" spans="1:4">
      <c r="A607" s="1" t="s">
        <v>963</v>
      </c>
      <c r="B607" s="1" t="s">
        <v>2865</v>
      </c>
      <c r="C607" s="1" t="s">
        <v>1609</v>
      </c>
      <c r="D607" s="1" t="s">
        <v>2863</v>
      </c>
    </row>
    <row r="608" spans="1:4">
      <c r="A608" s="1" t="s">
        <v>964</v>
      </c>
      <c r="B608" s="1" t="s">
        <v>2866</v>
      </c>
      <c r="C608" s="1" t="s">
        <v>1609</v>
      </c>
      <c r="D608" s="1" t="s">
        <v>2863</v>
      </c>
    </row>
    <row r="609" spans="1:4">
      <c r="A609" s="1" t="s">
        <v>965</v>
      </c>
      <c r="B609" s="1" t="s">
        <v>2867</v>
      </c>
      <c r="C609" s="1" t="s">
        <v>1609</v>
      </c>
      <c r="D609" s="1" t="s">
        <v>2863</v>
      </c>
    </row>
    <row r="610" spans="1:4">
      <c r="A610" s="1" t="s">
        <v>966</v>
      </c>
      <c r="B610" s="1" t="s">
        <v>2868</v>
      </c>
      <c r="C610" s="1" t="s">
        <v>1609</v>
      </c>
      <c r="D610" s="1" t="s">
        <v>2863</v>
      </c>
    </row>
    <row r="611" spans="1:4">
      <c r="A611" s="1" t="s">
        <v>967</v>
      </c>
      <c r="B611" s="1" t="s">
        <v>2869</v>
      </c>
      <c r="C611" s="1" t="s">
        <v>1609</v>
      </c>
      <c r="D611" s="1" t="s">
        <v>2863</v>
      </c>
    </row>
    <row r="612" spans="1:4">
      <c r="A612" s="1" t="s">
        <v>968</v>
      </c>
      <c r="B612" s="1" t="s">
        <v>2870</v>
      </c>
      <c r="C612" s="1" t="s">
        <v>1609</v>
      </c>
      <c r="D612" s="1" t="s">
        <v>2863</v>
      </c>
    </row>
    <row r="613" spans="1:4">
      <c r="A613" s="1" t="s">
        <v>969</v>
      </c>
      <c r="B613" s="1" t="s">
        <v>2871</v>
      </c>
      <c r="C613" s="1" t="s">
        <v>1609</v>
      </c>
      <c r="D613" s="1" t="s">
        <v>2863</v>
      </c>
    </row>
    <row r="614" spans="1:4" ht="14">
      <c r="A614" s="1" t="s">
        <v>2340</v>
      </c>
      <c r="B614" s="1" t="s">
        <v>2872</v>
      </c>
      <c r="C614" s="1" t="s">
        <v>1618</v>
      </c>
      <c r="D614" s="47" t="s">
        <v>2873</v>
      </c>
    </row>
    <row r="615" spans="1:4" ht="14">
      <c r="A615" s="1" t="s">
        <v>970</v>
      </c>
      <c r="B615" s="1" t="s">
        <v>2872</v>
      </c>
      <c r="C615" s="1" t="s">
        <v>1618</v>
      </c>
      <c r="D615" s="47" t="s">
        <v>2873</v>
      </c>
    </row>
    <row r="616" spans="1:4" ht="14">
      <c r="A616" s="1" t="s">
        <v>971</v>
      </c>
      <c r="B616" s="1" t="s">
        <v>2872</v>
      </c>
      <c r="C616" s="1" t="s">
        <v>1618</v>
      </c>
      <c r="D616" s="47" t="s">
        <v>2873</v>
      </c>
    </row>
    <row r="617" spans="1:4" ht="14">
      <c r="A617" s="1" t="s">
        <v>972</v>
      </c>
      <c r="B617" s="1" t="s">
        <v>2872</v>
      </c>
      <c r="C617" s="1" t="s">
        <v>1618</v>
      </c>
      <c r="D617" s="47" t="s">
        <v>2873</v>
      </c>
    </row>
    <row r="618" spans="1:4" ht="14">
      <c r="A618" s="1" t="s">
        <v>973</v>
      </c>
      <c r="B618" s="1" t="s">
        <v>2872</v>
      </c>
      <c r="C618" s="1" t="s">
        <v>1618</v>
      </c>
      <c r="D618" s="47" t="s">
        <v>2873</v>
      </c>
    </row>
    <row r="619" spans="1:4" ht="14">
      <c r="A619" s="1" t="s">
        <v>974</v>
      </c>
      <c r="B619" s="1" t="s">
        <v>2872</v>
      </c>
      <c r="C619" s="1" t="s">
        <v>1618</v>
      </c>
      <c r="D619" s="47" t="s">
        <v>2873</v>
      </c>
    </row>
    <row r="620" spans="1:4" ht="14">
      <c r="A620" s="1" t="s">
        <v>975</v>
      </c>
      <c r="B620" s="1" t="s">
        <v>2872</v>
      </c>
      <c r="C620" s="1" t="s">
        <v>1618</v>
      </c>
      <c r="D620" s="47" t="s">
        <v>2873</v>
      </c>
    </row>
    <row r="621" spans="1:4" ht="14">
      <c r="A621" s="1" t="s">
        <v>976</v>
      </c>
      <c r="B621" s="1" t="s">
        <v>2872</v>
      </c>
      <c r="C621" s="1" t="s">
        <v>1618</v>
      </c>
      <c r="D621" s="47" t="s">
        <v>2873</v>
      </c>
    </row>
    <row r="622" spans="1:4" ht="14">
      <c r="A622" s="1" t="s">
        <v>977</v>
      </c>
      <c r="B622" s="1" t="s">
        <v>2872</v>
      </c>
      <c r="C622" s="1" t="s">
        <v>1618</v>
      </c>
      <c r="D622" s="47" t="s">
        <v>2873</v>
      </c>
    </row>
    <row r="623" spans="1:4" ht="14">
      <c r="A623" s="1" t="s">
        <v>978</v>
      </c>
      <c r="B623" s="1" t="s">
        <v>2872</v>
      </c>
      <c r="C623" s="1" t="s">
        <v>1618</v>
      </c>
      <c r="D623" s="47" t="s">
        <v>2873</v>
      </c>
    </row>
    <row r="624" spans="1:4" ht="14">
      <c r="A624" s="1" t="s">
        <v>979</v>
      </c>
      <c r="B624" s="1" t="s">
        <v>2872</v>
      </c>
      <c r="C624" s="1" t="s">
        <v>1618</v>
      </c>
      <c r="D624" s="47" t="s">
        <v>2873</v>
      </c>
    </row>
    <row r="625" spans="1:4" ht="14">
      <c r="A625" s="1" t="s">
        <v>980</v>
      </c>
      <c r="B625" s="1" t="s">
        <v>2872</v>
      </c>
      <c r="C625" s="1" t="s">
        <v>1618</v>
      </c>
      <c r="D625" s="47" t="s">
        <v>2873</v>
      </c>
    </row>
    <row r="626" spans="1:4" ht="14">
      <c r="A626" s="1" t="s">
        <v>981</v>
      </c>
      <c r="B626" s="1" t="s">
        <v>2872</v>
      </c>
      <c r="C626" s="1" t="s">
        <v>1618</v>
      </c>
      <c r="D626" s="47" t="s">
        <v>2873</v>
      </c>
    </row>
    <row r="627" spans="1:4" ht="14">
      <c r="A627" s="1" t="s">
        <v>982</v>
      </c>
      <c r="B627" s="1" t="s">
        <v>2872</v>
      </c>
      <c r="C627" s="1" t="s">
        <v>1618</v>
      </c>
      <c r="D627" s="47" t="s">
        <v>2873</v>
      </c>
    </row>
    <row r="628" spans="1:4" ht="14">
      <c r="A628" s="1" t="s">
        <v>983</v>
      </c>
      <c r="B628" s="1" t="s">
        <v>2872</v>
      </c>
      <c r="C628" s="1" t="s">
        <v>1618</v>
      </c>
      <c r="D628" s="47" t="s">
        <v>2873</v>
      </c>
    </row>
    <row r="629" spans="1:4" ht="14">
      <c r="A629" s="1" t="s">
        <v>984</v>
      </c>
      <c r="B629" s="1" t="s">
        <v>2872</v>
      </c>
      <c r="C629" s="1" t="s">
        <v>1618</v>
      </c>
      <c r="D629" s="47" t="s">
        <v>2873</v>
      </c>
    </row>
    <row r="630" spans="1:4" ht="14">
      <c r="A630" s="1" t="s">
        <v>985</v>
      </c>
      <c r="B630" s="1" t="s">
        <v>2872</v>
      </c>
      <c r="C630" s="1" t="s">
        <v>1618</v>
      </c>
      <c r="D630" s="47" t="s">
        <v>2873</v>
      </c>
    </row>
    <row r="631" spans="1:4" ht="14">
      <c r="A631" s="1" t="s">
        <v>986</v>
      </c>
      <c r="B631" s="1" t="s">
        <v>2872</v>
      </c>
      <c r="C631" s="1" t="s">
        <v>1618</v>
      </c>
      <c r="D631" s="47" t="s">
        <v>2873</v>
      </c>
    </row>
    <row r="632" spans="1:4" ht="14">
      <c r="A632" s="1" t="s">
        <v>987</v>
      </c>
      <c r="B632" s="1" t="s">
        <v>2872</v>
      </c>
      <c r="C632" s="1" t="s">
        <v>1618</v>
      </c>
      <c r="D632" s="47" t="s">
        <v>2873</v>
      </c>
    </row>
    <row r="633" spans="1:4" ht="14">
      <c r="A633" s="1" t="s">
        <v>988</v>
      </c>
      <c r="B633" s="1" t="s">
        <v>2872</v>
      </c>
      <c r="C633" s="1" t="s">
        <v>1618</v>
      </c>
      <c r="D633" s="47" t="s">
        <v>2873</v>
      </c>
    </row>
    <row r="634" spans="1:4" ht="14">
      <c r="A634" s="1" t="s">
        <v>989</v>
      </c>
      <c r="B634" s="1" t="s">
        <v>2872</v>
      </c>
      <c r="C634" s="1" t="s">
        <v>1618</v>
      </c>
      <c r="D634" s="47" t="s">
        <v>2873</v>
      </c>
    </row>
    <row r="635" spans="1:4" ht="14">
      <c r="A635" s="1" t="s">
        <v>990</v>
      </c>
      <c r="B635" s="1" t="s">
        <v>2872</v>
      </c>
      <c r="C635" s="1" t="s">
        <v>1618</v>
      </c>
      <c r="D635" s="47" t="s">
        <v>2873</v>
      </c>
    </row>
    <row r="636" spans="1:4" ht="14">
      <c r="A636" s="1" t="s">
        <v>991</v>
      </c>
      <c r="B636" s="1" t="s">
        <v>2872</v>
      </c>
      <c r="C636" s="1" t="s">
        <v>1618</v>
      </c>
      <c r="D636" s="47" t="s">
        <v>2873</v>
      </c>
    </row>
    <row r="637" spans="1:4" ht="14">
      <c r="A637" s="1" t="s">
        <v>992</v>
      </c>
      <c r="B637" s="1" t="s">
        <v>2872</v>
      </c>
      <c r="C637" s="1" t="s">
        <v>1618</v>
      </c>
      <c r="D637" s="47" t="s">
        <v>2873</v>
      </c>
    </row>
    <row r="638" spans="1:4" ht="14">
      <c r="A638" s="1" t="s">
        <v>993</v>
      </c>
      <c r="B638" s="1" t="s">
        <v>2872</v>
      </c>
      <c r="C638" s="1" t="s">
        <v>1618</v>
      </c>
      <c r="D638" s="47" t="s">
        <v>2873</v>
      </c>
    </row>
    <row r="639" spans="1:4" ht="14">
      <c r="A639" s="1" t="s">
        <v>994</v>
      </c>
      <c r="B639" s="1" t="s">
        <v>2872</v>
      </c>
      <c r="C639" s="1" t="s">
        <v>1618</v>
      </c>
      <c r="D639" s="47" t="s">
        <v>2873</v>
      </c>
    </row>
    <row r="640" spans="1:4" ht="14">
      <c r="A640" s="1" t="s">
        <v>995</v>
      </c>
      <c r="B640" s="1" t="s">
        <v>2872</v>
      </c>
      <c r="C640" s="1" t="s">
        <v>1618</v>
      </c>
      <c r="D640" s="47" t="s">
        <v>2873</v>
      </c>
    </row>
    <row r="641" spans="1:4" ht="14">
      <c r="A641" s="1" t="s">
        <v>996</v>
      </c>
      <c r="B641" s="1" t="s">
        <v>2872</v>
      </c>
      <c r="C641" s="1" t="s">
        <v>1618</v>
      </c>
      <c r="D641" s="47" t="s">
        <v>2873</v>
      </c>
    </row>
    <row r="642" spans="1:4" ht="14">
      <c r="A642" s="1" t="s">
        <v>997</v>
      </c>
      <c r="B642" s="1" t="s">
        <v>2872</v>
      </c>
      <c r="C642" s="1" t="s">
        <v>1618</v>
      </c>
      <c r="D642" s="47" t="s">
        <v>2873</v>
      </c>
    </row>
    <row r="643" spans="1:4" ht="14">
      <c r="A643" s="1" t="s">
        <v>998</v>
      </c>
      <c r="B643" s="1" t="s">
        <v>2872</v>
      </c>
      <c r="C643" s="1" t="s">
        <v>1618</v>
      </c>
      <c r="D643" s="47" t="s">
        <v>2873</v>
      </c>
    </row>
    <row r="644" spans="1:4" ht="14">
      <c r="A644" s="1" t="s">
        <v>999</v>
      </c>
      <c r="B644" s="1" t="s">
        <v>2872</v>
      </c>
      <c r="C644" s="1" t="s">
        <v>1618</v>
      </c>
      <c r="D644" s="47" t="s">
        <v>2873</v>
      </c>
    </row>
    <row r="645" spans="1:4" ht="14">
      <c r="A645" s="1" t="s">
        <v>1000</v>
      </c>
      <c r="B645" s="1" t="s">
        <v>2872</v>
      </c>
      <c r="C645" s="1" t="s">
        <v>1618</v>
      </c>
      <c r="D645" s="47" t="s">
        <v>2873</v>
      </c>
    </row>
    <row r="646" spans="1:4" ht="14">
      <c r="A646" s="1" t="s">
        <v>1001</v>
      </c>
      <c r="B646" s="1" t="s">
        <v>2872</v>
      </c>
      <c r="C646" s="1" t="s">
        <v>1618</v>
      </c>
      <c r="D646" s="47" t="s">
        <v>2873</v>
      </c>
    </row>
    <row r="647" spans="1:4" ht="14">
      <c r="A647" s="1" t="s">
        <v>1002</v>
      </c>
      <c r="B647" s="1" t="s">
        <v>2872</v>
      </c>
      <c r="C647" s="1" t="s">
        <v>1618</v>
      </c>
      <c r="D647" s="47" t="s">
        <v>2873</v>
      </c>
    </row>
    <row r="648" spans="1:4" ht="14">
      <c r="A648" s="1" t="s">
        <v>1003</v>
      </c>
      <c r="B648" s="1" t="s">
        <v>2872</v>
      </c>
      <c r="C648" s="1" t="s">
        <v>1618</v>
      </c>
      <c r="D648" s="47" t="s">
        <v>2873</v>
      </c>
    </row>
    <row r="649" spans="1:4" ht="14">
      <c r="A649" s="1" t="s">
        <v>1004</v>
      </c>
      <c r="B649" s="1" t="s">
        <v>2872</v>
      </c>
      <c r="C649" s="1" t="s">
        <v>1618</v>
      </c>
      <c r="D649" s="47" t="s">
        <v>2873</v>
      </c>
    </row>
    <row r="650" spans="1:4" ht="14">
      <c r="A650" s="1" t="s">
        <v>1005</v>
      </c>
      <c r="B650" s="1" t="s">
        <v>2872</v>
      </c>
      <c r="C650" s="1" t="s">
        <v>1618</v>
      </c>
      <c r="D650" s="47" t="s">
        <v>2873</v>
      </c>
    </row>
    <row r="651" spans="1:4" ht="14">
      <c r="A651" s="1" t="s">
        <v>1006</v>
      </c>
      <c r="B651" s="1" t="s">
        <v>2872</v>
      </c>
      <c r="C651" s="1" t="s">
        <v>1618</v>
      </c>
      <c r="D651" s="47" t="s">
        <v>2873</v>
      </c>
    </row>
    <row r="652" spans="1:4" ht="14">
      <c r="A652" s="1" t="s">
        <v>1007</v>
      </c>
      <c r="B652" s="1" t="s">
        <v>2872</v>
      </c>
      <c r="C652" s="1" t="s">
        <v>1618</v>
      </c>
      <c r="D652" s="47" t="s">
        <v>2873</v>
      </c>
    </row>
    <row r="653" spans="1:4" ht="14">
      <c r="A653" s="1" t="s">
        <v>1008</v>
      </c>
      <c r="B653" s="1" t="s">
        <v>2872</v>
      </c>
      <c r="C653" s="1" t="s">
        <v>1618</v>
      </c>
      <c r="D653" s="47" t="s">
        <v>2873</v>
      </c>
    </row>
    <row r="654" spans="1:4" ht="14">
      <c r="A654" s="1" t="s">
        <v>1009</v>
      </c>
      <c r="B654" s="1" t="s">
        <v>2872</v>
      </c>
      <c r="C654" s="1" t="s">
        <v>1618</v>
      </c>
      <c r="D654" s="47" t="s">
        <v>2873</v>
      </c>
    </row>
    <row r="655" spans="1:4" ht="14">
      <c r="A655" s="1" t="s">
        <v>1010</v>
      </c>
      <c r="B655" s="1" t="s">
        <v>2872</v>
      </c>
      <c r="C655" s="1" t="s">
        <v>1618</v>
      </c>
      <c r="D655" s="47" t="s">
        <v>2873</v>
      </c>
    </row>
    <row r="656" spans="1:4" ht="14">
      <c r="A656" s="1" t="s">
        <v>1011</v>
      </c>
      <c r="B656" s="1" t="s">
        <v>2872</v>
      </c>
      <c r="C656" s="1" t="s">
        <v>1618</v>
      </c>
      <c r="D656" s="47" t="s">
        <v>2873</v>
      </c>
    </row>
    <row r="657" spans="1:4" ht="14">
      <c r="A657" s="1" t="s">
        <v>1012</v>
      </c>
      <c r="B657" s="1" t="s">
        <v>2872</v>
      </c>
      <c r="C657" s="1" t="s">
        <v>1618</v>
      </c>
      <c r="D657" s="47" t="s">
        <v>2873</v>
      </c>
    </row>
    <row r="658" spans="1:4" ht="14">
      <c r="A658" s="1" t="s">
        <v>1013</v>
      </c>
      <c r="B658" s="1" t="s">
        <v>2872</v>
      </c>
      <c r="C658" s="1" t="s">
        <v>1618</v>
      </c>
      <c r="D658" s="47" t="s">
        <v>2873</v>
      </c>
    </row>
    <row r="659" spans="1:4" ht="14">
      <c r="A659" s="1" t="s">
        <v>1014</v>
      </c>
      <c r="B659" s="1" t="s">
        <v>2872</v>
      </c>
      <c r="C659" s="1" t="s">
        <v>1618</v>
      </c>
      <c r="D659" s="47" t="s">
        <v>2873</v>
      </c>
    </row>
    <row r="660" spans="1:4" ht="14">
      <c r="A660" s="1" t="s">
        <v>1015</v>
      </c>
      <c r="B660" s="1" t="s">
        <v>2872</v>
      </c>
      <c r="C660" s="1" t="s">
        <v>1618</v>
      </c>
      <c r="D660" s="47" t="s">
        <v>2873</v>
      </c>
    </row>
    <row r="661" spans="1:4" ht="14">
      <c r="A661" s="1" t="s">
        <v>1016</v>
      </c>
      <c r="B661" s="1" t="s">
        <v>2872</v>
      </c>
      <c r="C661" s="1" t="s">
        <v>1618</v>
      </c>
      <c r="D661" s="47" t="s">
        <v>2873</v>
      </c>
    </row>
    <row r="662" spans="1:4" ht="14">
      <c r="A662" s="1" t="s">
        <v>1017</v>
      </c>
      <c r="B662" s="1" t="s">
        <v>2872</v>
      </c>
      <c r="C662" s="1" t="s">
        <v>1618</v>
      </c>
      <c r="D662" s="47" t="s">
        <v>2873</v>
      </c>
    </row>
    <row r="663" spans="1:4" ht="14">
      <c r="A663" s="1" t="s">
        <v>1018</v>
      </c>
      <c r="B663" s="1" t="s">
        <v>2872</v>
      </c>
      <c r="C663" s="1" t="s">
        <v>1618</v>
      </c>
      <c r="D663" s="47" t="s">
        <v>2873</v>
      </c>
    </row>
    <row r="664" spans="1:4" ht="14">
      <c r="A664" s="1" t="s">
        <v>1019</v>
      </c>
      <c r="B664" s="1" t="s">
        <v>2872</v>
      </c>
      <c r="C664" s="1" t="s">
        <v>1618</v>
      </c>
      <c r="D664" s="47" t="s">
        <v>2873</v>
      </c>
    </row>
    <row r="665" spans="1:4" ht="14">
      <c r="A665" s="1" t="s">
        <v>1020</v>
      </c>
      <c r="B665" s="1" t="s">
        <v>2872</v>
      </c>
      <c r="C665" s="1" t="s">
        <v>1618</v>
      </c>
      <c r="D665" s="47" t="s">
        <v>2873</v>
      </c>
    </row>
    <row r="666" spans="1:4" ht="14">
      <c r="A666" s="1" t="s">
        <v>1021</v>
      </c>
      <c r="B666" s="1" t="s">
        <v>2872</v>
      </c>
      <c r="C666" s="1" t="s">
        <v>1618</v>
      </c>
      <c r="D666" s="47" t="s">
        <v>2873</v>
      </c>
    </row>
    <row r="667" spans="1:4" ht="14">
      <c r="A667" s="1" t="s">
        <v>1022</v>
      </c>
      <c r="B667" s="1" t="s">
        <v>2872</v>
      </c>
      <c r="C667" s="1" t="s">
        <v>1618</v>
      </c>
      <c r="D667" s="47" t="s">
        <v>2873</v>
      </c>
    </row>
    <row r="668" spans="1:4" ht="14">
      <c r="A668" s="1" t="s">
        <v>1023</v>
      </c>
      <c r="B668" s="1" t="s">
        <v>2872</v>
      </c>
      <c r="C668" s="1" t="s">
        <v>1618</v>
      </c>
      <c r="D668" s="47" t="s">
        <v>2873</v>
      </c>
    </row>
    <row r="669" spans="1:4" ht="14">
      <c r="A669" s="1" t="s">
        <v>1024</v>
      </c>
      <c r="B669" s="1" t="s">
        <v>2872</v>
      </c>
      <c r="C669" s="1" t="s">
        <v>1618</v>
      </c>
      <c r="D669" s="47" t="s">
        <v>2873</v>
      </c>
    </row>
    <row r="670" spans="1:4" ht="14">
      <c r="A670" s="1" t="s">
        <v>1025</v>
      </c>
      <c r="B670" s="1" t="s">
        <v>2872</v>
      </c>
      <c r="C670" s="1" t="s">
        <v>1618</v>
      </c>
      <c r="D670" s="47" t="s">
        <v>2873</v>
      </c>
    </row>
    <row r="671" spans="1:4" ht="14">
      <c r="A671" s="1" t="s">
        <v>1026</v>
      </c>
      <c r="B671" s="1" t="s">
        <v>2872</v>
      </c>
      <c r="C671" s="1" t="s">
        <v>1618</v>
      </c>
      <c r="D671" s="47" t="s">
        <v>2873</v>
      </c>
    </row>
    <row r="672" spans="1:4" ht="14">
      <c r="A672" s="1" t="s">
        <v>1027</v>
      </c>
      <c r="B672" s="1" t="s">
        <v>2872</v>
      </c>
      <c r="C672" s="1" t="s">
        <v>1618</v>
      </c>
      <c r="D672" s="47" t="s">
        <v>2873</v>
      </c>
    </row>
    <row r="673" spans="1:4" ht="14">
      <c r="A673" s="1" t="s">
        <v>1028</v>
      </c>
      <c r="B673" s="1" t="s">
        <v>2872</v>
      </c>
      <c r="C673" s="1" t="s">
        <v>1618</v>
      </c>
      <c r="D673" s="47" t="s">
        <v>2873</v>
      </c>
    </row>
    <row r="674" spans="1:4" ht="14">
      <c r="A674" s="1" t="s">
        <v>1029</v>
      </c>
      <c r="B674" s="1" t="s">
        <v>2872</v>
      </c>
      <c r="C674" s="1" t="s">
        <v>1618</v>
      </c>
      <c r="D674" s="47" t="s">
        <v>2873</v>
      </c>
    </row>
    <row r="675" spans="1:4" ht="14">
      <c r="A675" s="1" t="s">
        <v>1030</v>
      </c>
      <c r="B675" s="1" t="s">
        <v>2872</v>
      </c>
      <c r="C675" s="1" t="s">
        <v>1618</v>
      </c>
      <c r="D675" s="47" t="s">
        <v>2873</v>
      </c>
    </row>
    <row r="676" spans="1:4" ht="14">
      <c r="A676" s="1" t="s">
        <v>1031</v>
      </c>
      <c r="B676" s="1" t="s">
        <v>2872</v>
      </c>
      <c r="C676" s="1" t="s">
        <v>1618</v>
      </c>
      <c r="D676" s="47" t="s">
        <v>2873</v>
      </c>
    </row>
    <row r="677" spans="1:4" ht="14">
      <c r="A677" s="1" t="s">
        <v>1032</v>
      </c>
      <c r="B677" s="1" t="s">
        <v>2872</v>
      </c>
      <c r="C677" s="1" t="s">
        <v>1618</v>
      </c>
      <c r="D677" s="47" t="s">
        <v>2873</v>
      </c>
    </row>
    <row r="678" spans="1:4" ht="14">
      <c r="A678" s="1" t="s">
        <v>1033</v>
      </c>
      <c r="B678" s="1" t="s">
        <v>2872</v>
      </c>
      <c r="C678" s="1" t="s">
        <v>1618</v>
      </c>
      <c r="D678" s="47" t="s">
        <v>2873</v>
      </c>
    </row>
    <row r="679" spans="1:4" ht="14">
      <c r="A679" s="1" t="s">
        <v>1034</v>
      </c>
      <c r="B679" s="1" t="s">
        <v>2872</v>
      </c>
      <c r="C679" s="1" t="s">
        <v>1618</v>
      </c>
      <c r="D679" s="47" t="s">
        <v>2873</v>
      </c>
    </row>
    <row r="680" spans="1:4" ht="14">
      <c r="A680" s="1" t="s">
        <v>1035</v>
      </c>
      <c r="B680" s="1" t="s">
        <v>2872</v>
      </c>
      <c r="C680" s="1" t="s">
        <v>1618</v>
      </c>
      <c r="D680" s="47" t="s">
        <v>2873</v>
      </c>
    </row>
    <row r="681" spans="1:4" ht="14">
      <c r="A681" s="1" t="s">
        <v>1036</v>
      </c>
      <c r="B681" s="1" t="s">
        <v>2872</v>
      </c>
      <c r="C681" s="1" t="s">
        <v>1618</v>
      </c>
      <c r="D681" s="47" t="s">
        <v>2873</v>
      </c>
    </row>
    <row r="682" spans="1:4" ht="14">
      <c r="A682" s="1" t="s">
        <v>1037</v>
      </c>
      <c r="B682" s="1" t="s">
        <v>2872</v>
      </c>
      <c r="C682" s="1" t="s">
        <v>1618</v>
      </c>
      <c r="D682" s="47" t="s">
        <v>2873</v>
      </c>
    </row>
    <row r="683" spans="1:4" ht="14">
      <c r="A683" s="1" t="s">
        <v>1038</v>
      </c>
      <c r="B683" s="1" t="s">
        <v>2872</v>
      </c>
      <c r="C683" s="1" t="s">
        <v>1618</v>
      </c>
      <c r="D683" s="47" t="s">
        <v>2873</v>
      </c>
    </row>
    <row r="684" spans="1:4" ht="14">
      <c r="A684" s="1" t="s">
        <v>1039</v>
      </c>
      <c r="B684" s="1" t="s">
        <v>2872</v>
      </c>
      <c r="C684" s="1" t="s">
        <v>1618</v>
      </c>
      <c r="D684" s="47" t="s">
        <v>2873</v>
      </c>
    </row>
    <row r="685" spans="1:4" ht="14">
      <c r="A685" s="1" t="s">
        <v>1040</v>
      </c>
      <c r="B685" s="1" t="s">
        <v>2872</v>
      </c>
      <c r="C685" s="1" t="s">
        <v>1618</v>
      </c>
      <c r="D685" s="47" t="s">
        <v>2873</v>
      </c>
    </row>
    <row r="686" spans="1:4" ht="14">
      <c r="A686" s="1" t="s">
        <v>1041</v>
      </c>
      <c r="B686" s="1" t="s">
        <v>2872</v>
      </c>
      <c r="C686" s="1" t="s">
        <v>1618</v>
      </c>
      <c r="D686" s="47" t="s">
        <v>2873</v>
      </c>
    </row>
    <row r="687" spans="1:4" ht="14">
      <c r="A687" s="1" t="s">
        <v>1042</v>
      </c>
      <c r="B687" s="1" t="s">
        <v>2872</v>
      </c>
      <c r="C687" s="1" t="s">
        <v>1618</v>
      </c>
      <c r="D687" s="47" t="s">
        <v>2873</v>
      </c>
    </row>
    <row r="688" spans="1:4" ht="14">
      <c r="A688" s="1" t="s">
        <v>1043</v>
      </c>
      <c r="B688" s="1" t="s">
        <v>2872</v>
      </c>
      <c r="C688" s="1" t="s">
        <v>1618</v>
      </c>
      <c r="D688" s="47" t="s">
        <v>2873</v>
      </c>
    </row>
    <row r="689" spans="1:4" ht="14">
      <c r="A689" s="1" t="s">
        <v>1044</v>
      </c>
      <c r="B689" s="1" t="s">
        <v>2872</v>
      </c>
      <c r="C689" s="1" t="s">
        <v>1618</v>
      </c>
      <c r="D689" s="47" t="s">
        <v>2873</v>
      </c>
    </row>
    <row r="690" spans="1:4" ht="14">
      <c r="A690" s="1" t="s">
        <v>1045</v>
      </c>
      <c r="B690" s="1" t="s">
        <v>2872</v>
      </c>
      <c r="C690" s="1" t="s">
        <v>1618</v>
      </c>
      <c r="D690" s="47" t="s">
        <v>2873</v>
      </c>
    </row>
    <row r="691" spans="1:4" ht="14">
      <c r="A691" s="1" t="s">
        <v>1046</v>
      </c>
      <c r="B691" s="1" t="s">
        <v>2872</v>
      </c>
      <c r="C691" s="1" t="s">
        <v>1618</v>
      </c>
      <c r="D691" s="47" t="s">
        <v>2873</v>
      </c>
    </row>
    <row r="692" spans="1:4" ht="14">
      <c r="A692" s="1" t="s">
        <v>1047</v>
      </c>
      <c r="B692" s="1" t="s">
        <v>2872</v>
      </c>
      <c r="C692" s="1" t="s">
        <v>1618</v>
      </c>
      <c r="D692" s="47" t="s">
        <v>2873</v>
      </c>
    </row>
    <row r="693" spans="1:4" ht="14">
      <c r="A693" s="1" t="s">
        <v>1048</v>
      </c>
      <c r="B693" s="1" t="s">
        <v>2872</v>
      </c>
      <c r="C693" s="1" t="s">
        <v>1618</v>
      </c>
      <c r="D693" s="47" t="s">
        <v>2873</v>
      </c>
    </row>
    <row r="694" spans="1:4" ht="14">
      <c r="A694" s="1" t="s">
        <v>1049</v>
      </c>
      <c r="B694" s="1" t="s">
        <v>2872</v>
      </c>
      <c r="C694" s="1" t="s">
        <v>1618</v>
      </c>
      <c r="D694" s="47" t="s">
        <v>2873</v>
      </c>
    </row>
    <row r="695" spans="1:4" ht="14">
      <c r="A695" s="1" t="s">
        <v>1050</v>
      </c>
      <c r="B695" s="1" t="s">
        <v>2872</v>
      </c>
      <c r="C695" s="1" t="s">
        <v>1618</v>
      </c>
      <c r="D695" s="47" t="s">
        <v>2873</v>
      </c>
    </row>
    <row r="696" spans="1:4" ht="14">
      <c r="A696" s="1" t="s">
        <v>1051</v>
      </c>
      <c r="B696" s="1" t="s">
        <v>2872</v>
      </c>
      <c r="C696" s="1" t="s">
        <v>1618</v>
      </c>
      <c r="D696" s="47" t="s">
        <v>2873</v>
      </c>
    </row>
    <row r="697" spans="1:4" ht="14">
      <c r="A697" s="1" t="s">
        <v>1052</v>
      </c>
      <c r="B697" s="1" t="s">
        <v>2872</v>
      </c>
      <c r="C697" s="1" t="s">
        <v>1618</v>
      </c>
      <c r="D697" s="47" t="s">
        <v>2873</v>
      </c>
    </row>
    <row r="698" spans="1:4" ht="14">
      <c r="A698" s="1" t="s">
        <v>1053</v>
      </c>
      <c r="B698" s="1" t="s">
        <v>2872</v>
      </c>
      <c r="C698" s="1" t="s">
        <v>1618</v>
      </c>
      <c r="D698" s="47" t="s">
        <v>2873</v>
      </c>
    </row>
    <row r="699" spans="1:4" ht="14">
      <c r="A699" s="1" t="s">
        <v>1054</v>
      </c>
      <c r="B699" s="1" t="s">
        <v>2872</v>
      </c>
      <c r="C699" s="1" t="s">
        <v>1618</v>
      </c>
      <c r="D699" s="47" t="s">
        <v>2873</v>
      </c>
    </row>
    <row r="700" spans="1:4" ht="14">
      <c r="A700" s="1" t="s">
        <v>1055</v>
      </c>
      <c r="B700" s="1" t="s">
        <v>2872</v>
      </c>
      <c r="C700" s="1" t="s">
        <v>1618</v>
      </c>
      <c r="D700" s="47" t="s">
        <v>2873</v>
      </c>
    </row>
    <row r="701" spans="1:4" ht="14">
      <c r="A701" s="1" t="s">
        <v>1056</v>
      </c>
      <c r="B701" s="1" t="s">
        <v>2872</v>
      </c>
      <c r="C701" s="1" t="s">
        <v>1618</v>
      </c>
      <c r="D701" s="47" t="s">
        <v>2873</v>
      </c>
    </row>
    <row r="702" spans="1:4" ht="14">
      <c r="A702" s="1" t="s">
        <v>1057</v>
      </c>
      <c r="B702" s="1" t="s">
        <v>2872</v>
      </c>
      <c r="C702" s="1" t="s">
        <v>1618</v>
      </c>
      <c r="D702" s="47" t="s">
        <v>2873</v>
      </c>
    </row>
    <row r="703" spans="1:4" ht="14">
      <c r="A703" s="1" t="s">
        <v>1058</v>
      </c>
      <c r="B703" s="1" t="s">
        <v>2872</v>
      </c>
      <c r="C703" s="1" t="s">
        <v>1618</v>
      </c>
      <c r="D703" s="47" t="s">
        <v>2873</v>
      </c>
    </row>
    <row r="704" spans="1:4" ht="14">
      <c r="A704" s="1" t="s">
        <v>1059</v>
      </c>
      <c r="B704" s="1" t="s">
        <v>2872</v>
      </c>
      <c r="C704" s="1" t="s">
        <v>1618</v>
      </c>
      <c r="D704" s="47" t="s">
        <v>2873</v>
      </c>
    </row>
    <row r="705" spans="1:4" ht="14">
      <c r="A705" s="1" t="s">
        <v>1060</v>
      </c>
      <c r="B705" s="1" t="s">
        <v>2872</v>
      </c>
      <c r="C705" s="1" t="s">
        <v>1618</v>
      </c>
      <c r="D705" s="47" t="s">
        <v>2873</v>
      </c>
    </row>
    <row r="706" spans="1:4" ht="14">
      <c r="A706" s="1" t="s">
        <v>1061</v>
      </c>
      <c r="B706" s="1" t="s">
        <v>2872</v>
      </c>
      <c r="C706" s="1" t="s">
        <v>1618</v>
      </c>
      <c r="D706" s="47" t="s">
        <v>2873</v>
      </c>
    </row>
    <row r="707" spans="1:4" ht="14">
      <c r="A707" s="1" t="s">
        <v>1062</v>
      </c>
      <c r="B707" s="1" t="s">
        <v>2872</v>
      </c>
      <c r="C707" s="1" t="s">
        <v>1618</v>
      </c>
      <c r="D707" s="47" t="s">
        <v>2873</v>
      </c>
    </row>
    <row r="708" spans="1:4" ht="14">
      <c r="A708" s="1" t="s">
        <v>1063</v>
      </c>
      <c r="B708" s="1" t="s">
        <v>2872</v>
      </c>
      <c r="C708" s="1" t="s">
        <v>1618</v>
      </c>
      <c r="D708" s="47" t="s">
        <v>2873</v>
      </c>
    </row>
    <row r="709" spans="1:4" ht="14">
      <c r="A709" s="1" t="s">
        <v>1064</v>
      </c>
      <c r="B709" s="1" t="s">
        <v>2872</v>
      </c>
      <c r="C709" s="1" t="s">
        <v>1618</v>
      </c>
      <c r="D709" s="47" t="s">
        <v>2873</v>
      </c>
    </row>
    <row r="710" spans="1:4" ht="14">
      <c r="A710" s="1" t="s">
        <v>1065</v>
      </c>
      <c r="B710" s="1" t="s">
        <v>2872</v>
      </c>
      <c r="C710" s="1" t="s">
        <v>1618</v>
      </c>
      <c r="D710" s="47" t="s">
        <v>2873</v>
      </c>
    </row>
    <row r="711" spans="1:4" ht="14">
      <c r="A711" s="1" t="s">
        <v>1066</v>
      </c>
      <c r="B711" s="1" t="s">
        <v>2872</v>
      </c>
      <c r="C711" s="1" t="s">
        <v>1618</v>
      </c>
      <c r="D711" s="47" t="s">
        <v>2873</v>
      </c>
    </row>
    <row r="712" spans="1:4" ht="14">
      <c r="A712" s="1" t="s">
        <v>1067</v>
      </c>
      <c r="B712" s="1" t="s">
        <v>2872</v>
      </c>
      <c r="C712" s="1" t="s">
        <v>1618</v>
      </c>
      <c r="D712" s="47" t="s">
        <v>2873</v>
      </c>
    </row>
    <row r="713" spans="1:4" ht="14">
      <c r="A713" s="1" t="s">
        <v>1068</v>
      </c>
      <c r="B713" s="1" t="s">
        <v>2872</v>
      </c>
      <c r="C713" s="1" t="s">
        <v>1618</v>
      </c>
      <c r="D713" s="47" t="s">
        <v>2873</v>
      </c>
    </row>
    <row r="714" spans="1:4" ht="14">
      <c r="A714" s="1" t="s">
        <v>1069</v>
      </c>
      <c r="B714" s="1" t="s">
        <v>2872</v>
      </c>
      <c r="C714" s="1" t="s">
        <v>1618</v>
      </c>
      <c r="D714" s="47" t="s">
        <v>2873</v>
      </c>
    </row>
    <row r="715" spans="1:4" ht="14">
      <c r="A715" s="1" t="s">
        <v>1070</v>
      </c>
      <c r="B715" s="1" t="s">
        <v>2872</v>
      </c>
      <c r="C715" s="1" t="s">
        <v>1618</v>
      </c>
      <c r="D715" s="47" t="s">
        <v>2873</v>
      </c>
    </row>
    <row r="716" spans="1:4" ht="14">
      <c r="A716" s="1" t="s">
        <v>1071</v>
      </c>
      <c r="B716" s="1" t="s">
        <v>2872</v>
      </c>
      <c r="C716" s="1" t="s">
        <v>1618</v>
      </c>
      <c r="D716" s="47" t="s">
        <v>2873</v>
      </c>
    </row>
    <row r="717" spans="1:4" ht="14">
      <c r="A717" s="1" t="s">
        <v>1072</v>
      </c>
      <c r="B717" s="1" t="s">
        <v>2872</v>
      </c>
      <c r="C717" s="1" t="s">
        <v>1618</v>
      </c>
      <c r="D717" s="47" t="s">
        <v>2873</v>
      </c>
    </row>
    <row r="718" spans="1:4" ht="14">
      <c r="A718" s="1" t="s">
        <v>1073</v>
      </c>
      <c r="B718" s="1" t="s">
        <v>2872</v>
      </c>
      <c r="C718" s="1" t="s">
        <v>1618</v>
      </c>
      <c r="D718" s="47" t="s">
        <v>2873</v>
      </c>
    </row>
    <row r="719" spans="1:4" ht="14">
      <c r="A719" s="1" t="s">
        <v>1074</v>
      </c>
      <c r="B719" s="1" t="s">
        <v>2872</v>
      </c>
      <c r="C719" s="1" t="s">
        <v>1618</v>
      </c>
      <c r="D719" s="47" t="s">
        <v>2873</v>
      </c>
    </row>
    <row r="720" spans="1:4" ht="14">
      <c r="A720" s="1" t="s">
        <v>1075</v>
      </c>
      <c r="B720" s="1" t="s">
        <v>2872</v>
      </c>
      <c r="C720" s="1" t="s">
        <v>1618</v>
      </c>
      <c r="D720" s="47" t="s">
        <v>2873</v>
      </c>
    </row>
    <row r="721" spans="1:4" ht="14">
      <c r="A721" s="1" t="s">
        <v>1076</v>
      </c>
      <c r="B721" s="1" t="s">
        <v>2872</v>
      </c>
      <c r="C721" s="1" t="s">
        <v>1618</v>
      </c>
      <c r="D721" s="47" t="s">
        <v>2873</v>
      </c>
    </row>
    <row r="722" spans="1:4" ht="14">
      <c r="A722" s="1" t="s">
        <v>1077</v>
      </c>
      <c r="B722" s="1" t="s">
        <v>2872</v>
      </c>
      <c r="C722" s="1" t="s">
        <v>1618</v>
      </c>
      <c r="D722" s="47" t="s">
        <v>2873</v>
      </c>
    </row>
    <row r="723" spans="1:4" ht="14">
      <c r="A723" s="1" t="s">
        <v>1078</v>
      </c>
      <c r="B723" s="1" t="s">
        <v>2872</v>
      </c>
      <c r="C723" s="1" t="s">
        <v>1618</v>
      </c>
      <c r="D723" s="47" t="s">
        <v>2873</v>
      </c>
    </row>
    <row r="724" spans="1:4" ht="14">
      <c r="A724" s="1" t="s">
        <v>1079</v>
      </c>
      <c r="B724" s="1" t="s">
        <v>2872</v>
      </c>
      <c r="C724" s="1" t="s">
        <v>1618</v>
      </c>
      <c r="D724" s="47" t="s">
        <v>2873</v>
      </c>
    </row>
    <row r="725" spans="1:4" ht="14">
      <c r="A725" s="1" t="s">
        <v>1080</v>
      </c>
      <c r="B725" s="1" t="s">
        <v>2872</v>
      </c>
      <c r="C725" s="1" t="s">
        <v>1618</v>
      </c>
      <c r="D725" s="47" t="s">
        <v>2873</v>
      </c>
    </row>
    <row r="726" spans="1:4" ht="14">
      <c r="A726" s="1" t="s">
        <v>1081</v>
      </c>
      <c r="B726" s="1" t="s">
        <v>2872</v>
      </c>
      <c r="C726" s="1" t="s">
        <v>1618</v>
      </c>
      <c r="D726" s="47" t="s">
        <v>2873</v>
      </c>
    </row>
    <row r="727" spans="1:4" ht="14">
      <c r="A727" s="1" t="s">
        <v>1082</v>
      </c>
      <c r="B727" s="1" t="s">
        <v>2872</v>
      </c>
      <c r="C727" s="1" t="s">
        <v>1618</v>
      </c>
      <c r="D727" s="47" t="s">
        <v>2873</v>
      </c>
    </row>
    <row r="728" spans="1:4" ht="14">
      <c r="A728" s="1" t="s">
        <v>1083</v>
      </c>
      <c r="B728" s="1" t="s">
        <v>2872</v>
      </c>
      <c r="C728" s="1" t="s">
        <v>1618</v>
      </c>
      <c r="D728" s="47" t="s">
        <v>2873</v>
      </c>
    </row>
    <row r="729" spans="1:4" ht="14">
      <c r="A729" s="1" t="s">
        <v>1084</v>
      </c>
      <c r="B729" s="1" t="s">
        <v>2872</v>
      </c>
      <c r="C729" s="1" t="s">
        <v>1618</v>
      </c>
      <c r="D729" s="47" t="s">
        <v>2873</v>
      </c>
    </row>
    <row r="730" spans="1:4" ht="14">
      <c r="A730" s="1" t="s">
        <v>1085</v>
      </c>
      <c r="B730" s="1" t="s">
        <v>2872</v>
      </c>
      <c r="C730" s="1" t="s">
        <v>1618</v>
      </c>
      <c r="D730" s="47" t="s">
        <v>2873</v>
      </c>
    </row>
    <row r="731" spans="1:4" ht="14">
      <c r="A731" s="1" t="s">
        <v>1086</v>
      </c>
      <c r="B731" s="1" t="s">
        <v>2872</v>
      </c>
      <c r="C731" s="1" t="s">
        <v>1618</v>
      </c>
      <c r="D731" s="47" t="s">
        <v>2873</v>
      </c>
    </row>
    <row r="732" spans="1:4" ht="14">
      <c r="A732" s="1" t="s">
        <v>1087</v>
      </c>
      <c r="B732" s="1" t="s">
        <v>2872</v>
      </c>
      <c r="C732" s="1" t="s">
        <v>1618</v>
      </c>
      <c r="D732" s="47" t="s">
        <v>2873</v>
      </c>
    </row>
    <row r="733" spans="1:4" ht="14">
      <c r="A733" s="1" t="s">
        <v>1088</v>
      </c>
      <c r="B733" s="1" t="s">
        <v>2872</v>
      </c>
      <c r="C733" s="1" t="s">
        <v>1618</v>
      </c>
      <c r="D733" s="47" t="s">
        <v>2873</v>
      </c>
    </row>
    <row r="734" spans="1:4" ht="14">
      <c r="A734" s="1" t="s">
        <v>1089</v>
      </c>
      <c r="B734" s="1" t="s">
        <v>2872</v>
      </c>
      <c r="C734" s="1" t="s">
        <v>1618</v>
      </c>
      <c r="D734" s="47" t="s">
        <v>2873</v>
      </c>
    </row>
    <row r="735" spans="1:4" ht="14">
      <c r="A735" s="1" t="s">
        <v>1090</v>
      </c>
      <c r="B735" s="1" t="s">
        <v>2872</v>
      </c>
      <c r="C735" s="1" t="s">
        <v>1618</v>
      </c>
      <c r="D735" s="47" t="s">
        <v>2873</v>
      </c>
    </row>
    <row r="736" spans="1:4" ht="14">
      <c r="A736" s="1" t="s">
        <v>1091</v>
      </c>
      <c r="B736" s="1" t="s">
        <v>2872</v>
      </c>
      <c r="C736" s="1" t="s">
        <v>1618</v>
      </c>
      <c r="D736" s="47" t="s">
        <v>2873</v>
      </c>
    </row>
    <row r="737" spans="1:4" ht="14">
      <c r="A737" s="1" t="s">
        <v>1092</v>
      </c>
      <c r="B737" s="1" t="s">
        <v>2872</v>
      </c>
      <c r="C737" s="1" t="s">
        <v>1618</v>
      </c>
      <c r="D737" s="47" t="s">
        <v>2873</v>
      </c>
    </row>
    <row r="738" spans="1:4" ht="14">
      <c r="A738" s="1" t="s">
        <v>1093</v>
      </c>
      <c r="B738" s="1" t="s">
        <v>2872</v>
      </c>
      <c r="C738" s="1" t="s">
        <v>1618</v>
      </c>
      <c r="D738" s="47" t="s">
        <v>2873</v>
      </c>
    </row>
    <row r="739" spans="1:4" ht="14">
      <c r="A739" s="1" t="s">
        <v>1094</v>
      </c>
      <c r="B739" s="1" t="s">
        <v>2872</v>
      </c>
      <c r="C739" s="1" t="s">
        <v>1618</v>
      </c>
      <c r="D739" s="47" t="s">
        <v>2873</v>
      </c>
    </row>
    <row r="740" spans="1:4" ht="14">
      <c r="A740" s="1" t="s">
        <v>1095</v>
      </c>
      <c r="B740" s="1" t="s">
        <v>2872</v>
      </c>
      <c r="C740" s="1" t="s">
        <v>1618</v>
      </c>
      <c r="D740" s="47" t="s">
        <v>2873</v>
      </c>
    </row>
    <row r="741" spans="1:4" ht="14">
      <c r="A741" s="1" t="s">
        <v>1096</v>
      </c>
      <c r="B741" s="1" t="s">
        <v>2872</v>
      </c>
      <c r="C741" s="1" t="s">
        <v>1618</v>
      </c>
      <c r="D741" s="47" t="s">
        <v>2873</v>
      </c>
    </row>
    <row r="742" spans="1:4" ht="14">
      <c r="A742" s="1" t="s">
        <v>1097</v>
      </c>
      <c r="B742" s="1" t="s">
        <v>2872</v>
      </c>
      <c r="C742" s="1" t="s">
        <v>1618</v>
      </c>
      <c r="D742" s="47" t="s">
        <v>2873</v>
      </c>
    </row>
    <row r="743" spans="1:4" ht="14">
      <c r="A743" s="1" t="s">
        <v>1098</v>
      </c>
      <c r="B743" s="1" t="s">
        <v>2872</v>
      </c>
      <c r="C743" s="1" t="s">
        <v>1618</v>
      </c>
      <c r="D743" s="47" t="s">
        <v>2873</v>
      </c>
    </row>
    <row r="744" spans="1:4" ht="14">
      <c r="A744" s="1" t="s">
        <v>1099</v>
      </c>
      <c r="B744" s="1" t="s">
        <v>2872</v>
      </c>
      <c r="C744" s="1" t="s">
        <v>1618</v>
      </c>
      <c r="D744" s="47" t="s">
        <v>2873</v>
      </c>
    </row>
    <row r="745" spans="1:4" ht="14">
      <c r="A745" s="1" t="s">
        <v>1100</v>
      </c>
      <c r="B745" s="1" t="s">
        <v>2872</v>
      </c>
      <c r="C745" s="1" t="s">
        <v>1618</v>
      </c>
      <c r="D745" s="47" t="s">
        <v>2873</v>
      </c>
    </row>
    <row r="746" spans="1:4" ht="14">
      <c r="A746" s="1" t="s">
        <v>1101</v>
      </c>
      <c r="B746" s="1" t="s">
        <v>2872</v>
      </c>
      <c r="C746" s="1" t="s">
        <v>1618</v>
      </c>
      <c r="D746" s="47" t="s">
        <v>2873</v>
      </c>
    </row>
    <row r="747" spans="1:4" ht="14">
      <c r="A747" s="1" t="s">
        <v>1102</v>
      </c>
      <c r="B747" s="1" t="s">
        <v>2872</v>
      </c>
      <c r="C747" s="1" t="s">
        <v>1618</v>
      </c>
      <c r="D747" s="47" t="s">
        <v>2873</v>
      </c>
    </row>
    <row r="748" spans="1:4" ht="14">
      <c r="A748" s="1" t="s">
        <v>1103</v>
      </c>
      <c r="B748" s="1" t="s">
        <v>2872</v>
      </c>
      <c r="C748" s="1" t="s">
        <v>1618</v>
      </c>
      <c r="D748" s="47" t="s">
        <v>2873</v>
      </c>
    </row>
    <row r="749" spans="1:4" ht="14">
      <c r="A749" s="1" t="s">
        <v>1104</v>
      </c>
      <c r="B749" s="1" t="s">
        <v>2872</v>
      </c>
      <c r="C749" s="1" t="s">
        <v>1618</v>
      </c>
      <c r="D749" s="47" t="s">
        <v>2873</v>
      </c>
    </row>
    <row r="750" spans="1:4" ht="14">
      <c r="A750" s="1" t="s">
        <v>1105</v>
      </c>
      <c r="B750" s="1" t="s">
        <v>2872</v>
      </c>
      <c r="C750" s="1" t="s">
        <v>1618</v>
      </c>
      <c r="D750" s="47" t="s">
        <v>2873</v>
      </c>
    </row>
    <row r="751" spans="1:4" ht="14">
      <c r="A751" s="1" t="s">
        <v>1106</v>
      </c>
      <c r="B751" s="1" t="s">
        <v>2872</v>
      </c>
      <c r="C751" s="1" t="s">
        <v>1618</v>
      </c>
      <c r="D751" s="47" t="s">
        <v>2873</v>
      </c>
    </row>
    <row r="752" spans="1:4" ht="14">
      <c r="A752" s="1" t="s">
        <v>1107</v>
      </c>
      <c r="B752" s="1" t="s">
        <v>2872</v>
      </c>
      <c r="C752" s="1" t="s">
        <v>1618</v>
      </c>
      <c r="D752" s="47" t="s">
        <v>2873</v>
      </c>
    </row>
    <row r="753" spans="1:4" ht="14">
      <c r="A753" s="1" t="s">
        <v>1108</v>
      </c>
      <c r="B753" s="1" t="s">
        <v>2872</v>
      </c>
      <c r="C753" s="1" t="s">
        <v>1618</v>
      </c>
      <c r="D753" s="47" t="s">
        <v>2873</v>
      </c>
    </row>
    <row r="754" spans="1:4" ht="14">
      <c r="A754" s="1" t="s">
        <v>1109</v>
      </c>
      <c r="B754" s="1" t="s">
        <v>2872</v>
      </c>
      <c r="C754" s="1" t="s">
        <v>1618</v>
      </c>
      <c r="D754" s="47" t="s">
        <v>2873</v>
      </c>
    </row>
    <row r="755" spans="1:4" ht="14">
      <c r="A755" s="1" t="s">
        <v>1110</v>
      </c>
      <c r="B755" s="1" t="s">
        <v>2872</v>
      </c>
      <c r="C755" s="1" t="s">
        <v>1618</v>
      </c>
      <c r="D755" s="47" t="s">
        <v>2873</v>
      </c>
    </row>
    <row r="756" spans="1:4" ht="14">
      <c r="A756" s="1" t="s">
        <v>1111</v>
      </c>
      <c r="B756" s="1" t="s">
        <v>2872</v>
      </c>
      <c r="C756" s="1" t="s">
        <v>1618</v>
      </c>
      <c r="D756" s="47" t="s">
        <v>2873</v>
      </c>
    </row>
    <row r="757" spans="1:4" ht="14">
      <c r="A757" s="1" t="s">
        <v>1112</v>
      </c>
      <c r="B757" s="1" t="s">
        <v>2872</v>
      </c>
      <c r="C757" s="1" t="s">
        <v>1618</v>
      </c>
      <c r="D757" s="47" t="s">
        <v>2873</v>
      </c>
    </row>
    <row r="758" spans="1:4" ht="14">
      <c r="A758" s="1" t="s">
        <v>1113</v>
      </c>
      <c r="B758" s="1" t="s">
        <v>2872</v>
      </c>
      <c r="C758" s="1" t="s">
        <v>1618</v>
      </c>
      <c r="D758" s="47" t="s">
        <v>2873</v>
      </c>
    </row>
    <row r="759" spans="1:4" ht="14">
      <c r="A759" s="1" t="s">
        <v>1114</v>
      </c>
      <c r="B759" s="1" t="s">
        <v>2872</v>
      </c>
      <c r="C759" s="1" t="s">
        <v>1618</v>
      </c>
      <c r="D759" s="47" t="s">
        <v>2873</v>
      </c>
    </row>
    <row r="760" spans="1:4" ht="14">
      <c r="A760" s="1" t="s">
        <v>1115</v>
      </c>
      <c r="B760" s="1" t="s">
        <v>2872</v>
      </c>
      <c r="C760" s="1" t="s">
        <v>1618</v>
      </c>
      <c r="D760" s="47" t="s">
        <v>2873</v>
      </c>
    </row>
    <row r="761" spans="1:4" ht="14">
      <c r="A761" s="1" t="s">
        <v>1116</v>
      </c>
      <c r="B761" s="1" t="s">
        <v>2872</v>
      </c>
      <c r="C761" s="1" t="s">
        <v>1618</v>
      </c>
      <c r="D761" s="47" t="s">
        <v>2873</v>
      </c>
    </row>
    <row r="762" spans="1:4" ht="14">
      <c r="A762" s="1" t="s">
        <v>1117</v>
      </c>
      <c r="B762" s="1" t="s">
        <v>2872</v>
      </c>
      <c r="C762" s="1" t="s">
        <v>1618</v>
      </c>
      <c r="D762" s="47" t="s">
        <v>2873</v>
      </c>
    </row>
    <row r="763" spans="1:4" ht="14">
      <c r="A763" s="1" t="s">
        <v>1118</v>
      </c>
      <c r="B763" s="1" t="s">
        <v>2872</v>
      </c>
      <c r="C763" s="1" t="s">
        <v>1618</v>
      </c>
      <c r="D763" s="47" t="s">
        <v>2873</v>
      </c>
    </row>
    <row r="764" spans="1:4" ht="14">
      <c r="A764" s="1" t="s">
        <v>1119</v>
      </c>
      <c r="B764" s="1" t="s">
        <v>2872</v>
      </c>
      <c r="C764" s="1" t="s">
        <v>1618</v>
      </c>
      <c r="D764" s="47" t="s">
        <v>2873</v>
      </c>
    </row>
    <row r="765" spans="1:4" ht="14">
      <c r="A765" s="1" t="s">
        <v>1120</v>
      </c>
      <c r="B765" s="1" t="s">
        <v>2872</v>
      </c>
      <c r="C765" s="1" t="s">
        <v>1618</v>
      </c>
      <c r="D765" s="47" t="s">
        <v>2873</v>
      </c>
    </row>
    <row r="766" spans="1:4" ht="14">
      <c r="A766" s="1" t="s">
        <v>1121</v>
      </c>
      <c r="B766" s="1" t="s">
        <v>2872</v>
      </c>
      <c r="C766" s="1" t="s">
        <v>1618</v>
      </c>
      <c r="D766" s="47" t="s">
        <v>2873</v>
      </c>
    </row>
    <row r="767" spans="1:4" ht="14">
      <c r="A767" s="1" t="s">
        <v>1122</v>
      </c>
      <c r="B767" s="1" t="s">
        <v>2872</v>
      </c>
      <c r="C767" s="1" t="s">
        <v>1618</v>
      </c>
      <c r="D767" s="47" t="s">
        <v>2873</v>
      </c>
    </row>
    <row r="768" spans="1:4" ht="14">
      <c r="A768" s="1" t="s">
        <v>1123</v>
      </c>
      <c r="B768" s="1" t="s">
        <v>2872</v>
      </c>
      <c r="C768" s="1" t="s">
        <v>1618</v>
      </c>
      <c r="D768" s="47" t="s">
        <v>2873</v>
      </c>
    </row>
    <row r="769" spans="1:4" ht="14">
      <c r="A769" s="1" t="s">
        <v>1124</v>
      </c>
      <c r="B769" s="1" t="s">
        <v>2872</v>
      </c>
      <c r="C769" s="1" t="s">
        <v>1618</v>
      </c>
      <c r="D769" s="47" t="s">
        <v>2873</v>
      </c>
    </row>
    <row r="770" spans="1:4" ht="14">
      <c r="A770" s="1" t="s">
        <v>1125</v>
      </c>
      <c r="B770" s="1" t="s">
        <v>2872</v>
      </c>
      <c r="C770" s="1" t="s">
        <v>1618</v>
      </c>
      <c r="D770" s="47" t="s">
        <v>2873</v>
      </c>
    </row>
    <row r="771" spans="1:4" ht="14">
      <c r="A771" s="1" t="s">
        <v>1126</v>
      </c>
      <c r="B771" s="1" t="s">
        <v>2872</v>
      </c>
      <c r="C771" s="1" t="s">
        <v>1618</v>
      </c>
      <c r="D771" s="47" t="s">
        <v>2873</v>
      </c>
    </row>
    <row r="772" spans="1:4" ht="14">
      <c r="A772" s="1" t="s">
        <v>1127</v>
      </c>
      <c r="B772" s="1" t="s">
        <v>2872</v>
      </c>
      <c r="C772" s="1" t="s">
        <v>1618</v>
      </c>
      <c r="D772" s="47" t="s">
        <v>2873</v>
      </c>
    </row>
    <row r="773" spans="1:4" ht="14">
      <c r="A773" s="1" t="s">
        <v>1128</v>
      </c>
      <c r="B773" s="1" t="s">
        <v>2872</v>
      </c>
      <c r="C773" s="1" t="s">
        <v>1618</v>
      </c>
      <c r="D773" s="47" t="s">
        <v>2873</v>
      </c>
    </row>
    <row r="774" spans="1:4" ht="14">
      <c r="A774" s="1" t="s">
        <v>1129</v>
      </c>
      <c r="B774" s="1" t="s">
        <v>2872</v>
      </c>
      <c r="C774" s="1" t="s">
        <v>1618</v>
      </c>
      <c r="D774" s="47" t="s">
        <v>2873</v>
      </c>
    </row>
    <row r="775" spans="1:4" ht="14">
      <c r="A775" s="1" t="s">
        <v>1130</v>
      </c>
      <c r="B775" s="1" t="s">
        <v>2872</v>
      </c>
      <c r="C775" s="1" t="s">
        <v>1618</v>
      </c>
      <c r="D775" s="47" t="s">
        <v>2873</v>
      </c>
    </row>
    <row r="776" spans="1:4" ht="14">
      <c r="A776" s="1" t="s">
        <v>1131</v>
      </c>
      <c r="B776" s="1" t="s">
        <v>2872</v>
      </c>
      <c r="C776" s="1" t="s">
        <v>1618</v>
      </c>
      <c r="D776" s="47" t="s">
        <v>2873</v>
      </c>
    </row>
    <row r="777" spans="1:4" ht="14">
      <c r="A777" s="1" t="s">
        <v>1132</v>
      </c>
      <c r="B777" s="1" t="s">
        <v>2872</v>
      </c>
      <c r="C777" s="1" t="s">
        <v>1618</v>
      </c>
      <c r="D777" s="47" t="s">
        <v>2873</v>
      </c>
    </row>
    <row r="778" spans="1:4" ht="14">
      <c r="A778" s="1" t="s">
        <v>1133</v>
      </c>
      <c r="B778" s="1" t="s">
        <v>2872</v>
      </c>
      <c r="C778" s="1" t="s">
        <v>1618</v>
      </c>
      <c r="D778" s="47" t="s">
        <v>2873</v>
      </c>
    </row>
    <row r="779" spans="1:4" ht="14">
      <c r="A779" s="1" t="s">
        <v>1134</v>
      </c>
      <c r="B779" s="1" t="s">
        <v>2872</v>
      </c>
      <c r="C779" s="1" t="s">
        <v>1618</v>
      </c>
      <c r="D779" s="47" t="s">
        <v>2873</v>
      </c>
    </row>
    <row r="780" spans="1:4" ht="14">
      <c r="A780" s="1" t="s">
        <v>1135</v>
      </c>
      <c r="B780" s="1" t="s">
        <v>2872</v>
      </c>
      <c r="C780" s="1" t="s">
        <v>1618</v>
      </c>
      <c r="D780" s="47" t="s">
        <v>2873</v>
      </c>
    </row>
    <row r="781" spans="1:4" ht="14">
      <c r="A781" s="1" t="s">
        <v>1136</v>
      </c>
      <c r="B781" s="1" t="s">
        <v>2872</v>
      </c>
      <c r="C781" s="1" t="s">
        <v>1618</v>
      </c>
      <c r="D781" s="47" t="s">
        <v>2873</v>
      </c>
    </row>
    <row r="782" spans="1:4" ht="14">
      <c r="A782" s="1" t="s">
        <v>1137</v>
      </c>
      <c r="B782" s="1" t="s">
        <v>2872</v>
      </c>
      <c r="C782" s="1" t="s">
        <v>1618</v>
      </c>
      <c r="D782" s="47" t="s">
        <v>2873</v>
      </c>
    </row>
    <row r="783" spans="1:4" ht="14">
      <c r="A783" s="1" t="s">
        <v>1138</v>
      </c>
      <c r="B783" s="1" t="s">
        <v>2872</v>
      </c>
      <c r="C783" s="1" t="s">
        <v>1618</v>
      </c>
      <c r="D783" s="47" t="s">
        <v>2873</v>
      </c>
    </row>
    <row r="784" spans="1:4" ht="14">
      <c r="A784" s="1" t="s">
        <v>1139</v>
      </c>
      <c r="B784" s="1" t="s">
        <v>2872</v>
      </c>
      <c r="C784" s="1" t="s">
        <v>1618</v>
      </c>
      <c r="D784" s="47" t="s">
        <v>2873</v>
      </c>
    </row>
    <row r="785" spans="1:4" ht="14">
      <c r="A785" s="1" t="s">
        <v>1140</v>
      </c>
      <c r="B785" s="1" t="s">
        <v>2872</v>
      </c>
      <c r="C785" s="1" t="s">
        <v>1618</v>
      </c>
      <c r="D785" s="47" t="s">
        <v>2873</v>
      </c>
    </row>
    <row r="786" spans="1:4" ht="14">
      <c r="A786" s="1" t="s">
        <v>1141</v>
      </c>
      <c r="B786" s="1" t="s">
        <v>2872</v>
      </c>
      <c r="C786" s="1" t="s">
        <v>1618</v>
      </c>
      <c r="D786" s="47" t="s">
        <v>2873</v>
      </c>
    </row>
    <row r="787" spans="1:4" ht="14">
      <c r="A787" s="1" t="s">
        <v>1142</v>
      </c>
      <c r="B787" s="1" t="s">
        <v>2872</v>
      </c>
      <c r="C787" s="1" t="s">
        <v>1618</v>
      </c>
      <c r="D787" s="47" t="s">
        <v>2873</v>
      </c>
    </row>
    <row r="788" spans="1:4" ht="14">
      <c r="A788" s="1" t="s">
        <v>1143</v>
      </c>
      <c r="B788" s="1" t="s">
        <v>2872</v>
      </c>
      <c r="C788" s="1" t="s">
        <v>1618</v>
      </c>
      <c r="D788" s="47" t="s">
        <v>2873</v>
      </c>
    </row>
    <row r="789" spans="1:4" ht="14">
      <c r="A789" s="1" t="s">
        <v>1144</v>
      </c>
      <c r="B789" s="1" t="s">
        <v>2872</v>
      </c>
      <c r="C789" s="1" t="s">
        <v>1618</v>
      </c>
      <c r="D789" s="47" t="s">
        <v>2873</v>
      </c>
    </row>
    <row r="790" spans="1:4" ht="14">
      <c r="A790" s="1" t="s">
        <v>1145</v>
      </c>
      <c r="B790" s="1" t="s">
        <v>2872</v>
      </c>
      <c r="C790" s="1" t="s">
        <v>1618</v>
      </c>
      <c r="D790" s="47" t="s">
        <v>2873</v>
      </c>
    </row>
    <row r="791" spans="1:4" ht="14">
      <c r="A791" s="1" t="s">
        <v>1146</v>
      </c>
      <c r="B791" s="1" t="s">
        <v>2872</v>
      </c>
      <c r="C791" s="1" t="s">
        <v>1618</v>
      </c>
      <c r="D791" s="47" t="s">
        <v>2873</v>
      </c>
    </row>
    <row r="792" spans="1:4" ht="14">
      <c r="A792" s="1" t="s">
        <v>1147</v>
      </c>
      <c r="B792" s="1" t="s">
        <v>2872</v>
      </c>
      <c r="C792" s="1" t="s">
        <v>1618</v>
      </c>
      <c r="D792" s="47" t="s">
        <v>2873</v>
      </c>
    </row>
    <row r="793" spans="1:4" ht="14">
      <c r="A793" s="1" t="s">
        <v>1148</v>
      </c>
      <c r="B793" s="1" t="s">
        <v>2872</v>
      </c>
      <c r="C793" s="1" t="s">
        <v>1618</v>
      </c>
      <c r="D793" s="47" t="s">
        <v>2873</v>
      </c>
    </row>
    <row r="794" spans="1:4" ht="14">
      <c r="A794" s="1" t="s">
        <v>1149</v>
      </c>
      <c r="B794" s="1" t="s">
        <v>2872</v>
      </c>
      <c r="C794" s="1" t="s">
        <v>1618</v>
      </c>
      <c r="D794" s="47" t="s">
        <v>2873</v>
      </c>
    </row>
    <row r="795" spans="1:4" ht="14">
      <c r="A795" s="1" t="s">
        <v>1150</v>
      </c>
      <c r="B795" s="1" t="s">
        <v>2872</v>
      </c>
      <c r="C795" s="1" t="s">
        <v>1618</v>
      </c>
      <c r="D795" s="47" t="s">
        <v>2873</v>
      </c>
    </row>
    <row r="796" spans="1:4" ht="14">
      <c r="A796" s="1" t="s">
        <v>1151</v>
      </c>
      <c r="B796" s="1" t="s">
        <v>2872</v>
      </c>
      <c r="C796" s="1" t="s">
        <v>1618</v>
      </c>
      <c r="D796" s="47" t="s">
        <v>2873</v>
      </c>
    </row>
    <row r="797" spans="1:4" ht="14">
      <c r="A797" s="1" t="s">
        <v>1152</v>
      </c>
      <c r="B797" s="1" t="s">
        <v>2872</v>
      </c>
      <c r="C797" s="1" t="s">
        <v>1618</v>
      </c>
      <c r="D797" s="47" t="s">
        <v>2873</v>
      </c>
    </row>
    <row r="798" spans="1:4" ht="14">
      <c r="A798" s="1" t="s">
        <v>1153</v>
      </c>
      <c r="B798" s="1" t="s">
        <v>2872</v>
      </c>
      <c r="C798" s="1" t="s">
        <v>1618</v>
      </c>
      <c r="D798" s="47" t="s">
        <v>2873</v>
      </c>
    </row>
    <row r="799" spans="1:4" ht="14">
      <c r="A799" s="1" t="s">
        <v>1154</v>
      </c>
      <c r="B799" s="1" t="s">
        <v>2872</v>
      </c>
      <c r="C799" s="1" t="s">
        <v>1618</v>
      </c>
      <c r="D799" s="47" t="s">
        <v>2873</v>
      </c>
    </row>
    <row r="800" spans="1:4" ht="14">
      <c r="A800" s="1" t="s">
        <v>1155</v>
      </c>
      <c r="B800" s="1" t="s">
        <v>2872</v>
      </c>
      <c r="C800" s="1" t="s">
        <v>1618</v>
      </c>
      <c r="D800" s="47" t="s">
        <v>2873</v>
      </c>
    </row>
    <row r="801" spans="1:4" ht="14">
      <c r="A801" s="1" t="s">
        <v>1156</v>
      </c>
      <c r="B801" s="1" t="s">
        <v>2872</v>
      </c>
      <c r="C801" s="1" t="s">
        <v>1618</v>
      </c>
      <c r="D801" s="47" t="s">
        <v>2873</v>
      </c>
    </row>
    <row r="802" spans="1:4" ht="14">
      <c r="A802" s="1" t="s">
        <v>1157</v>
      </c>
      <c r="B802" s="1" t="s">
        <v>2872</v>
      </c>
      <c r="C802" s="1" t="s">
        <v>1618</v>
      </c>
      <c r="D802" s="47" t="s">
        <v>2873</v>
      </c>
    </row>
    <row r="803" spans="1:4" ht="14">
      <c r="A803" s="1" t="s">
        <v>1158</v>
      </c>
      <c r="B803" s="1" t="s">
        <v>2872</v>
      </c>
      <c r="C803" s="1" t="s">
        <v>1618</v>
      </c>
      <c r="D803" s="47" t="s">
        <v>2873</v>
      </c>
    </row>
    <row r="804" spans="1:4" ht="14">
      <c r="A804" s="1" t="s">
        <v>1159</v>
      </c>
      <c r="B804" s="1" t="s">
        <v>2872</v>
      </c>
      <c r="C804" s="1" t="s">
        <v>1618</v>
      </c>
      <c r="D804" s="47" t="s">
        <v>2873</v>
      </c>
    </row>
    <row r="805" spans="1:4" ht="14">
      <c r="A805" s="1" t="s">
        <v>1160</v>
      </c>
      <c r="B805" s="1" t="s">
        <v>2872</v>
      </c>
      <c r="C805" s="1" t="s">
        <v>1618</v>
      </c>
      <c r="D805" s="47" t="s">
        <v>2873</v>
      </c>
    </row>
    <row r="806" spans="1:4" ht="14">
      <c r="A806" s="1" t="s">
        <v>1161</v>
      </c>
      <c r="B806" s="1" t="s">
        <v>2872</v>
      </c>
      <c r="C806" s="1" t="s">
        <v>1618</v>
      </c>
      <c r="D806" s="47" t="s">
        <v>2873</v>
      </c>
    </row>
    <row r="807" spans="1:4" ht="14">
      <c r="A807" s="1" t="s">
        <v>1162</v>
      </c>
      <c r="B807" s="1" t="s">
        <v>2872</v>
      </c>
      <c r="C807" s="1" t="s">
        <v>1618</v>
      </c>
      <c r="D807" s="47" t="s">
        <v>2873</v>
      </c>
    </row>
    <row r="808" spans="1:4" ht="14">
      <c r="A808" s="1" t="s">
        <v>1163</v>
      </c>
      <c r="B808" s="1" t="s">
        <v>2872</v>
      </c>
      <c r="C808" s="1" t="s">
        <v>1618</v>
      </c>
      <c r="D808" s="47" t="s">
        <v>2873</v>
      </c>
    </row>
    <row r="809" spans="1:4" ht="14">
      <c r="A809" s="1" t="s">
        <v>1164</v>
      </c>
      <c r="B809" s="1" t="s">
        <v>2872</v>
      </c>
      <c r="C809" s="1" t="s">
        <v>1618</v>
      </c>
      <c r="D809" s="47" t="s">
        <v>2873</v>
      </c>
    </row>
    <row r="810" spans="1:4" ht="14">
      <c r="A810" s="1" t="s">
        <v>1165</v>
      </c>
      <c r="B810" s="1" t="s">
        <v>2872</v>
      </c>
      <c r="C810" s="1" t="s">
        <v>1618</v>
      </c>
      <c r="D810" s="47" t="s">
        <v>2873</v>
      </c>
    </row>
    <row r="811" spans="1:4" ht="14">
      <c r="A811" s="1" t="s">
        <v>1166</v>
      </c>
      <c r="B811" s="1" t="s">
        <v>2872</v>
      </c>
      <c r="C811" s="1" t="s">
        <v>1618</v>
      </c>
      <c r="D811" s="47" t="s">
        <v>2873</v>
      </c>
    </row>
    <row r="812" spans="1:4" ht="14">
      <c r="A812" s="1" t="s">
        <v>1167</v>
      </c>
      <c r="B812" s="1" t="s">
        <v>2872</v>
      </c>
      <c r="C812" s="1" t="s">
        <v>1618</v>
      </c>
      <c r="D812" s="47" t="s">
        <v>2873</v>
      </c>
    </row>
    <row r="813" spans="1:4" ht="14">
      <c r="A813" s="1" t="s">
        <v>1168</v>
      </c>
      <c r="B813" s="1" t="s">
        <v>2872</v>
      </c>
      <c r="C813" s="1" t="s">
        <v>1618</v>
      </c>
      <c r="D813" s="47" t="s">
        <v>2873</v>
      </c>
    </row>
    <row r="814" spans="1:4" ht="14">
      <c r="A814" s="1" t="s">
        <v>1169</v>
      </c>
      <c r="B814" s="1" t="s">
        <v>2872</v>
      </c>
      <c r="C814" s="1" t="s">
        <v>1618</v>
      </c>
      <c r="D814" s="47" t="s">
        <v>2873</v>
      </c>
    </row>
    <row r="815" spans="1:4" ht="14">
      <c r="A815" s="1" t="s">
        <v>1170</v>
      </c>
      <c r="B815" s="1" t="s">
        <v>2872</v>
      </c>
      <c r="C815" s="1" t="s">
        <v>1618</v>
      </c>
      <c r="D815" s="47" t="s">
        <v>2873</v>
      </c>
    </row>
    <row r="816" spans="1:4" ht="14">
      <c r="A816" s="1" t="s">
        <v>1171</v>
      </c>
      <c r="B816" s="1" t="s">
        <v>2872</v>
      </c>
      <c r="C816" s="1" t="s">
        <v>1618</v>
      </c>
      <c r="D816" s="47" t="s">
        <v>2873</v>
      </c>
    </row>
    <row r="817" spans="1:4" ht="14">
      <c r="A817" s="1" t="s">
        <v>1172</v>
      </c>
      <c r="B817" s="1" t="s">
        <v>2872</v>
      </c>
      <c r="C817" s="1" t="s">
        <v>1618</v>
      </c>
      <c r="D817" s="47" t="s">
        <v>2873</v>
      </c>
    </row>
    <row r="818" spans="1:4" ht="14">
      <c r="A818" s="1" t="s">
        <v>1173</v>
      </c>
      <c r="B818" s="1" t="s">
        <v>2872</v>
      </c>
      <c r="C818" s="1" t="s">
        <v>1618</v>
      </c>
      <c r="D818" s="47" t="s">
        <v>2873</v>
      </c>
    </row>
    <row r="819" spans="1:4" ht="14">
      <c r="A819" s="1" t="s">
        <v>1174</v>
      </c>
      <c r="B819" s="1" t="s">
        <v>2872</v>
      </c>
      <c r="C819" s="1" t="s">
        <v>1618</v>
      </c>
      <c r="D819" s="47" t="s">
        <v>2873</v>
      </c>
    </row>
    <row r="820" spans="1:4" ht="14">
      <c r="A820" s="1" t="s">
        <v>1175</v>
      </c>
      <c r="B820" s="1" t="s">
        <v>2872</v>
      </c>
      <c r="C820" s="1" t="s">
        <v>1618</v>
      </c>
      <c r="D820" s="47" t="s">
        <v>2873</v>
      </c>
    </row>
    <row r="821" spans="1:4" ht="14">
      <c r="A821" s="1" t="s">
        <v>1176</v>
      </c>
      <c r="B821" s="1" t="s">
        <v>2872</v>
      </c>
      <c r="C821" s="1" t="s">
        <v>1618</v>
      </c>
      <c r="D821" s="47" t="s">
        <v>2873</v>
      </c>
    </row>
    <row r="822" spans="1:4" ht="14">
      <c r="A822" s="1" t="s">
        <v>1177</v>
      </c>
      <c r="B822" s="1" t="s">
        <v>2872</v>
      </c>
      <c r="C822" s="1" t="s">
        <v>1618</v>
      </c>
      <c r="D822" s="47" t="s">
        <v>2873</v>
      </c>
    </row>
    <row r="823" spans="1:4" ht="14">
      <c r="A823" s="1" t="s">
        <v>1178</v>
      </c>
      <c r="B823" s="1" t="s">
        <v>2872</v>
      </c>
      <c r="C823" s="1" t="s">
        <v>1618</v>
      </c>
      <c r="D823" s="47" t="s">
        <v>2873</v>
      </c>
    </row>
    <row r="824" spans="1:4" ht="14">
      <c r="A824" s="1" t="s">
        <v>1179</v>
      </c>
      <c r="B824" s="1" t="s">
        <v>2872</v>
      </c>
      <c r="C824" s="1" t="s">
        <v>1618</v>
      </c>
      <c r="D824" s="47" t="s">
        <v>2873</v>
      </c>
    </row>
    <row r="825" spans="1:4" ht="14">
      <c r="A825" s="1" t="s">
        <v>1180</v>
      </c>
      <c r="B825" s="1" t="s">
        <v>2872</v>
      </c>
      <c r="C825" s="1" t="s">
        <v>1618</v>
      </c>
      <c r="D825" s="47" t="s">
        <v>2873</v>
      </c>
    </row>
    <row r="826" spans="1:4" ht="14">
      <c r="A826" s="1" t="s">
        <v>1181</v>
      </c>
      <c r="B826" s="1" t="s">
        <v>2872</v>
      </c>
      <c r="C826" s="1" t="s">
        <v>1618</v>
      </c>
      <c r="D826" s="47" t="s">
        <v>2873</v>
      </c>
    </row>
    <row r="827" spans="1:4" ht="14">
      <c r="A827" s="1" t="s">
        <v>1182</v>
      </c>
      <c r="B827" s="1" t="s">
        <v>2872</v>
      </c>
      <c r="C827" s="1" t="s">
        <v>1618</v>
      </c>
      <c r="D827" s="47" t="s">
        <v>2873</v>
      </c>
    </row>
    <row r="828" spans="1:4" ht="14">
      <c r="A828" s="1" t="s">
        <v>1183</v>
      </c>
      <c r="B828" s="1" t="s">
        <v>2872</v>
      </c>
      <c r="C828" s="1" t="s">
        <v>1618</v>
      </c>
      <c r="D828" s="47" t="s">
        <v>2873</v>
      </c>
    </row>
    <row r="829" spans="1:4" ht="14">
      <c r="A829" s="1" t="s">
        <v>1184</v>
      </c>
      <c r="B829" s="1" t="s">
        <v>2872</v>
      </c>
      <c r="C829" s="1" t="s">
        <v>1618</v>
      </c>
      <c r="D829" s="47" t="s">
        <v>2873</v>
      </c>
    </row>
    <row r="830" spans="1:4" ht="14">
      <c r="A830" s="1" t="s">
        <v>1185</v>
      </c>
      <c r="B830" s="1" t="s">
        <v>2872</v>
      </c>
      <c r="C830" s="1" t="s">
        <v>1618</v>
      </c>
      <c r="D830" s="47" t="s">
        <v>2873</v>
      </c>
    </row>
    <row r="831" spans="1:4" ht="14">
      <c r="A831" s="1" t="s">
        <v>1186</v>
      </c>
      <c r="B831" s="1" t="s">
        <v>2872</v>
      </c>
      <c r="C831" s="1" t="s">
        <v>1618</v>
      </c>
      <c r="D831" s="47" t="s">
        <v>2873</v>
      </c>
    </row>
    <row r="832" spans="1:4" ht="14">
      <c r="A832" s="1" t="s">
        <v>1187</v>
      </c>
      <c r="B832" s="1" t="s">
        <v>2872</v>
      </c>
      <c r="C832" s="1" t="s">
        <v>1618</v>
      </c>
      <c r="D832" s="47" t="s">
        <v>2873</v>
      </c>
    </row>
    <row r="833" spans="1:4" ht="14">
      <c r="A833" s="1" t="s">
        <v>1188</v>
      </c>
      <c r="B833" s="1" t="s">
        <v>2872</v>
      </c>
      <c r="C833" s="1" t="s">
        <v>1618</v>
      </c>
      <c r="D833" s="47" t="s">
        <v>2873</v>
      </c>
    </row>
    <row r="834" spans="1:4" ht="14">
      <c r="A834" s="1" t="s">
        <v>1189</v>
      </c>
      <c r="B834" s="1" t="s">
        <v>2872</v>
      </c>
      <c r="C834" s="1" t="s">
        <v>1618</v>
      </c>
      <c r="D834" s="47" t="s">
        <v>2873</v>
      </c>
    </row>
    <row r="835" spans="1:4" ht="14">
      <c r="A835" s="1" t="s">
        <v>1190</v>
      </c>
      <c r="B835" s="1" t="s">
        <v>2872</v>
      </c>
      <c r="C835" s="1" t="s">
        <v>1618</v>
      </c>
      <c r="D835" s="47" t="s">
        <v>2873</v>
      </c>
    </row>
    <row r="836" spans="1:4" ht="14">
      <c r="A836" s="1" t="s">
        <v>1191</v>
      </c>
      <c r="B836" s="1" t="s">
        <v>2872</v>
      </c>
      <c r="C836" s="1" t="s">
        <v>1618</v>
      </c>
      <c r="D836" s="47" t="s">
        <v>2873</v>
      </c>
    </row>
    <row r="837" spans="1:4" ht="14">
      <c r="A837" s="1" t="s">
        <v>1192</v>
      </c>
      <c r="B837" s="1" t="s">
        <v>2872</v>
      </c>
      <c r="C837" s="1" t="s">
        <v>1618</v>
      </c>
      <c r="D837" s="47" t="s">
        <v>2873</v>
      </c>
    </row>
    <row r="838" spans="1:4" ht="14">
      <c r="A838" s="1" t="s">
        <v>1193</v>
      </c>
      <c r="B838" s="1" t="s">
        <v>2872</v>
      </c>
      <c r="C838" s="1" t="s">
        <v>1618</v>
      </c>
      <c r="D838" s="47" t="s">
        <v>2873</v>
      </c>
    </row>
    <row r="839" spans="1:4" ht="14">
      <c r="A839" s="1" t="s">
        <v>1194</v>
      </c>
      <c r="B839" s="1" t="s">
        <v>2872</v>
      </c>
      <c r="C839" s="1" t="s">
        <v>1618</v>
      </c>
      <c r="D839" s="47" t="s">
        <v>2873</v>
      </c>
    </row>
    <row r="840" spans="1:4" ht="14">
      <c r="A840" s="1" t="s">
        <v>1195</v>
      </c>
      <c r="B840" s="1" t="s">
        <v>2872</v>
      </c>
      <c r="C840" s="1" t="s">
        <v>1618</v>
      </c>
      <c r="D840" s="47" t="s">
        <v>2873</v>
      </c>
    </row>
    <row r="841" spans="1:4" ht="14">
      <c r="A841" s="1" t="s">
        <v>1196</v>
      </c>
      <c r="B841" s="1" t="s">
        <v>2872</v>
      </c>
      <c r="C841" s="1" t="s">
        <v>1618</v>
      </c>
      <c r="D841" s="47" t="s">
        <v>2873</v>
      </c>
    </row>
    <row r="842" spans="1:4" ht="14">
      <c r="A842" s="1" t="s">
        <v>1197</v>
      </c>
      <c r="B842" s="1" t="s">
        <v>2872</v>
      </c>
      <c r="C842" s="1" t="s">
        <v>1618</v>
      </c>
      <c r="D842" s="47" t="s">
        <v>2873</v>
      </c>
    </row>
    <row r="843" spans="1:4" ht="14">
      <c r="A843" s="1" t="s">
        <v>1198</v>
      </c>
      <c r="B843" s="1" t="s">
        <v>2872</v>
      </c>
      <c r="C843" s="1" t="s">
        <v>1618</v>
      </c>
      <c r="D843" s="47" t="s">
        <v>2873</v>
      </c>
    </row>
    <row r="844" spans="1:4" ht="14">
      <c r="A844" s="1" t="s">
        <v>1199</v>
      </c>
      <c r="B844" s="1" t="s">
        <v>2872</v>
      </c>
      <c r="C844" s="1" t="s">
        <v>1618</v>
      </c>
      <c r="D844" s="47" t="s">
        <v>2873</v>
      </c>
    </row>
    <row r="845" spans="1:4" ht="14">
      <c r="A845" s="1" t="s">
        <v>1200</v>
      </c>
      <c r="B845" s="1" t="s">
        <v>2872</v>
      </c>
      <c r="C845" s="1" t="s">
        <v>1618</v>
      </c>
      <c r="D845" s="47" t="s">
        <v>2873</v>
      </c>
    </row>
    <row r="846" spans="1:4" ht="14">
      <c r="A846" s="1" t="s">
        <v>1201</v>
      </c>
      <c r="B846" s="1" t="s">
        <v>2872</v>
      </c>
      <c r="C846" s="1" t="s">
        <v>1618</v>
      </c>
      <c r="D846" s="47" t="s">
        <v>2873</v>
      </c>
    </row>
    <row r="847" spans="1:4" ht="14">
      <c r="A847" s="1" t="s">
        <v>1202</v>
      </c>
      <c r="B847" s="1" t="s">
        <v>2872</v>
      </c>
      <c r="C847" s="1" t="s">
        <v>1618</v>
      </c>
      <c r="D847" s="47" t="s">
        <v>2873</v>
      </c>
    </row>
    <row r="848" spans="1:4" ht="14">
      <c r="A848" s="1" t="s">
        <v>1203</v>
      </c>
      <c r="B848" s="1" t="s">
        <v>2872</v>
      </c>
      <c r="C848" s="1" t="s">
        <v>1618</v>
      </c>
      <c r="D848" s="47" t="s">
        <v>2873</v>
      </c>
    </row>
    <row r="849" spans="1:4" ht="14">
      <c r="A849" s="1" t="s">
        <v>1204</v>
      </c>
      <c r="B849" s="1" t="s">
        <v>2872</v>
      </c>
      <c r="C849" s="1" t="s">
        <v>1618</v>
      </c>
      <c r="D849" s="47" t="s">
        <v>2873</v>
      </c>
    </row>
    <row r="850" spans="1:4" ht="14">
      <c r="A850" s="1" t="s">
        <v>1205</v>
      </c>
      <c r="B850" s="1" t="s">
        <v>2872</v>
      </c>
      <c r="C850" s="1" t="s">
        <v>1618</v>
      </c>
      <c r="D850" s="47" t="s">
        <v>2873</v>
      </c>
    </row>
    <row r="851" spans="1:4" ht="14">
      <c r="A851" s="1" t="s">
        <v>1206</v>
      </c>
      <c r="B851" s="1" t="s">
        <v>2872</v>
      </c>
      <c r="C851" s="1" t="s">
        <v>1618</v>
      </c>
      <c r="D851" s="47" t="s">
        <v>2873</v>
      </c>
    </row>
    <row r="852" spans="1:4" ht="14">
      <c r="A852" s="1" t="s">
        <v>1207</v>
      </c>
      <c r="B852" s="1" t="s">
        <v>2872</v>
      </c>
      <c r="C852" s="1" t="s">
        <v>1618</v>
      </c>
      <c r="D852" s="47" t="s">
        <v>2873</v>
      </c>
    </row>
    <row r="853" spans="1:4" ht="14">
      <c r="A853" s="1" t="s">
        <v>1208</v>
      </c>
      <c r="B853" s="1" t="s">
        <v>2872</v>
      </c>
      <c r="C853" s="1" t="s">
        <v>1618</v>
      </c>
      <c r="D853" s="47" t="s">
        <v>2873</v>
      </c>
    </row>
    <row r="854" spans="1:4" ht="14">
      <c r="A854" s="1" t="s">
        <v>1209</v>
      </c>
      <c r="B854" s="1" t="s">
        <v>2872</v>
      </c>
      <c r="C854" s="1" t="s">
        <v>1618</v>
      </c>
      <c r="D854" s="47" t="s">
        <v>2873</v>
      </c>
    </row>
    <row r="855" spans="1:4" ht="14">
      <c r="A855" s="1" t="s">
        <v>1210</v>
      </c>
      <c r="B855" s="1" t="s">
        <v>2872</v>
      </c>
      <c r="C855" s="1" t="s">
        <v>1618</v>
      </c>
      <c r="D855" s="47" t="s">
        <v>2873</v>
      </c>
    </row>
    <row r="856" spans="1:4" ht="14">
      <c r="A856" s="1" t="s">
        <v>1211</v>
      </c>
      <c r="B856" s="1" t="s">
        <v>2872</v>
      </c>
      <c r="C856" s="1" t="s">
        <v>1618</v>
      </c>
      <c r="D856" s="47" t="s">
        <v>2873</v>
      </c>
    </row>
    <row r="857" spans="1:4" ht="14">
      <c r="A857" s="1" t="s">
        <v>1212</v>
      </c>
      <c r="B857" s="1" t="s">
        <v>2872</v>
      </c>
      <c r="C857" s="1" t="s">
        <v>1618</v>
      </c>
      <c r="D857" s="47" t="s">
        <v>2873</v>
      </c>
    </row>
    <row r="858" spans="1:4" ht="14">
      <c r="A858" s="1" t="s">
        <v>1213</v>
      </c>
      <c r="B858" s="1" t="s">
        <v>2872</v>
      </c>
      <c r="C858" s="1" t="s">
        <v>1618</v>
      </c>
      <c r="D858" s="47" t="s">
        <v>2873</v>
      </c>
    </row>
    <row r="859" spans="1:4" ht="14">
      <c r="A859" s="1" t="s">
        <v>1214</v>
      </c>
      <c r="B859" s="1" t="s">
        <v>2872</v>
      </c>
      <c r="C859" s="1" t="s">
        <v>1618</v>
      </c>
      <c r="D859" s="47" t="s">
        <v>2873</v>
      </c>
    </row>
    <row r="860" spans="1:4" ht="14">
      <c r="A860" s="1" t="s">
        <v>1215</v>
      </c>
      <c r="B860" s="1" t="s">
        <v>2872</v>
      </c>
      <c r="C860" s="1" t="s">
        <v>1618</v>
      </c>
      <c r="D860" s="47" t="s">
        <v>2873</v>
      </c>
    </row>
    <row r="861" spans="1:4" ht="14">
      <c r="A861" s="1" t="s">
        <v>1216</v>
      </c>
      <c r="B861" s="1" t="s">
        <v>2872</v>
      </c>
      <c r="C861" s="1" t="s">
        <v>1618</v>
      </c>
      <c r="D861" s="47" t="s">
        <v>2873</v>
      </c>
    </row>
    <row r="862" spans="1:4" ht="14">
      <c r="A862" s="1" t="s">
        <v>1217</v>
      </c>
      <c r="B862" s="1" t="s">
        <v>2872</v>
      </c>
      <c r="C862" s="1" t="s">
        <v>1618</v>
      </c>
      <c r="D862" s="47" t="s">
        <v>2873</v>
      </c>
    </row>
    <row r="863" spans="1:4" ht="14">
      <c r="A863" s="1" t="s">
        <v>1218</v>
      </c>
      <c r="B863" s="1" t="s">
        <v>2872</v>
      </c>
      <c r="C863" s="1" t="s">
        <v>1618</v>
      </c>
      <c r="D863" s="47" t="s">
        <v>2873</v>
      </c>
    </row>
    <row r="864" spans="1:4" ht="14">
      <c r="A864" s="1" t="s">
        <v>1219</v>
      </c>
      <c r="B864" s="1" t="s">
        <v>2872</v>
      </c>
      <c r="C864" s="1" t="s">
        <v>1618</v>
      </c>
      <c r="D864" s="47" t="s">
        <v>2873</v>
      </c>
    </row>
    <row r="865" spans="1:4" ht="14">
      <c r="A865" s="1" t="s">
        <v>1220</v>
      </c>
      <c r="B865" s="1" t="s">
        <v>2872</v>
      </c>
      <c r="C865" s="1" t="s">
        <v>1618</v>
      </c>
      <c r="D865" s="47" t="s">
        <v>2873</v>
      </c>
    </row>
    <row r="866" spans="1:4" ht="14">
      <c r="A866" s="1" t="s">
        <v>1221</v>
      </c>
      <c r="B866" s="1" t="s">
        <v>2872</v>
      </c>
      <c r="C866" s="1" t="s">
        <v>1618</v>
      </c>
      <c r="D866" s="47" t="s">
        <v>2873</v>
      </c>
    </row>
    <row r="867" spans="1:4" ht="14">
      <c r="A867" s="1" t="s">
        <v>1222</v>
      </c>
      <c r="B867" s="1" t="s">
        <v>2872</v>
      </c>
      <c r="C867" s="1" t="s">
        <v>1618</v>
      </c>
      <c r="D867" s="47" t="s">
        <v>2873</v>
      </c>
    </row>
    <row r="868" spans="1:4" ht="14">
      <c r="A868" s="1" t="s">
        <v>1223</v>
      </c>
      <c r="B868" s="1" t="s">
        <v>2872</v>
      </c>
      <c r="C868" s="1" t="s">
        <v>1618</v>
      </c>
      <c r="D868" s="47" t="s">
        <v>2873</v>
      </c>
    </row>
    <row r="869" spans="1:4" ht="14">
      <c r="A869" s="1" t="s">
        <v>1224</v>
      </c>
      <c r="B869" s="1" t="s">
        <v>2872</v>
      </c>
      <c r="C869" s="1" t="s">
        <v>1618</v>
      </c>
      <c r="D869" s="47" t="s">
        <v>2873</v>
      </c>
    </row>
    <row r="870" spans="1:4" ht="14">
      <c r="A870" s="1" t="s">
        <v>1225</v>
      </c>
      <c r="B870" s="1" t="s">
        <v>2872</v>
      </c>
      <c r="C870" s="1" t="s">
        <v>1618</v>
      </c>
      <c r="D870" s="47" t="s">
        <v>2873</v>
      </c>
    </row>
    <row r="871" spans="1:4" ht="14">
      <c r="A871" s="1" t="s">
        <v>1226</v>
      </c>
      <c r="B871" s="1" t="s">
        <v>2872</v>
      </c>
      <c r="C871" s="1" t="s">
        <v>1618</v>
      </c>
      <c r="D871" s="47" t="s">
        <v>2873</v>
      </c>
    </row>
    <row r="872" spans="1:4" ht="14">
      <c r="A872" s="1" t="s">
        <v>1227</v>
      </c>
      <c r="B872" s="1" t="s">
        <v>2872</v>
      </c>
      <c r="C872" s="1" t="s">
        <v>1618</v>
      </c>
      <c r="D872" s="47" t="s">
        <v>2873</v>
      </c>
    </row>
    <row r="873" spans="1:4" ht="14">
      <c r="A873" s="1" t="s">
        <v>1228</v>
      </c>
      <c r="B873" s="1" t="s">
        <v>2872</v>
      </c>
      <c r="C873" s="1" t="s">
        <v>1618</v>
      </c>
      <c r="D873" s="47" t="s">
        <v>2873</v>
      </c>
    </row>
    <row r="874" spans="1:4" ht="14">
      <c r="A874" s="1" t="s">
        <v>1229</v>
      </c>
      <c r="B874" s="1" t="s">
        <v>2872</v>
      </c>
      <c r="C874" s="1" t="s">
        <v>1618</v>
      </c>
      <c r="D874" s="47" t="s">
        <v>2873</v>
      </c>
    </row>
    <row r="875" spans="1:4" ht="14">
      <c r="A875" s="1" t="s">
        <v>1230</v>
      </c>
      <c r="B875" s="1" t="s">
        <v>2872</v>
      </c>
      <c r="C875" s="1" t="s">
        <v>1618</v>
      </c>
      <c r="D875" s="47" t="s">
        <v>2873</v>
      </c>
    </row>
    <row r="876" spans="1:4" ht="14">
      <c r="A876" s="1" t="s">
        <v>1231</v>
      </c>
      <c r="B876" s="1" t="s">
        <v>2872</v>
      </c>
      <c r="C876" s="1" t="s">
        <v>1618</v>
      </c>
      <c r="D876" s="47" t="s">
        <v>2873</v>
      </c>
    </row>
    <row r="877" spans="1:4" ht="14">
      <c r="A877" s="1" t="s">
        <v>1232</v>
      </c>
      <c r="B877" s="1" t="s">
        <v>2872</v>
      </c>
      <c r="C877" s="1" t="s">
        <v>1618</v>
      </c>
      <c r="D877" s="47" t="s">
        <v>2873</v>
      </c>
    </row>
    <row r="878" spans="1:4" ht="14">
      <c r="A878" s="1" t="s">
        <v>1233</v>
      </c>
      <c r="B878" s="1" t="s">
        <v>2872</v>
      </c>
      <c r="C878" s="1" t="s">
        <v>1618</v>
      </c>
      <c r="D878" s="47" t="s">
        <v>2873</v>
      </c>
    </row>
    <row r="879" spans="1:4" ht="14">
      <c r="A879" s="1" t="s">
        <v>1234</v>
      </c>
      <c r="B879" s="1" t="s">
        <v>2872</v>
      </c>
      <c r="C879" s="1" t="s">
        <v>1618</v>
      </c>
      <c r="D879" s="47" t="s">
        <v>2873</v>
      </c>
    </row>
    <row r="880" spans="1:4" ht="14">
      <c r="A880" s="1" t="s">
        <v>1235</v>
      </c>
      <c r="B880" s="1" t="s">
        <v>2872</v>
      </c>
      <c r="C880" s="1" t="s">
        <v>1618</v>
      </c>
      <c r="D880" s="47" t="s">
        <v>2873</v>
      </c>
    </row>
    <row r="881" spans="1:4" ht="14">
      <c r="A881" s="1" t="s">
        <v>1236</v>
      </c>
      <c r="B881" s="1" t="s">
        <v>2872</v>
      </c>
      <c r="C881" s="1" t="s">
        <v>1618</v>
      </c>
      <c r="D881" s="47" t="s">
        <v>2873</v>
      </c>
    </row>
    <row r="882" spans="1:4" ht="14">
      <c r="A882" s="1" t="s">
        <v>1237</v>
      </c>
      <c r="B882" s="1" t="s">
        <v>2872</v>
      </c>
      <c r="C882" s="1" t="s">
        <v>1618</v>
      </c>
      <c r="D882" s="47" t="s">
        <v>2873</v>
      </c>
    </row>
    <row r="883" spans="1:4" ht="14">
      <c r="A883" s="1" t="s">
        <v>1238</v>
      </c>
      <c r="B883" s="1" t="s">
        <v>2872</v>
      </c>
      <c r="C883" s="1" t="s">
        <v>1618</v>
      </c>
      <c r="D883" s="47" t="s">
        <v>2873</v>
      </c>
    </row>
    <row r="884" spans="1:4" ht="14">
      <c r="A884" s="1" t="s">
        <v>1239</v>
      </c>
      <c r="B884" s="1" t="s">
        <v>2872</v>
      </c>
      <c r="C884" s="1" t="s">
        <v>1618</v>
      </c>
      <c r="D884" s="47" t="s">
        <v>2873</v>
      </c>
    </row>
    <row r="885" spans="1:4" ht="14">
      <c r="A885" s="1" t="s">
        <v>1240</v>
      </c>
      <c r="B885" s="1" t="s">
        <v>2872</v>
      </c>
      <c r="C885" s="1" t="s">
        <v>1618</v>
      </c>
      <c r="D885" s="47" t="s">
        <v>2873</v>
      </c>
    </row>
    <row r="886" spans="1:4" ht="14">
      <c r="A886" s="1" t="s">
        <v>1241</v>
      </c>
      <c r="B886" s="1" t="s">
        <v>2872</v>
      </c>
      <c r="C886" s="1" t="s">
        <v>1618</v>
      </c>
      <c r="D886" s="47" t="s">
        <v>2873</v>
      </c>
    </row>
    <row r="887" spans="1:4" ht="14">
      <c r="A887" s="1" t="s">
        <v>1242</v>
      </c>
      <c r="B887" s="1" t="s">
        <v>2872</v>
      </c>
      <c r="C887" s="1" t="s">
        <v>1618</v>
      </c>
      <c r="D887" s="47" t="s">
        <v>2873</v>
      </c>
    </row>
    <row r="888" spans="1:4" ht="14">
      <c r="A888" s="1" t="s">
        <v>1243</v>
      </c>
      <c r="B888" s="1" t="s">
        <v>2872</v>
      </c>
      <c r="C888" s="1" t="s">
        <v>1618</v>
      </c>
      <c r="D888" s="47" t="s">
        <v>2873</v>
      </c>
    </row>
    <row r="889" spans="1:4" ht="14">
      <c r="A889" s="1" t="s">
        <v>1244</v>
      </c>
      <c r="B889" s="1" t="s">
        <v>2872</v>
      </c>
      <c r="C889" s="1" t="s">
        <v>1618</v>
      </c>
      <c r="D889" s="47" t="s">
        <v>2873</v>
      </c>
    </row>
    <row r="890" spans="1:4" ht="14">
      <c r="A890" s="1" t="s">
        <v>1245</v>
      </c>
      <c r="B890" s="1" t="s">
        <v>2872</v>
      </c>
      <c r="C890" s="1" t="s">
        <v>1618</v>
      </c>
      <c r="D890" s="47" t="s">
        <v>2873</v>
      </c>
    </row>
    <row r="891" spans="1:4" ht="14">
      <c r="A891" s="1" t="s">
        <v>1246</v>
      </c>
      <c r="B891" s="1" t="s">
        <v>2872</v>
      </c>
      <c r="C891" s="1" t="s">
        <v>1618</v>
      </c>
      <c r="D891" s="47" t="s">
        <v>2873</v>
      </c>
    </row>
    <row r="892" spans="1:4" ht="14">
      <c r="A892" s="1" t="s">
        <v>1247</v>
      </c>
      <c r="B892" s="1" t="s">
        <v>2872</v>
      </c>
      <c r="C892" s="1" t="s">
        <v>1618</v>
      </c>
      <c r="D892" s="47" t="s">
        <v>2873</v>
      </c>
    </row>
    <row r="893" spans="1:4" ht="14">
      <c r="A893" s="1" t="s">
        <v>1248</v>
      </c>
      <c r="B893" s="1" t="s">
        <v>2872</v>
      </c>
      <c r="C893" s="1" t="s">
        <v>1618</v>
      </c>
      <c r="D893" s="47" t="s">
        <v>2873</v>
      </c>
    </row>
    <row r="894" spans="1:4" ht="14">
      <c r="A894" s="1" t="s">
        <v>1249</v>
      </c>
      <c r="B894" s="1" t="s">
        <v>2872</v>
      </c>
      <c r="C894" s="1" t="s">
        <v>1618</v>
      </c>
      <c r="D894" s="47" t="s">
        <v>2873</v>
      </c>
    </row>
    <row r="895" spans="1:4" ht="14">
      <c r="A895" s="1" t="s">
        <v>1250</v>
      </c>
      <c r="B895" s="1" t="s">
        <v>2872</v>
      </c>
      <c r="C895" s="1" t="s">
        <v>1618</v>
      </c>
      <c r="D895" s="47" t="s">
        <v>2873</v>
      </c>
    </row>
    <row r="896" spans="1:4" ht="14">
      <c r="A896" s="1" t="s">
        <v>1251</v>
      </c>
      <c r="B896" s="1" t="s">
        <v>2872</v>
      </c>
      <c r="C896" s="1" t="s">
        <v>1618</v>
      </c>
      <c r="D896" s="47" t="s">
        <v>2873</v>
      </c>
    </row>
    <row r="897" spans="1:4" ht="14">
      <c r="A897" s="1" t="s">
        <v>1252</v>
      </c>
      <c r="B897" s="1" t="s">
        <v>2872</v>
      </c>
      <c r="C897" s="1" t="s">
        <v>1618</v>
      </c>
      <c r="D897" s="47" t="s">
        <v>2873</v>
      </c>
    </row>
    <row r="898" spans="1:4" ht="14">
      <c r="A898" s="1" t="s">
        <v>1253</v>
      </c>
      <c r="B898" s="1" t="s">
        <v>2872</v>
      </c>
      <c r="C898" s="1" t="s">
        <v>1618</v>
      </c>
      <c r="D898" s="47" t="s">
        <v>2873</v>
      </c>
    </row>
    <row r="899" spans="1:4" ht="14">
      <c r="A899" s="1" t="s">
        <v>1254</v>
      </c>
      <c r="B899" s="1" t="s">
        <v>2872</v>
      </c>
      <c r="C899" s="1" t="s">
        <v>1618</v>
      </c>
      <c r="D899" s="47" t="s">
        <v>2873</v>
      </c>
    </row>
    <row r="900" spans="1:4" ht="14">
      <c r="A900" s="1" t="s">
        <v>1255</v>
      </c>
      <c r="B900" s="1" t="s">
        <v>2872</v>
      </c>
      <c r="C900" s="1" t="s">
        <v>1618</v>
      </c>
      <c r="D900" s="47" t="s">
        <v>2873</v>
      </c>
    </row>
    <row r="901" spans="1:4" ht="14">
      <c r="A901" s="1" t="s">
        <v>1256</v>
      </c>
      <c r="B901" s="1" t="s">
        <v>2872</v>
      </c>
      <c r="C901" s="1" t="s">
        <v>1618</v>
      </c>
      <c r="D901" s="47" t="s">
        <v>2873</v>
      </c>
    </row>
    <row r="902" spans="1:4" ht="14">
      <c r="A902" s="1" t="s">
        <v>1257</v>
      </c>
      <c r="B902" s="1" t="s">
        <v>2872</v>
      </c>
      <c r="C902" s="1" t="s">
        <v>1618</v>
      </c>
      <c r="D902" s="47" t="s">
        <v>2873</v>
      </c>
    </row>
    <row r="903" spans="1:4" ht="14">
      <c r="A903" s="1" t="s">
        <v>1258</v>
      </c>
      <c r="B903" s="1" t="s">
        <v>2872</v>
      </c>
      <c r="C903" s="1" t="s">
        <v>1618</v>
      </c>
      <c r="D903" s="47" t="s">
        <v>2873</v>
      </c>
    </row>
    <row r="904" spans="1:4" ht="14">
      <c r="A904" s="1" t="s">
        <v>1259</v>
      </c>
      <c r="B904" s="1" t="s">
        <v>2872</v>
      </c>
      <c r="C904" s="1" t="s">
        <v>1618</v>
      </c>
      <c r="D904" s="47" t="s">
        <v>2873</v>
      </c>
    </row>
    <row r="905" spans="1:4" ht="14">
      <c r="A905" s="1" t="s">
        <v>1260</v>
      </c>
      <c r="B905" s="1" t="s">
        <v>2872</v>
      </c>
      <c r="C905" s="1" t="s">
        <v>1618</v>
      </c>
      <c r="D905" s="47" t="s">
        <v>2873</v>
      </c>
    </row>
    <row r="906" spans="1:4" ht="14">
      <c r="A906" s="1" t="s">
        <v>1261</v>
      </c>
      <c r="B906" s="1" t="s">
        <v>2872</v>
      </c>
      <c r="C906" s="1" t="s">
        <v>1618</v>
      </c>
      <c r="D906" s="47" t="s">
        <v>2873</v>
      </c>
    </row>
    <row r="907" spans="1:4" ht="14">
      <c r="A907" s="1" t="s">
        <v>1262</v>
      </c>
      <c r="B907" s="1" t="s">
        <v>2872</v>
      </c>
      <c r="C907" s="1" t="s">
        <v>1618</v>
      </c>
      <c r="D907" s="47" t="s">
        <v>2873</v>
      </c>
    </row>
    <row r="908" spans="1:4" ht="14">
      <c r="A908" s="1" t="s">
        <v>1263</v>
      </c>
      <c r="B908" s="1" t="s">
        <v>2872</v>
      </c>
      <c r="C908" s="1" t="s">
        <v>1618</v>
      </c>
      <c r="D908" s="47" t="s">
        <v>2873</v>
      </c>
    </row>
    <row r="909" spans="1:4" ht="14">
      <c r="A909" s="1" t="s">
        <v>1264</v>
      </c>
      <c r="B909" s="1" t="s">
        <v>2872</v>
      </c>
      <c r="C909" s="1" t="s">
        <v>1618</v>
      </c>
      <c r="D909" s="47" t="s">
        <v>2873</v>
      </c>
    </row>
    <row r="910" spans="1:4" ht="14">
      <c r="A910" s="1" t="s">
        <v>1265</v>
      </c>
      <c r="B910" s="1" t="s">
        <v>2872</v>
      </c>
      <c r="C910" s="1" t="s">
        <v>1618</v>
      </c>
      <c r="D910" s="47" t="s">
        <v>2873</v>
      </c>
    </row>
    <row r="911" spans="1:4" ht="14">
      <c r="A911" s="1" t="s">
        <v>1266</v>
      </c>
      <c r="B911" s="1" t="s">
        <v>2872</v>
      </c>
      <c r="C911" s="1" t="s">
        <v>1618</v>
      </c>
      <c r="D911" s="47" t="s">
        <v>2873</v>
      </c>
    </row>
    <row r="912" spans="1:4" ht="14">
      <c r="A912" s="1" t="s">
        <v>1267</v>
      </c>
      <c r="B912" s="1" t="s">
        <v>2872</v>
      </c>
      <c r="C912" s="1" t="s">
        <v>1618</v>
      </c>
      <c r="D912" s="47" t="s">
        <v>2873</v>
      </c>
    </row>
    <row r="913" spans="1:4" ht="14">
      <c r="A913" s="1" t="s">
        <v>1268</v>
      </c>
      <c r="B913" s="1" t="s">
        <v>2872</v>
      </c>
      <c r="C913" s="1" t="s">
        <v>1618</v>
      </c>
      <c r="D913" s="47" t="s">
        <v>2873</v>
      </c>
    </row>
    <row r="914" spans="1:4" ht="14">
      <c r="A914" s="1" t="s">
        <v>1269</v>
      </c>
      <c r="B914" s="1" t="s">
        <v>2872</v>
      </c>
      <c r="C914" s="1" t="s">
        <v>1618</v>
      </c>
      <c r="D914" s="47" t="s">
        <v>2873</v>
      </c>
    </row>
    <row r="915" spans="1:4" ht="14">
      <c r="A915" s="1" t="s">
        <v>1270</v>
      </c>
      <c r="B915" s="1" t="s">
        <v>2872</v>
      </c>
      <c r="C915" s="1" t="s">
        <v>1618</v>
      </c>
      <c r="D915" s="47" t="s">
        <v>2873</v>
      </c>
    </row>
    <row r="916" spans="1:4" ht="14">
      <c r="A916" s="1" t="s">
        <v>1271</v>
      </c>
      <c r="B916" s="1" t="s">
        <v>2872</v>
      </c>
      <c r="C916" s="1" t="s">
        <v>1618</v>
      </c>
      <c r="D916" s="47" t="s">
        <v>2873</v>
      </c>
    </row>
    <row r="917" spans="1:4" ht="14">
      <c r="A917" s="1" t="s">
        <v>1272</v>
      </c>
      <c r="B917" s="1" t="s">
        <v>2872</v>
      </c>
      <c r="C917" s="1" t="s">
        <v>1618</v>
      </c>
      <c r="D917" s="47" t="s">
        <v>2873</v>
      </c>
    </row>
    <row r="918" spans="1:4" ht="14">
      <c r="A918" s="1" t="s">
        <v>1273</v>
      </c>
      <c r="B918" s="1" t="s">
        <v>2872</v>
      </c>
      <c r="C918" s="1" t="s">
        <v>1618</v>
      </c>
      <c r="D918" s="47" t="s">
        <v>2873</v>
      </c>
    </row>
    <row r="919" spans="1:4" ht="14">
      <c r="A919" s="1" t="s">
        <v>1274</v>
      </c>
      <c r="B919" s="1" t="s">
        <v>2872</v>
      </c>
      <c r="C919" s="1" t="s">
        <v>1618</v>
      </c>
      <c r="D919" s="47" t="s">
        <v>2873</v>
      </c>
    </row>
    <row r="920" spans="1:4" ht="14">
      <c r="A920" s="1" t="s">
        <v>1275</v>
      </c>
      <c r="B920" s="1" t="s">
        <v>2872</v>
      </c>
      <c r="C920" s="1" t="s">
        <v>1618</v>
      </c>
      <c r="D920" s="47" t="s">
        <v>2873</v>
      </c>
    </row>
    <row r="921" spans="1:4" ht="14">
      <c r="A921" s="1" t="s">
        <v>1276</v>
      </c>
      <c r="B921" s="1" t="s">
        <v>2872</v>
      </c>
      <c r="C921" s="1" t="s">
        <v>1618</v>
      </c>
      <c r="D921" s="47" t="s">
        <v>2873</v>
      </c>
    </row>
    <row r="922" spans="1:4" ht="14">
      <c r="A922" s="1" t="s">
        <v>1277</v>
      </c>
      <c r="B922" s="1" t="s">
        <v>2872</v>
      </c>
      <c r="C922" s="1" t="s">
        <v>1618</v>
      </c>
      <c r="D922" s="47" t="s">
        <v>2873</v>
      </c>
    </row>
    <row r="923" spans="1:4" ht="14">
      <c r="A923" s="1" t="s">
        <v>1278</v>
      </c>
      <c r="B923" s="1" t="s">
        <v>2872</v>
      </c>
      <c r="C923" s="1" t="s">
        <v>1618</v>
      </c>
      <c r="D923" s="47" t="s">
        <v>2873</v>
      </c>
    </row>
    <row r="924" spans="1:4" ht="14">
      <c r="A924" s="1" t="s">
        <v>1279</v>
      </c>
      <c r="B924" s="1" t="s">
        <v>2872</v>
      </c>
      <c r="C924" s="1" t="s">
        <v>1618</v>
      </c>
      <c r="D924" s="47" t="s">
        <v>2873</v>
      </c>
    </row>
    <row r="925" spans="1:4" ht="14">
      <c r="A925" s="1" t="s">
        <v>1280</v>
      </c>
      <c r="B925" s="1" t="s">
        <v>2872</v>
      </c>
      <c r="C925" s="1" t="s">
        <v>1618</v>
      </c>
      <c r="D925" s="47" t="s">
        <v>2873</v>
      </c>
    </row>
    <row r="926" spans="1:4" ht="14">
      <c r="A926" s="1" t="s">
        <v>1281</v>
      </c>
      <c r="B926" s="1" t="s">
        <v>2872</v>
      </c>
      <c r="C926" s="1" t="s">
        <v>1618</v>
      </c>
      <c r="D926" s="47" t="s">
        <v>2873</v>
      </c>
    </row>
    <row r="927" spans="1:4" ht="14">
      <c r="A927" s="1" t="s">
        <v>1282</v>
      </c>
      <c r="B927" s="1" t="s">
        <v>2872</v>
      </c>
      <c r="C927" s="1" t="s">
        <v>1618</v>
      </c>
      <c r="D927" s="47" t="s">
        <v>2873</v>
      </c>
    </row>
    <row r="928" spans="1:4" ht="14">
      <c r="A928" s="1" t="s">
        <v>1283</v>
      </c>
      <c r="B928" s="1" t="s">
        <v>2872</v>
      </c>
      <c r="C928" s="1" t="s">
        <v>1618</v>
      </c>
      <c r="D928" s="47" t="s">
        <v>2873</v>
      </c>
    </row>
    <row r="929" spans="1:4" ht="14">
      <c r="A929" s="1" t="s">
        <v>1284</v>
      </c>
      <c r="B929" s="1" t="s">
        <v>2872</v>
      </c>
      <c r="C929" s="1" t="s">
        <v>1618</v>
      </c>
      <c r="D929" s="47" t="s">
        <v>2873</v>
      </c>
    </row>
    <row r="930" spans="1:4" ht="14">
      <c r="A930" s="1" t="s">
        <v>1285</v>
      </c>
      <c r="B930" s="1" t="s">
        <v>2872</v>
      </c>
      <c r="C930" s="1" t="s">
        <v>1618</v>
      </c>
      <c r="D930" s="47" t="s">
        <v>2873</v>
      </c>
    </row>
    <row r="931" spans="1:4" ht="14">
      <c r="A931" s="1" t="s">
        <v>1286</v>
      </c>
      <c r="B931" s="1" t="s">
        <v>2872</v>
      </c>
      <c r="C931" s="1" t="s">
        <v>1618</v>
      </c>
      <c r="D931" s="47" t="s">
        <v>2873</v>
      </c>
    </row>
    <row r="932" spans="1:4" ht="14">
      <c r="A932" s="1" t="s">
        <v>1287</v>
      </c>
      <c r="B932" s="1" t="s">
        <v>2872</v>
      </c>
      <c r="C932" s="1" t="s">
        <v>1618</v>
      </c>
      <c r="D932" s="47" t="s">
        <v>2873</v>
      </c>
    </row>
    <row r="933" spans="1:4" ht="14">
      <c r="A933" s="1" t="s">
        <v>1288</v>
      </c>
      <c r="B933" s="1" t="s">
        <v>2872</v>
      </c>
      <c r="C933" s="1" t="s">
        <v>1618</v>
      </c>
      <c r="D933" s="47" t="s">
        <v>2873</v>
      </c>
    </row>
    <row r="934" spans="1:4" ht="14">
      <c r="A934" s="1" t="s">
        <v>1289</v>
      </c>
      <c r="B934" s="1" t="s">
        <v>2872</v>
      </c>
      <c r="C934" s="1" t="s">
        <v>1618</v>
      </c>
      <c r="D934" s="47" t="s">
        <v>2873</v>
      </c>
    </row>
    <row r="935" spans="1:4" ht="14">
      <c r="A935" s="1" t="s">
        <v>1290</v>
      </c>
      <c r="B935" s="1" t="s">
        <v>2872</v>
      </c>
      <c r="C935" s="1" t="s">
        <v>1618</v>
      </c>
      <c r="D935" s="47" t="s">
        <v>2873</v>
      </c>
    </row>
    <row r="936" spans="1:4" ht="14">
      <c r="A936" s="1" t="s">
        <v>1291</v>
      </c>
      <c r="B936" s="1" t="s">
        <v>2872</v>
      </c>
      <c r="C936" s="1" t="s">
        <v>1618</v>
      </c>
      <c r="D936" s="47" t="s">
        <v>2873</v>
      </c>
    </row>
    <row r="937" spans="1:4" ht="14">
      <c r="A937" s="1" t="s">
        <v>1292</v>
      </c>
      <c r="B937" s="1" t="s">
        <v>2872</v>
      </c>
      <c r="C937" s="1" t="s">
        <v>1618</v>
      </c>
      <c r="D937" s="47" t="s">
        <v>2873</v>
      </c>
    </row>
    <row r="938" spans="1:4" ht="14">
      <c r="A938" s="1" t="s">
        <v>1293</v>
      </c>
      <c r="B938" s="1" t="s">
        <v>2872</v>
      </c>
      <c r="C938" s="1" t="s">
        <v>1618</v>
      </c>
      <c r="D938" s="47" t="s">
        <v>2873</v>
      </c>
    </row>
    <row r="939" spans="1:4" ht="14">
      <c r="A939" s="1" t="s">
        <v>1294</v>
      </c>
      <c r="B939" s="1" t="s">
        <v>2872</v>
      </c>
      <c r="C939" s="1" t="s">
        <v>1618</v>
      </c>
      <c r="D939" s="47" t="s">
        <v>2873</v>
      </c>
    </row>
    <row r="940" spans="1:4" ht="14">
      <c r="A940" s="1" t="s">
        <v>1295</v>
      </c>
      <c r="B940" s="1" t="s">
        <v>2872</v>
      </c>
      <c r="C940" s="1" t="s">
        <v>1618</v>
      </c>
      <c r="D940" s="47" t="s">
        <v>2873</v>
      </c>
    </row>
    <row r="941" spans="1:4" ht="14">
      <c r="A941" s="1" t="s">
        <v>1296</v>
      </c>
      <c r="B941" s="1" t="s">
        <v>2872</v>
      </c>
      <c r="C941" s="1" t="s">
        <v>1618</v>
      </c>
      <c r="D941" s="47" t="s">
        <v>2873</v>
      </c>
    </row>
    <row r="942" spans="1:4" ht="14">
      <c r="A942" s="1" t="s">
        <v>1297</v>
      </c>
      <c r="B942" s="1" t="s">
        <v>2872</v>
      </c>
      <c r="C942" s="1" t="s">
        <v>1618</v>
      </c>
      <c r="D942" s="47" t="s">
        <v>2873</v>
      </c>
    </row>
    <row r="943" spans="1:4" ht="14">
      <c r="A943" s="1" t="s">
        <v>1298</v>
      </c>
      <c r="B943" s="1" t="s">
        <v>2872</v>
      </c>
      <c r="C943" s="1" t="s">
        <v>1618</v>
      </c>
      <c r="D943" s="47" t="s">
        <v>2873</v>
      </c>
    </row>
    <row r="944" spans="1:4" ht="14">
      <c r="A944" s="1" t="s">
        <v>1299</v>
      </c>
      <c r="B944" s="1" t="s">
        <v>2872</v>
      </c>
      <c r="C944" s="1" t="s">
        <v>1618</v>
      </c>
      <c r="D944" s="47" t="s">
        <v>2873</v>
      </c>
    </row>
    <row r="945" spans="1:4" ht="14">
      <c r="A945" s="1" t="s">
        <v>1300</v>
      </c>
      <c r="B945" s="1" t="s">
        <v>2872</v>
      </c>
      <c r="C945" s="1" t="s">
        <v>1618</v>
      </c>
      <c r="D945" s="47" t="s">
        <v>2873</v>
      </c>
    </row>
    <row r="946" spans="1:4" ht="14">
      <c r="A946" s="1" t="s">
        <v>1301</v>
      </c>
      <c r="B946" s="1" t="s">
        <v>2872</v>
      </c>
      <c r="C946" s="1" t="s">
        <v>1618</v>
      </c>
      <c r="D946" s="47" t="s">
        <v>2873</v>
      </c>
    </row>
    <row r="947" spans="1:4" ht="14">
      <c r="A947" s="1" t="s">
        <v>1302</v>
      </c>
      <c r="B947" s="1" t="s">
        <v>2872</v>
      </c>
      <c r="C947" s="1" t="s">
        <v>1618</v>
      </c>
      <c r="D947" s="47" t="s">
        <v>2873</v>
      </c>
    </row>
    <row r="948" spans="1:4" ht="14">
      <c r="A948" s="1" t="s">
        <v>1303</v>
      </c>
      <c r="B948" s="1" t="s">
        <v>2872</v>
      </c>
      <c r="C948" s="1" t="s">
        <v>1618</v>
      </c>
      <c r="D948" s="47" t="s">
        <v>2873</v>
      </c>
    </row>
    <row r="949" spans="1:4" ht="14">
      <c r="A949" s="1" t="s">
        <v>1304</v>
      </c>
      <c r="B949" s="1" t="s">
        <v>2872</v>
      </c>
      <c r="C949" s="1" t="s">
        <v>1618</v>
      </c>
      <c r="D949" s="47" t="s">
        <v>2873</v>
      </c>
    </row>
    <row r="950" spans="1:4" ht="14">
      <c r="A950" s="1" t="s">
        <v>1305</v>
      </c>
      <c r="B950" s="1" t="s">
        <v>2872</v>
      </c>
      <c r="C950" s="1" t="s">
        <v>1618</v>
      </c>
      <c r="D950" s="47" t="s">
        <v>2873</v>
      </c>
    </row>
    <row r="951" spans="1:4" ht="14">
      <c r="A951" s="1" t="s">
        <v>1306</v>
      </c>
      <c r="B951" s="1" t="s">
        <v>2872</v>
      </c>
      <c r="C951" s="1" t="s">
        <v>1618</v>
      </c>
      <c r="D951" s="47" t="s">
        <v>2873</v>
      </c>
    </row>
    <row r="952" spans="1:4" ht="14">
      <c r="A952" s="1" t="s">
        <v>1307</v>
      </c>
      <c r="B952" s="1" t="s">
        <v>2872</v>
      </c>
      <c r="C952" s="1" t="s">
        <v>1618</v>
      </c>
      <c r="D952" s="47" t="s">
        <v>2873</v>
      </c>
    </row>
    <row r="953" spans="1:4" ht="14">
      <c r="A953" s="1" t="s">
        <v>1308</v>
      </c>
      <c r="B953" s="1" t="s">
        <v>2872</v>
      </c>
      <c r="C953" s="1" t="s">
        <v>1618</v>
      </c>
      <c r="D953" s="47" t="s">
        <v>2873</v>
      </c>
    </row>
    <row r="954" spans="1:4" ht="14">
      <c r="A954" s="1" t="s">
        <v>1309</v>
      </c>
      <c r="B954" s="1" t="s">
        <v>2872</v>
      </c>
      <c r="C954" s="1" t="s">
        <v>1618</v>
      </c>
      <c r="D954" s="47" t="s">
        <v>2873</v>
      </c>
    </row>
    <row r="955" spans="1:4" ht="14">
      <c r="A955" s="1" t="s">
        <v>1310</v>
      </c>
      <c r="B955" s="1" t="s">
        <v>2872</v>
      </c>
      <c r="C955" s="1" t="s">
        <v>1618</v>
      </c>
      <c r="D955" s="47" t="s">
        <v>2873</v>
      </c>
    </row>
    <row r="956" spans="1:4" ht="14">
      <c r="A956" s="1" t="s">
        <v>1311</v>
      </c>
      <c r="B956" s="1" t="s">
        <v>2872</v>
      </c>
      <c r="C956" s="1" t="s">
        <v>1618</v>
      </c>
      <c r="D956" s="47" t="s">
        <v>2873</v>
      </c>
    </row>
    <row r="957" spans="1:4" ht="14">
      <c r="A957" s="1" t="s">
        <v>1312</v>
      </c>
      <c r="B957" s="1" t="s">
        <v>2872</v>
      </c>
      <c r="C957" s="1" t="s">
        <v>1618</v>
      </c>
      <c r="D957" s="47" t="s">
        <v>2873</v>
      </c>
    </row>
    <row r="958" spans="1:4" ht="14">
      <c r="A958" s="1" t="s">
        <v>1313</v>
      </c>
      <c r="B958" s="1" t="s">
        <v>2872</v>
      </c>
      <c r="C958" s="1" t="s">
        <v>1618</v>
      </c>
      <c r="D958" s="47" t="s">
        <v>2873</v>
      </c>
    </row>
    <row r="959" spans="1:4" ht="14">
      <c r="A959" s="1" t="s">
        <v>1314</v>
      </c>
      <c r="B959" s="1" t="s">
        <v>2872</v>
      </c>
      <c r="C959" s="1" t="s">
        <v>1618</v>
      </c>
      <c r="D959" s="47" t="s">
        <v>2873</v>
      </c>
    </row>
    <row r="960" spans="1:4" ht="14">
      <c r="A960" s="1" t="s">
        <v>1315</v>
      </c>
      <c r="B960" s="1" t="s">
        <v>2872</v>
      </c>
      <c r="C960" s="1" t="s">
        <v>1618</v>
      </c>
      <c r="D960" s="47" t="s">
        <v>2873</v>
      </c>
    </row>
    <row r="961" spans="1:4" ht="14">
      <c r="A961" s="1" t="s">
        <v>1316</v>
      </c>
      <c r="B961" s="1" t="s">
        <v>2872</v>
      </c>
      <c r="C961" s="1" t="s">
        <v>1618</v>
      </c>
      <c r="D961" s="47" t="s">
        <v>2873</v>
      </c>
    </row>
    <row r="962" spans="1:4" ht="14">
      <c r="A962" s="1" t="s">
        <v>1317</v>
      </c>
      <c r="B962" s="1" t="s">
        <v>2872</v>
      </c>
      <c r="C962" s="1" t="s">
        <v>1618</v>
      </c>
      <c r="D962" s="47" t="s">
        <v>2873</v>
      </c>
    </row>
    <row r="963" spans="1:4" ht="14">
      <c r="A963" s="1" t="s">
        <v>1318</v>
      </c>
      <c r="B963" s="1" t="s">
        <v>2872</v>
      </c>
      <c r="C963" s="1" t="s">
        <v>1618</v>
      </c>
      <c r="D963" s="47" t="s">
        <v>2873</v>
      </c>
    </row>
    <row r="964" spans="1:4" ht="14">
      <c r="A964" s="1" t="s">
        <v>1319</v>
      </c>
      <c r="B964" s="1" t="s">
        <v>2872</v>
      </c>
      <c r="C964" s="1" t="s">
        <v>1618</v>
      </c>
      <c r="D964" s="47" t="s">
        <v>2873</v>
      </c>
    </row>
    <row r="965" spans="1:4" ht="14">
      <c r="A965" s="1" t="s">
        <v>1320</v>
      </c>
      <c r="B965" s="1" t="s">
        <v>2872</v>
      </c>
      <c r="C965" s="1" t="s">
        <v>1618</v>
      </c>
      <c r="D965" s="47" t="s">
        <v>2873</v>
      </c>
    </row>
    <row r="966" spans="1:4" ht="14">
      <c r="A966" s="1" t="s">
        <v>1321</v>
      </c>
      <c r="B966" s="1" t="s">
        <v>2872</v>
      </c>
      <c r="C966" s="1" t="s">
        <v>1618</v>
      </c>
      <c r="D966" s="47" t="s">
        <v>2873</v>
      </c>
    </row>
    <row r="967" spans="1:4" ht="14">
      <c r="A967" s="1" t="s">
        <v>1322</v>
      </c>
      <c r="B967" s="1" t="s">
        <v>2872</v>
      </c>
      <c r="C967" s="1" t="s">
        <v>1618</v>
      </c>
      <c r="D967" s="47" t="s">
        <v>2873</v>
      </c>
    </row>
    <row r="968" spans="1:4" ht="14">
      <c r="A968" s="1" t="s">
        <v>1323</v>
      </c>
      <c r="B968" s="1" t="s">
        <v>2872</v>
      </c>
      <c r="C968" s="1" t="s">
        <v>1618</v>
      </c>
      <c r="D968" s="47" t="s">
        <v>2873</v>
      </c>
    </row>
    <row r="969" spans="1:4" ht="14">
      <c r="A969" s="1" t="s">
        <v>1324</v>
      </c>
      <c r="B969" s="1" t="s">
        <v>2872</v>
      </c>
      <c r="C969" s="1" t="s">
        <v>1618</v>
      </c>
      <c r="D969" s="47" t="s">
        <v>2873</v>
      </c>
    </row>
    <row r="970" spans="1:4" ht="14">
      <c r="A970" s="1" t="s">
        <v>1325</v>
      </c>
      <c r="B970" s="1" t="s">
        <v>2872</v>
      </c>
      <c r="C970" s="1" t="s">
        <v>1618</v>
      </c>
      <c r="D970" s="47" t="s">
        <v>2873</v>
      </c>
    </row>
    <row r="971" spans="1:4" ht="14">
      <c r="A971" s="1" t="s">
        <v>1326</v>
      </c>
      <c r="B971" s="1" t="s">
        <v>2872</v>
      </c>
      <c r="C971" s="1" t="s">
        <v>1618</v>
      </c>
      <c r="D971" s="47" t="s">
        <v>2873</v>
      </c>
    </row>
    <row r="972" spans="1:4" ht="14">
      <c r="A972" s="1" t="s">
        <v>1327</v>
      </c>
      <c r="B972" s="1" t="s">
        <v>2872</v>
      </c>
      <c r="C972" s="1" t="s">
        <v>1618</v>
      </c>
      <c r="D972" s="47" t="s">
        <v>2873</v>
      </c>
    </row>
    <row r="973" spans="1:4" ht="14">
      <c r="A973" s="1" t="s">
        <v>1328</v>
      </c>
      <c r="B973" s="1" t="s">
        <v>2872</v>
      </c>
      <c r="C973" s="1" t="s">
        <v>1618</v>
      </c>
      <c r="D973" s="47" t="s">
        <v>2873</v>
      </c>
    </row>
    <row r="974" spans="1:4" ht="14">
      <c r="A974" s="1" t="s">
        <v>1329</v>
      </c>
      <c r="B974" s="1" t="s">
        <v>2872</v>
      </c>
      <c r="C974" s="1" t="s">
        <v>1618</v>
      </c>
      <c r="D974" s="47" t="s">
        <v>2873</v>
      </c>
    </row>
    <row r="975" spans="1:4" ht="14">
      <c r="A975" s="1" t="s">
        <v>1330</v>
      </c>
      <c r="B975" s="1" t="s">
        <v>2872</v>
      </c>
      <c r="C975" s="1" t="s">
        <v>1618</v>
      </c>
      <c r="D975" s="47" t="s">
        <v>2873</v>
      </c>
    </row>
    <row r="976" spans="1:4" ht="14">
      <c r="A976" s="1" t="s">
        <v>1331</v>
      </c>
      <c r="B976" s="1" t="s">
        <v>2872</v>
      </c>
      <c r="C976" s="1" t="s">
        <v>1618</v>
      </c>
      <c r="D976" s="47" t="s">
        <v>2873</v>
      </c>
    </row>
    <row r="977" spans="1:4" ht="14">
      <c r="A977" s="1" t="s">
        <v>1332</v>
      </c>
      <c r="B977" s="1" t="s">
        <v>2872</v>
      </c>
      <c r="C977" s="1" t="s">
        <v>1618</v>
      </c>
      <c r="D977" s="47" t="s">
        <v>2873</v>
      </c>
    </row>
    <row r="978" spans="1:4" ht="14">
      <c r="A978" s="1" t="s">
        <v>1333</v>
      </c>
      <c r="B978" s="1" t="s">
        <v>2872</v>
      </c>
      <c r="C978" s="1" t="s">
        <v>1618</v>
      </c>
      <c r="D978" s="47" t="s">
        <v>2873</v>
      </c>
    </row>
    <row r="979" spans="1:4" ht="14">
      <c r="A979" s="1" t="s">
        <v>1334</v>
      </c>
      <c r="B979" s="1" t="s">
        <v>2872</v>
      </c>
      <c r="C979" s="1" t="s">
        <v>1618</v>
      </c>
      <c r="D979" s="47" t="s">
        <v>2873</v>
      </c>
    </row>
    <row r="980" spans="1:4" ht="14">
      <c r="A980" s="1" t="s">
        <v>1335</v>
      </c>
      <c r="B980" s="1" t="s">
        <v>2872</v>
      </c>
      <c r="C980" s="1" t="s">
        <v>1618</v>
      </c>
      <c r="D980" s="47" t="s">
        <v>2873</v>
      </c>
    </row>
    <row r="981" spans="1:4" ht="14">
      <c r="A981" s="1" t="s">
        <v>1336</v>
      </c>
      <c r="B981" s="1" t="s">
        <v>2872</v>
      </c>
      <c r="C981" s="1" t="s">
        <v>1618</v>
      </c>
      <c r="D981" s="47" t="s">
        <v>2873</v>
      </c>
    </row>
    <row r="982" spans="1:4" ht="14">
      <c r="A982" s="1" t="s">
        <v>1337</v>
      </c>
      <c r="B982" s="1" t="s">
        <v>2872</v>
      </c>
      <c r="C982" s="1" t="s">
        <v>1618</v>
      </c>
      <c r="D982" s="47" t="s">
        <v>2873</v>
      </c>
    </row>
    <row r="983" spans="1:4" ht="14">
      <c r="A983" s="1" t="s">
        <v>1338</v>
      </c>
      <c r="B983" s="1" t="s">
        <v>2872</v>
      </c>
      <c r="C983" s="1" t="s">
        <v>1618</v>
      </c>
      <c r="D983" s="47" t="s">
        <v>2873</v>
      </c>
    </row>
    <row r="984" spans="1:4" ht="14">
      <c r="A984" s="1" t="s">
        <v>1339</v>
      </c>
      <c r="B984" s="1" t="s">
        <v>2872</v>
      </c>
      <c r="C984" s="1" t="s">
        <v>1618</v>
      </c>
      <c r="D984" s="47" t="s">
        <v>2873</v>
      </c>
    </row>
    <row r="985" spans="1:4" ht="14">
      <c r="A985" s="1" t="s">
        <v>1340</v>
      </c>
      <c r="B985" s="1" t="s">
        <v>2872</v>
      </c>
      <c r="C985" s="1" t="s">
        <v>1618</v>
      </c>
      <c r="D985" s="47" t="s">
        <v>2873</v>
      </c>
    </row>
    <row r="986" spans="1:4" ht="14">
      <c r="A986" s="1" t="s">
        <v>1341</v>
      </c>
      <c r="B986" s="1" t="s">
        <v>2872</v>
      </c>
      <c r="C986" s="1" t="s">
        <v>1618</v>
      </c>
      <c r="D986" s="47" t="s">
        <v>2873</v>
      </c>
    </row>
    <row r="987" spans="1:4" ht="14">
      <c r="A987" s="1" t="s">
        <v>1342</v>
      </c>
      <c r="B987" s="1" t="s">
        <v>2872</v>
      </c>
      <c r="C987" s="1" t="s">
        <v>1618</v>
      </c>
      <c r="D987" s="47" t="s">
        <v>2873</v>
      </c>
    </row>
    <row r="988" spans="1:4" ht="14">
      <c r="A988" s="1" t="s">
        <v>1343</v>
      </c>
      <c r="B988" s="1" t="s">
        <v>2872</v>
      </c>
      <c r="C988" s="1" t="s">
        <v>1618</v>
      </c>
      <c r="D988" s="47" t="s">
        <v>2873</v>
      </c>
    </row>
    <row r="989" spans="1:4" ht="14">
      <c r="A989" s="1" t="s">
        <v>1344</v>
      </c>
      <c r="B989" s="1" t="s">
        <v>2872</v>
      </c>
      <c r="C989" s="1" t="s">
        <v>1618</v>
      </c>
      <c r="D989" s="47" t="s">
        <v>2873</v>
      </c>
    </row>
    <row r="990" spans="1:4" ht="14">
      <c r="A990" s="1" t="s">
        <v>1345</v>
      </c>
      <c r="B990" s="1" t="s">
        <v>2872</v>
      </c>
      <c r="C990" s="1" t="s">
        <v>1618</v>
      </c>
      <c r="D990" s="47" t="s">
        <v>2873</v>
      </c>
    </row>
    <row r="991" spans="1:4" ht="14">
      <c r="A991" s="1" t="s">
        <v>1346</v>
      </c>
      <c r="B991" s="1" t="s">
        <v>2872</v>
      </c>
      <c r="C991" s="1" t="s">
        <v>1618</v>
      </c>
      <c r="D991" s="47" t="s">
        <v>2873</v>
      </c>
    </row>
    <row r="992" spans="1:4" ht="14">
      <c r="A992" s="1" t="s">
        <v>1347</v>
      </c>
      <c r="B992" s="1" t="s">
        <v>2872</v>
      </c>
      <c r="C992" s="1" t="s">
        <v>1618</v>
      </c>
      <c r="D992" s="47" t="s">
        <v>2873</v>
      </c>
    </row>
    <row r="993" spans="1:4" ht="14">
      <c r="A993" s="1" t="s">
        <v>1348</v>
      </c>
      <c r="B993" s="1" t="s">
        <v>2872</v>
      </c>
      <c r="C993" s="1" t="s">
        <v>1618</v>
      </c>
      <c r="D993" s="47" t="s">
        <v>2873</v>
      </c>
    </row>
    <row r="994" spans="1:4" ht="14">
      <c r="A994" s="1" t="s">
        <v>1349</v>
      </c>
      <c r="B994" s="1" t="s">
        <v>2872</v>
      </c>
      <c r="C994" s="1" t="s">
        <v>1618</v>
      </c>
      <c r="D994" s="47" t="s">
        <v>2873</v>
      </c>
    </row>
    <row r="995" spans="1:4" ht="14">
      <c r="A995" s="1" t="s">
        <v>1350</v>
      </c>
      <c r="B995" s="1" t="s">
        <v>2872</v>
      </c>
      <c r="C995" s="1" t="s">
        <v>1618</v>
      </c>
      <c r="D995" s="47" t="s">
        <v>2873</v>
      </c>
    </row>
    <row r="996" spans="1:4" ht="14">
      <c r="A996" s="1" t="s">
        <v>1351</v>
      </c>
      <c r="B996" s="1" t="s">
        <v>2872</v>
      </c>
      <c r="C996" s="1" t="s">
        <v>1618</v>
      </c>
      <c r="D996" s="47" t="s">
        <v>2873</v>
      </c>
    </row>
    <row r="997" spans="1:4" ht="14">
      <c r="A997" s="1" t="s">
        <v>1352</v>
      </c>
      <c r="B997" s="1" t="s">
        <v>2872</v>
      </c>
      <c r="C997" s="1" t="s">
        <v>1618</v>
      </c>
      <c r="D997" s="47" t="s">
        <v>2873</v>
      </c>
    </row>
    <row r="998" spans="1:4" ht="14">
      <c r="A998" s="1" t="s">
        <v>1353</v>
      </c>
      <c r="B998" s="1" t="s">
        <v>2872</v>
      </c>
      <c r="C998" s="1" t="s">
        <v>1618</v>
      </c>
      <c r="D998" s="47" t="s">
        <v>2873</v>
      </c>
    </row>
    <row r="999" spans="1:4" ht="14">
      <c r="A999" s="1" t="s">
        <v>1354</v>
      </c>
      <c r="B999" s="1" t="s">
        <v>2872</v>
      </c>
      <c r="C999" s="1" t="s">
        <v>1618</v>
      </c>
      <c r="D999" s="47" t="s">
        <v>2873</v>
      </c>
    </row>
    <row r="1000" spans="1:4" ht="14">
      <c r="A1000" s="1" t="s">
        <v>1355</v>
      </c>
      <c r="B1000" s="1" t="s">
        <v>2872</v>
      </c>
      <c r="C1000" s="1" t="s">
        <v>1618</v>
      </c>
      <c r="D1000" s="47" t="s">
        <v>2873</v>
      </c>
    </row>
    <row r="1001" spans="1:4" ht="14">
      <c r="A1001" s="1" t="s">
        <v>1356</v>
      </c>
      <c r="B1001" s="1" t="s">
        <v>2872</v>
      </c>
      <c r="C1001" s="1" t="s">
        <v>1618</v>
      </c>
      <c r="D1001" s="47" t="s">
        <v>2873</v>
      </c>
    </row>
    <row r="1002" spans="1:4" ht="14">
      <c r="A1002" s="1" t="s">
        <v>1357</v>
      </c>
      <c r="B1002" s="1" t="s">
        <v>2872</v>
      </c>
      <c r="C1002" s="1" t="s">
        <v>1618</v>
      </c>
      <c r="D1002" s="47" t="s">
        <v>2873</v>
      </c>
    </row>
    <row r="1003" spans="1:4" ht="14">
      <c r="A1003" s="1" t="s">
        <v>1358</v>
      </c>
      <c r="B1003" s="1" t="s">
        <v>2872</v>
      </c>
      <c r="C1003" s="1" t="s">
        <v>1618</v>
      </c>
      <c r="D1003" s="47" t="s">
        <v>2873</v>
      </c>
    </row>
    <row r="1004" spans="1:4" ht="14">
      <c r="A1004" s="1" t="s">
        <v>1359</v>
      </c>
      <c r="B1004" s="1" t="s">
        <v>2872</v>
      </c>
      <c r="C1004" s="1" t="s">
        <v>1618</v>
      </c>
      <c r="D1004" s="47" t="s">
        <v>2873</v>
      </c>
    </row>
    <row r="1005" spans="1:4" ht="14">
      <c r="A1005" s="1" t="s">
        <v>1360</v>
      </c>
      <c r="B1005" s="1" t="s">
        <v>2872</v>
      </c>
      <c r="C1005" s="1" t="s">
        <v>1618</v>
      </c>
      <c r="D1005" s="47" t="s">
        <v>2873</v>
      </c>
    </row>
    <row r="1006" spans="1:4" ht="14">
      <c r="A1006" s="1" t="s">
        <v>1361</v>
      </c>
      <c r="B1006" s="1" t="s">
        <v>2872</v>
      </c>
      <c r="C1006" s="1" t="s">
        <v>1618</v>
      </c>
      <c r="D1006" s="47" t="s">
        <v>2873</v>
      </c>
    </row>
    <row r="1007" spans="1:4" ht="14">
      <c r="A1007" s="1" t="s">
        <v>1362</v>
      </c>
      <c r="B1007" s="1" t="s">
        <v>2872</v>
      </c>
      <c r="C1007" s="1" t="s">
        <v>1618</v>
      </c>
      <c r="D1007" s="47" t="s">
        <v>2873</v>
      </c>
    </row>
    <row r="1008" spans="1:4" ht="14">
      <c r="A1008" s="1" t="s">
        <v>1363</v>
      </c>
      <c r="B1008" s="1" t="s">
        <v>2872</v>
      </c>
      <c r="C1008" s="1" t="s">
        <v>1618</v>
      </c>
      <c r="D1008" s="47" t="s">
        <v>2873</v>
      </c>
    </row>
    <row r="1009" spans="1:4" ht="14">
      <c r="A1009" s="1" t="s">
        <v>1364</v>
      </c>
      <c r="B1009" s="1" t="s">
        <v>2872</v>
      </c>
      <c r="C1009" s="1" t="s">
        <v>1618</v>
      </c>
      <c r="D1009" s="47" t="s">
        <v>2873</v>
      </c>
    </row>
    <row r="1010" spans="1:4" ht="14">
      <c r="A1010" s="1" t="s">
        <v>1365</v>
      </c>
      <c r="B1010" s="1" t="s">
        <v>2872</v>
      </c>
      <c r="C1010" s="1" t="s">
        <v>1618</v>
      </c>
      <c r="D1010" s="47" t="s">
        <v>2873</v>
      </c>
    </row>
    <row r="1011" spans="1:4" ht="14">
      <c r="A1011" s="1" t="s">
        <v>1366</v>
      </c>
      <c r="B1011" s="1" t="s">
        <v>2872</v>
      </c>
      <c r="C1011" s="1" t="s">
        <v>1618</v>
      </c>
      <c r="D1011" s="47" t="s">
        <v>2873</v>
      </c>
    </row>
    <row r="1012" spans="1:4" ht="14">
      <c r="A1012" s="1" t="s">
        <v>1367</v>
      </c>
      <c r="B1012" s="1" t="s">
        <v>2872</v>
      </c>
      <c r="C1012" s="1" t="s">
        <v>1618</v>
      </c>
      <c r="D1012" s="47" t="s">
        <v>2873</v>
      </c>
    </row>
    <row r="1013" spans="1:4" ht="14">
      <c r="A1013" s="1" t="s">
        <v>1368</v>
      </c>
      <c r="B1013" s="1" t="s">
        <v>2872</v>
      </c>
      <c r="C1013" s="1" t="s">
        <v>1618</v>
      </c>
      <c r="D1013" s="47" t="s">
        <v>2873</v>
      </c>
    </row>
    <row r="1014" spans="1:4" ht="14">
      <c r="A1014" s="1" t="s">
        <v>1369</v>
      </c>
      <c r="B1014" s="1" t="s">
        <v>2872</v>
      </c>
      <c r="C1014" s="1" t="s">
        <v>1618</v>
      </c>
      <c r="D1014" s="47" t="s">
        <v>2873</v>
      </c>
    </row>
    <row r="1015" spans="1:4" ht="14">
      <c r="A1015" s="1" t="s">
        <v>1370</v>
      </c>
      <c r="B1015" s="1" t="s">
        <v>2872</v>
      </c>
      <c r="C1015" s="1" t="s">
        <v>1618</v>
      </c>
      <c r="D1015" s="47" t="s">
        <v>2873</v>
      </c>
    </row>
    <row r="1016" spans="1:4" ht="14">
      <c r="A1016" s="1" t="s">
        <v>1371</v>
      </c>
      <c r="B1016" s="1" t="s">
        <v>2872</v>
      </c>
      <c r="C1016" s="1" t="s">
        <v>1618</v>
      </c>
      <c r="D1016" s="47" t="s">
        <v>2873</v>
      </c>
    </row>
    <row r="1017" spans="1:4" ht="14">
      <c r="A1017" s="1" t="s">
        <v>1372</v>
      </c>
      <c r="B1017" s="1" t="s">
        <v>2872</v>
      </c>
      <c r="C1017" s="1" t="s">
        <v>1618</v>
      </c>
      <c r="D1017" s="47" t="s">
        <v>2873</v>
      </c>
    </row>
    <row r="1018" spans="1:4" ht="14">
      <c r="A1018" s="1" t="s">
        <v>1373</v>
      </c>
      <c r="B1018" s="1" t="s">
        <v>2872</v>
      </c>
      <c r="C1018" s="1" t="s">
        <v>1618</v>
      </c>
      <c r="D1018" s="47" t="s">
        <v>2873</v>
      </c>
    </row>
    <row r="1019" spans="1:4" ht="14">
      <c r="A1019" s="1" t="s">
        <v>1374</v>
      </c>
      <c r="B1019" s="1" t="s">
        <v>2872</v>
      </c>
      <c r="C1019" s="1" t="s">
        <v>1618</v>
      </c>
      <c r="D1019" s="47" t="s">
        <v>2873</v>
      </c>
    </row>
    <row r="1020" spans="1:4" ht="14">
      <c r="A1020" s="1" t="s">
        <v>1375</v>
      </c>
      <c r="B1020" s="1" t="s">
        <v>2872</v>
      </c>
      <c r="C1020" s="1" t="s">
        <v>1618</v>
      </c>
      <c r="D1020" s="47" t="s">
        <v>2873</v>
      </c>
    </row>
    <row r="1021" spans="1:4" ht="14">
      <c r="A1021" s="1" t="s">
        <v>1376</v>
      </c>
      <c r="B1021" s="1" t="s">
        <v>2872</v>
      </c>
      <c r="C1021" s="1" t="s">
        <v>1618</v>
      </c>
      <c r="D1021" s="47" t="s">
        <v>2873</v>
      </c>
    </row>
    <row r="1022" spans="1:4" ht="14">
      <c r="A1022" s="1" t="s">
        <v>1377</v>
      </c>
      <c r="B1022" s="1" t="s">
        <v>2872</v>
      </c>
      <c r="C1022" s="1" t="s">
        <v>1618</v>
      </c>
      <c r="D1022" s="47" t="s">
        <v>2873</v>
      </c>
    </row>
    <row r="1023" spans="1:4" ht="14">
      <c r="A1023" s="1" t="s">
        <v>1378</v>
      </c>
      <c r="B1023" s="1" t="s">
        <v>2872</v>
      </c>
      <c r="C1023" s="1" t="s">
        <v>1618</v>
      </c>
      <c r="D1023" s="47" t="s">
        <v>2873</v>
      </c>
    </row>
    <row r="1024" spans="1:4" ht="14">
      <c r="A1024" s="1" t="s">
        <v>1379</v>
      </c>
      <c r="B1024" s="1" t="s">
        <v>2872</v>
      </c>
      <c r="C1024" s="1" t="s">
        <v>1618</v>
      </c>
      <c r="D1024" s="47" t="s">
        <v>2873</v>
      </c>
    </row>
    <row r="1025" spans="1:4" ht="14">
      <c r="A1025" s="1" t="s">
        <v>1380</v>
      </c>
      <c r="B1025" s="1" t="s">
        <v>2872</v>
      </c>
      <c r="C1025" s="1" t="s">
        <v>1618</v>
      </c>
      <c r="D1025" s="47" t="s">
        <v>2873</v>
      </c>
    </row>
    <row r="1026" spans="1:4" ht="14">
      <c r="A1026" s="1" t="s">
        <v>1381</v>
      </c>
      <c r="B1026" s="1" t="s">
        <v>2872</v>
      </c>
      <c r="C1026" s="1" t="s">
        <v>1618</v>
      </c>
      <c r="D1026" s="47" t="s">
        <v>2873</v>
      </c>
    </row>
    <row r="1027" spans="1:4" ht="14">
      <c r="A1027" s="1" t="s">
        <v>1382</v>
      </c>
      <c r="B1027" s="1" t="s">
        <v>2872</v>
      </c>
      <c r="C1027" s="1" t="s">
        <v>1618</v>
      </c>
      <c r="D1027" s="47" t="s">
        <v>2873</v>
      </c>
    </row>
    <row r="1028" spans="1:4" ht="14">
      <c r="A1028" s="1" t="s">
        <v>1383</v>
      </c>
      <c r="B1028" s="1" t="s">
        <v>2872</v>
      </c>
      <c r="C1028" s="1" t="s">
        <v>1618</v>
      </c>
      <c r="D1028" s="47" t="s">
        <v>2873</v>
      </c>
    </row>
    <row r="1029" spans="1:4" ht="14">
      <c r="A1029" s="1" t="s">
        <v>1384</v>
      </c>
      <c r="B1029" s="1" t="s">
        <v>2872</v>
      </c>
      <c r="C1029" s="1" t="s">
        <v>1618</v>
      </c>
      <c r="D1029" s="47" t="s">
        <v>2873</v>
      </c>
    </row>
    <row r="1030" spans="1:4" ht="14">
      <c r="A1030" s="1" t="s">
        <v>1385</v>
      </c>
      <c r="B1030" s="1" t="s">
        <v>2872</v>
      </c>
      <c r="C1030" s="1" t="s">
        <v>1618</v>
      </c>
      <c r="D1030" s="47" t="s">
        <v>2873</v>
      </c>
    </row>
    <row r="1031" spans="1:4" ht="14">
      <c r="A1031" s="1" t="s">
        <v>1386</v>
      </c>
      <c r="B1031" s="1" t="s">
        <v>2872</v>
      </c>
      <c r="C1031" s="1" t="s">
        <v>1618</v>
      </c>
      <c r="D1031" s="47" t="s">
        <v>2873</v>
      </c>
    </row>
    <row r="1032" spans="1:4" ht="14">
      <c r="A1032" s="1" t="s">
        <v>1387</v>
      </c>
      <c r="B1032" s="1" t="s">
        <v>2872</v>
      </c>
      <c r="C1032" s="1" t="s">
        <v>1618</v>
      </c>
      <c r="D1032" s="47" t="s">
        <v>2873</v>
      </c>
    </row>
    <row r="1033" spans="1:4" ht="14">
      <c r="A1033" s="1" t="s">
        <v>1388</v>
      </c>
      <c r="B1033" s="1" t="s">
        <v>2872</v>
      </c>
      <c r="C1033" s="1" t="s">
        <v>1618</v>
      </c>
      <c r="D1033" s="47" t="s">
        <v>2873</v>
      </c>
    </row>
    <row r="1034" spans="1:4" ht="14">
      <c r="A1034" s="1" t="s">
        <v>1389</v>
      </c>
      <c r="B1034" s="1" t="s">
        <v>2872</v>
      </c>
      <c r="C1034" s="1" t="s">
        <v>1618</v>
      </c>
      <c r="D1034" s="47" t="s">
        <v>2873</v>
      </c>
    </row>
    <row r="1035" spans="1:4" ht="14">
      <c r="A1035" s="1" t="s">
        <v>1390</v>
      </c>
      <c r="B1035" s="1" t="s">
        <v>2872</v>
      </c>
      <c r="C1035" s="1" t="s">
        <v>1618</v>
      </c>
      <c r="D1035" s="47" t="s">
        <v>2873</v>
      </c>
    </row>
    <row r="1036" spans="1:4" ht="14">
      <c r="A1036" s="1" t="s">
        <v>1391</v>
      </c>
      <c r="B1036" s="1" t="s">
        <v>2872</v>
      </c>
      <c r="C1036" s="1" t="s">
        <v>1618</v>
      </c>
      <c r="D1036" s="47" t="s">
        <v>2873</v>
      </c>
    </row>
    <row r="1037" spans="1:4" ht="14">
      <c r="A1037" s="1" t="s">
        <v>1392</v>
      </c>
      <c r="B1037" s="1" t="s">
        <v>2872</v>
      </c>
      <c r="C1037" s="1" t="s">
        <v>1618</v>
      </c>
      <c r="D1037" s="47" t="s">
        <v>2873</v>
      </c>
    </row>
    <row r="1038" spans="1:4" ht="14">
      <c r="A1038" s="1" t="s">
        <v>1393</v>
      </c>
      <c r="B1038" s="1" t="s">
        <v>2872</v>
      </c>
      <c r="C1038" s="1" t="s">
        <v>1618</v>
      </c>
      <c r="D1038" s="47" t="s">
        <v>2873</v>
      </c>
    </row>
    <row r="1039" spans="1:4" ht="14">
      <c r="A1039" s="1" t="s">
        <v>1394</v>
      </c>
      <c r="B1039" s="1" t="s">
        <v>2872</v>
      </c>
      <c r="C1039" s="1" t="s">
        <v>1618</v>
      </c>
      <c r="D1039" s="47" t="s">
        <v>2873</v>
      </c>
    </row>
    <row r="1040" spans="1:4" ht="14">
      <c r="A1040" s="1" t="s">
        <v>1395</v>
      </c>
      <c r="B1040" s="1" t="s">
        <v>2872</v>
      </c>
      <c r="C1040" s="1" t="s">
        <v>1618</v>
      </c>
      <c r="D1040" s="47" t="s">
        <v>2873</v>
      </c>
    </row>
    <row r="1041" spans="1:4" ht="14">
      <c r="A1041" s="1" t="s">
        <v>1396</v>
      </c>
      <c r="B1041" s="1" t="s">
        <v>2872</v>
      </c>
      <c r="C1041" s="1" t="s">
        <v>1618</v>
      </c>
      <c r="D1041" s="47" t="s">
        <v>2873</v>
      </c>
    </row>
    <row r="1042" spans="1:4" ht="14">
      <c r="A1042" s="1" t="s">
        <v>1397</v>
      </c>
      <c r="B1042" s="1" t="s">
        <v>2872</v>
      </c>
      <c r="C1042" s="1" t="s">
        <v>1618</v>
      </c>
      <c r="D1042" s="47" t="s">
        <v>2873</v>
      </c>
    </row>
    <row r="1043" spans="1:4" ht="14">
      <c r="A1043" s="1" t="s">
        <v>1398</v>
      </c>
      <c r="B1043" s="1" t="s">
        <v>2872</v>
      </c>
      <c r="C1043" s="1" t="s">
        <v>1618</v>
      </c>
      <c r="D1043" s="47" t="s">
        <v>2873</v>
      </c>
    </row>
    <row r="1044" spans="1:4" ht="14">
      <c r="A1044" s="1" t="s">
        <v>1399</v>
      </c>
      <c r="B1044" s="1" t="s">
        <v>2872</v>
      </c>
      <c r="C1044" s="1" t="s">
        <v>1618</v>
      </c>
      <c r="D1044" s="47" t="s">
        <v>2873</v>
      </c>
    </row>
    <row r="1045" spans="1:4" ht="14">
      <c r="A1045" s="1" t="s">
        <v>1400</v>
      </c>
      <c r="B1045" s="1" t="s">
        <v>2872</v>
      </c>
      <c r="C1045" s="1" t="s">
        <v>1618</v>
      </c>
      <c r="D1045" s="47" t="s">
        <v>2873</v>
      </c>
    </row>
    <row r="1046" spans="1:4" ht="14">
      <c r="A1046" s="1" t="s">
        <v>1401</v>
      </c>
      <c r="B1046" s="1" t="s">
        <v>2872</v>
      </c>
      <c r="C1046" s="1" t="s">
        <v>1618</v>
      </c>
      <c r="D1046" s="47" t="s">
        <v>2873</v>
      </c>
    </row>
    <row r="1047" spans="1:4" ht="14">
      <c r="A1047" s="1" t="s">
        <v>1402</v>
      </c>
      <c r="B1047" s="1" t="s">
        <v>2872</v>
      </c>
      <c r="C1047" s="1" t="s">
        <v>1618</v>
      </c>
      <c r="D1047" s="47" t="s">
        <v>2873</v>
      </c>
    </row>
    <row r="1048" spans="1:4" ht="14">
      <c r="A1048" s="1" t="s">
        <v>1403</v>
      </c>
      <c r="B1048" s="1" t="s">
        <v>2872</v>
      </c>
      <c r="C1048" s="1" t="s">
        <v>1618</v>
      </c>
      <c r="D1048" s="47" t="s">
        <v>2873</v>
      </c>
    </row>
    <row r="1049" spans="1:4" ht="14">
      <c r="A1049" s="1" t="s">
        <v>1404</v>
      </c>
      <c r="B1049" s="1" t="s">
        <v>2872</v>
      </c>
      <c r="C1049" s="1" t="s">
        <v>1618</v>
      </c>
      <c r="D1049" s="47" t="s">
        <v>2873</v>
      </c>
    </row>
    <row r="1050" spans="1:4" ht="14">
      <c r="A1050" s="1" t="s">
        <v>1405</v>
      </c>
      <c r="B1050" s="1" t="s">
        <v>2872</v>
      </c>
      <c r="C1050" s="1" t="s">
        <v>1618</v>
      </c>
      <c r="D1050" s="47" t="s">
        <v>2873</v>
      </c>
    </row>
    <row r="1051" spans="1:4" ht="14">
      <c r="A1051" s="1" t="s">
        <v>1406</v>
      </c>
      <c r="B1051" s="1" t="s">
        <v>2872</v>
      </c>
      <c r="C1051" s="1" t="s">
        <v>1618</v>
      </c>
      <c r="D1051" s="47" t="s">
        <v>2873</v>
      </c>
    </row>
    <row r="1052" spans="1:4" ht="14">
      <c r="A1052" s="1" t="s">
        <v>1407</v>
      </c>
      <c r="B1052" s="1" t="s">
        <v>2872</v>
      </c>
      <c r="C1052" s="1" t="s">
        <v>1618</v>
      </c>
      <c r="D1052" s="47" t="s">
        <v>2873</v>
      </c>
    </row>
    <row r="1053" spans="1:4" ht="14">
      <c r="A1053" s="1" t="s">
        <v>1408</v>
      </c>
      <c r="B1053" s="1" t="s">
        <v>2872</v>
      </c>
      <c r="C1053" s="1" t="s">
        <v>1618</v>
      </c>
      <c r="D1053" s="47" t="s">
        <v>2873</v>
      </c>
    </row>
    <row r="1054" spans="1:4" ht="14">
      <c r="A1054" s="1" t="s">
        <v>1409</v>
      </c>
      <c r="B1054" s="1" t="s">
        <v>2872</v>
      </c>
      <c r="C1054" s="1" t="s">
        <v>1618</v>
      </c>
      <c r="D1054" s="47" t="s">
        <v>2873</v>
      </c>
    </row>
    <row r="1055" spans="1:4" ht="14">
      <c r="A1055" s="1" t="s">
        <v>1410</v>
      </c>
      <c r="B1055" s="1" t="s">
        <v>2872</v>
      </c>
      <c r="C1055" s="1" t="s">
        <v>1618</v>
      </c>
      <c r="D1055" s="47" t="s">
        <v>2873</v>
      </c>
    </row>
    <row r="1056" spans="1:4" ht="14">
      <c r="A1056" s="1" t="s">
        <v>1411</v>
      </c>
      <c r="B1056" s="1" t="s">
        <v>2872</v>
      </c>
      <c r="C1056" s="1" t="s">
        <v>1618</v>
      </c>
      <c r="D1056" s="47" t="s">
        <v>2873</v>
      </c>
    </row>
    <row r="1057" spans="1:4" ht="14">
      <c r="A1057" s="1" t="s">
        <v>1412</v>
      </c>
      <c r="B1057" s="1" t="s">
        <v>2872</v>
      </c>
      <c r="C1057" s="1" t="s">
        <v>1618</v>
      </c>
      <c r="D1057" s="47" t="s">
        <v>2873</v>
      </c>
    </row>
    <row r="1058" spans="1:4" ht="14">
      <c r="A1058" s="1" t="s">
        <v>1413</v>
      </c>
      <c r="B1058" s="1" t="s">
        <v>2872</v>
      </c>
      <c r="C1058" s="1" t="s">
        <v>1618</v>
      </c>
      <c r="D1058" s="47" t="s">
        <v>2873</v>
      </c>
    </row>
    <row r="1059" spans="1:4" ht="14">
      <c r="A1059" s="1" t="s">
        <v>1414</v>
      </c>
      <c r="B1059" s="1" t="s">
        <v>2872</v>
      </c>
      <c r="C1059" s="1" t="s">
        <v>1618</v>
      </c>
      <c r="D1059" s="47" t="s">
        <v>2873</v>
      </c>
    </row>
    <row r="1060" spans="1:4" ht="14">
      <c r="A1060" s="1" t="s">
        <v>1415</v>
      </c>
      <c r="B1060" s="1" t="s">
        <v>2872</v>
      </c>
      <c r="C1060" s="1" t="s">
        <v>1618</v>
      </c>
      <c r="D1060" s="47" t="s">
        <v>2873</v>
      </c>
    </row>
    <row r="1061" spans="1:4" ht="14">
      <c r="A1061" s="1" t="s">
        <v>1416</v>
      </c>
      <c r="B1061" s="1" t="s">
        <v>2872</v>
      </c>
      <c r="C1061" s="1" t="s">
        <v>1618</v>
      </c>
      <c r="D1061" s="47" t="s">
        <v>2873</v>
      </c>
    </row>
    <row r="1062" spans="1:4" ht="14">
      <c r="A1062" s="1" t="s">
        <v>1417</v>
      </c>
      <c r="B1062" s="1" t="s">
        <v>2872</v>
      </c>
      <c r="C1062" s="1" t="s">
        <v>1618</v>
      </c>
      <c r="D1062" s="47" t="s">
        <v>2873</v>
      </c>
    </row>
    <row r="1063" spans="1:4" ht="14">
      <c r="A1063" s="1" t="s">
        <v>1418</v>
      </c>
      <c r="B1063" s="1" t="s">
        <v>2872</v>
      </c>
      <c r="C1063" s="1" t="s">
        <v>1618</v>
      </c>
      <c r="D1063" s="47" t="s">
        <v>2873</v>
      </c>
    </row>
    <row r="1064" spans="1:4" ht="14">
      <c r="A1064" s="1" t="s">
        <v>1419</v>
      </c>
      <c r="B1064" s="1" t="s">
        <v>2872</v>
      </c>
      <c r="C1064" s="1" t="s">
        <v>1618</v>
      </c>
      <c r="D1064" s="47" t="s">
        <v>2873</v>
      </c>
    </row>
    <row r="1065" spans="1:4" ht="14">
      <c r="A1065" s="1" t="s">
        <v>1420</v>
      </c>
      <c r="B1065" s="1" t="s">
        <v>2872</v>
      </c>
      <c r="C1065" s="1" t="s">
        <v>1618</v>
      </c>
      <c r="D1065" s="47" t="s">
        <v>2873</v>
      </c>
    </row>
    <row r="1066" spans="1:4" ht="14">
      <c r="A1066" s="1" t="s">
        <v>1421</v>
      </c>
      <c r="B1066" s="1" t="s">
        <v>2872</v>
      </c>
      <c r="C1066" s="1" t="s">
        <v>1618</v>
      </c>
      <c r="D1066" s="47" t="s">
        <v>2873</v>
      </c>
    </row>
    <row r="1067" spans="1:4" ht="14">
      <c r="A1067" s="1" t="s">
        <v>1422</v>
      </c>
      <c r="B1067" s="1" t="s">
        <v>2872</v>
      </c>
      <c r="C1067" s="1" t="s">
        <v>1618</v>
      </c>
      <c r="D1067" s="47" t="s">
        <v>2873</v>
      </c>
    </row>
    <row r="1068" spans="1:4" ht="14">
      <c r="A1068" s="1" t="s">
        <v>1423</v>
      </c>
      <c r="B1068" s="1" t="s">
        <v>2872</v>
      </c>
      <c r="C1068" s="1" t="s">
        <v>1618</v>
      </c>
      <c r="D1068" s="47" t="s">
        <v>2873</v>
      </c>
    </row>
    <row r="1069" spans="1:4" ht="14">
      <c r="A1069" s="1" t="s">
        <v>1424</v>
      </c>
      <c r="B1069" s="1" t="s">
        <v>2872</v>
      </c>
      <c r="C1069" s="1" t="s">
        <v>1618</v>
      </c>
      <c r="D1069" s="47" t="s">
        <v>2873</v>
      </c>
    </row>
    <row r="1070" spans="1:4" ht="14">
      <c r="A1070" s="1" t="s">
        <v>1425</v>
      </c>
      <c r="B1070" s="1" t="s">
        <v>2872</v>
      </c>
      <c r="C1070" s="1" t="s">
        <v>1618</v>
      </c>
      <c r="D1070" s="47" t="s">
        <v>2873</v>
      </c>
    </row>
    <row r="1071" spans="1:4" ht="14">
      <c r="A1071" s="1" t="s">
        <v>1426</v>
      </c>
      <c r="B1071" s="1" t="s">
        <v>2872</v>
      </c>
      <c r="C1071" s="1" t="s">
        <v>1618</v>
      </c>
      <c r="D1071" s="47" t="s">
        <v>2873</v>
      </c>
    </row>
    <row r="1072" spans="1:4" ht="14">
      <c r="A1072" s="1" t="s">
        <v>1427</v>
      </c>
      <c r="B1072" s="1" t="s">
        <v>2872</v>
      </c>
      <c r="C1072" s="1" t="s">
        <v>1618</v>
      </c>
      <c r="D1072" s="47" t="s">
        <v>2873</v>
      </c>
    </row>
    <row r="1073" spans="1:4" ht="14">
      <c r="A1073" s="1" t="s">
        <v>1428</v>
      </c>
      <c r="B1073" s="1" t="s">
        <v>2872</v>
      </c>
      <c r="C1073" s="1" t="s">
        <v>1618</v>
      </c>
      <c r="D1073" s="47" t="s">
        <v>2873</v>
      </c>
    </row>
    <row r="1074" spans="1:4" ht="14">
      <c r="A1074" s="1" t="s">
        <v>1429</v>
      </c>
      <c r="B1074" s="1" t="s">
        <v>2872</v>
      </c>
      <c r="C1074" s="1" t="s">
        <v>1618</v>
      </c>
      <c r="D1074" s="47" t="s">
        <v>2873</v>
      </c>
    </row>
    <row r="1075" spans="1:4" ht="14">
      <c r="A1075" s="1" t="s">
        <v>1430</v>
      </c>
      <c r="B1075" s="1" t="s">
        <v>2872</v>
      </c>
      <c r="C1075" s="1" t="s">
        <v>1618</v>
      </c>
      <c r="D1075" s="47" t="s">
        <v>2873</v>
      </c>
    </row>
    <row r="1076" spans="1:4" ht="14">
      <c r="A1076" s="1" t="s">
        <v>1431</v>
      </c>
      <c r="B1076" s="1" t="s">
        <v>2872</v>
      </c>
      <c r="C1076" s="1" t="s">
        <v>1618</v>
      </c>
      <c r="D1076" s="47" t="s">
        <v>2873</v>
      </c>
    </row>
    <row r="1077" spans="1:4" ht="14">
      <c r="A1077" s="1" t="s">
        <v>1432</v>
      </c>
      <c r="B1077" s="1" t="s">
        <v>2872</v>
      </c>
      <c r="C1077" s="1" t="s">
        <v>1618</v>
      </c>
      <c r="D1077" s="47" t="s">
        <v>2873</v>
      </c>
    </row>
    <row r="1078" spans="1:4" ht="14">
      <c r="A1078" s="1" t="s">
        <v>1433</v>
      </c>
      <c r="B1078" s="1" t="s">
        <v>2872</v>
      </c>
      <c r="C1078" s="1" t="s">
        <v>1618</v>
      </c>
      <c r="D1078" s="47" t="s">
        <v>2873</v>
      </c>
    </row>
    <row r="1079" spans="1:4" ht="14">
      <c r="A1079" s="1" t="s">
        <v>1434</v>
      </c>
      <c r="B1079" s="1" t="s">
        <v>2872</v>
      </c>
      <c r="C1079" s="1" t="s">
        <v>1618</v>
      </c>
      <c r="D1079" s="47" t="s">
        <v>2873</v>
      </c>
    </row>
    <row r="1080" spans="1:4" ht="14">
      <c r="A1080" s="1" t="s">
        <v>1435</v>
      </c>
      <c r="B1080" s="1" t="s">
        <v>2872</v>
      </c>
      <c r="C1080" s="1" t="s">
        <v>1618</v>
      </c>
      <c r="D1080" s="47" t="s">
        <v>2873</v>
      </c>
    </row>
    <row r="1081" spans="1:4" ht="14">
      <c r="A1081" s="1" t="s">
        <v>1436</v>
      </c>
      <c r="B1081" s="1" t="s">
        <v>2872</v>
      </c>
      <c r="C1081" s="1" t="s">
        <v>1618</v>
      </c>
      <c r="D1081" s="47" t="s">
        <v>2873</v>
      </c>
    </row>
    <row r="1082" spans="1:4" ht="14">
      <c r="A1082" s="1" t="s">
        <v>1437</v>
      </c>
      <c r="B1082" s="1" t="s">
        <v>2872</v>
      </c>
      <c r="C1082" s="1" t="s">
        <v>1618</v>
      </c>
      <c r="D1082" s="47" t="s">
        <v>2873</v>
      </c>
    </row>
    <row r="1083" spans="1:4" ht="14">
      <c r="A1083" s="1" t="s">
        <v>1438</v>
      </c>
      <c r="B1083" s="1" t="s">
        <v>2872</v>
      </c>
      <c r="C1083" s="1" t="s">
        <v>1618</v>
      </c>
      <c r="D1083" s="47" t="s">
        <v>2873</v>
      </c>
    </row>
    <row r="1084" spans="1:4" ht="14">
      <c r="A1084" s="1" t="s">
        <v>1439</v>
      </c>
      <c r="B1084" s="1" t="s">
        <v>2872</v>
      </c>
      <c r="C1084" s="1" t="s">
        <v>1618</v>
      </c>
      <c r="D1084" s="47" t="s">
        <v>2873</v>
      </c>
    </row>
    <row r="1085" spans="1:4">
      <c r="A1085" s="1" t="s">
        <v>1440</v>
      </c>
      <c r="B1085" s="1" t="s">
        <v>2874</v>
      </c>
      <c r="C1085" s="1" t="s">
        <v>1619</v>
      </c>
      <c r="D1085" s="1" t="s">
        <v>2875</v>
      </c>
    </row>
    <row r="1086" spans="1:4">
      <c r="A1086" s="1" t="s">
        <v>1441</v>
      </c>
      <c r="B1086" s="1" t="s">
        <v>2876</v>
      </c>
      <c r="C1086" s="1" t="s">
        <v>1619</v>
      </c>
      <c r="D1086" s="1" t="s">
        <v>2875</v>
      </c>
    </row>
    <row r="1087" spans="1:4">
      <c r="A1087" s="1" t="s">
        <v>1442</v>
      </c>
      <c r="B1087" s="1" t="s">
        <v>2877</v>
      </c>
      <c r="C1087" s="1" t="s">
        <v>1619</v>
      </c>
      <c r="D1087" s="1" t="s">
        <v>2875</v>
      </c>
    </row>
    <row r="1088" spans="1:4">
      <c r="A1088" s="1" t="s">
        <v>1443</v>
      </c>
      <c r="B1088" s="1" t="s">
        <v>2878</v>
      </c>
      <c r="C1088" s="1" t="s">
        <v>1619</v>
      </c>
      <c r="D1088" s="1" t="s">
        <v>2875</v>
      </c>
    </row>
    <row r="1089" spans="1:4">
      <c r="A1089" s="1" t="s">
        <v>1444</v>
      </c>
      <c r="B1089" s="1" t="s">
        <v>2879</v>
      </c>
      <c r="C1089" s="1" t="s">
        <v>1619</v>
      </c>
      <c r="D1089" s="1" t="s">
        <v>2875</v>
      </c>
    </row>
    <row r="1090" spans="1:4">
      <c r="A1090" s="1" t="s">
        <v>1445</v>
      </c>
      <c r="B1090" s="1" t="s">
        <v>2880</v>
      </c>
      <c r="C1090" s="1" t="s">
        <v>1619</v>
      </c>
      <c r="D1090" s="1" t="s">
        <v>2875</v>
      </c>
    </row>
    <row r="1091" spans="1:4">
      <c r="A1091" s="1" t="s">
        <v>1446</v>
      </c>
      <c r="B1091" s="1" t="s">
        <v>2881</v>
      </c>
      <c r="C1091" s="1" t="s">
        <v>1619</v>
      </c>
      <c r="D1091" s="1" t="s">
        <v>2875</v>
      </c>
    </row>
    <row r="1092" spans="1:4">
      <c r="A1092" s="1" t="s">
        <v>1447</v>
      </c>
      <c r="B1092" s="1" t="s">
        <v>2882</v>
      </c>
      <c r="C1092" s="1" t="s">
        <v>1619</v>
      </c>
      <c r="D1092" s="1" t="s">
        <v>2875</v>
      </c>
    </row>
    <row r="1093" spans="1:4">
      <c r="A1093" s="1" t="s">
        <v>1448</v>
      </c>
      <c r="B1093" s="1" t="s">
        <v>2883</v>
      </c>
      <c r="C1093" s="1" t="s">
        <v>1619</v>
      </c>
      <c r="D1093" s="1" t="s">
        <v>2875</v>
      </c>
    </row>
    <row r="1094" spans="1:4">
      <c r="A1094" s="1" t="s">
        <v>1449</v>
      </c>
      <c r="B1094" s="1" t="s">
        <v>2884</v>
      </c>
      <c r="C1094" s="1" t="s">
        <v>1619</v>
      </c>
      <c r="D1094" s="1" t="s">
        <v>2875</v>
      </c>
    </row>
    <row r="1095" spans="1:4">
      <c r="A1095" s="1" t="s">
        <v>1450</v>
      </c>
      <c r="B1095" s="1" t="s">
        <v>2885</v>
      </c>
      <c r="C1095" s="1" t="s">
        <v>1619</v>
      </c>
      <c r="D1095" s="1" t="s">
        <v>2875</v>
      </c>
    </row>
    <row r="1096" spans="1:4">
      <c r="A1096" s="1" t="s">
        <v>1451</v>
      </c>
      <c r="B1096" s="1" t="s">
        <v>2886</v>
      </c>
      <c r="C1096" s="1" t="s">
        <v>1619</v>
      </c>
      <c r="D1096" s="1" t="s">
        <v>2875</v>
      </c>
    </row>
    <row r="1097" spans="1:4">
      <c r="A1097" s="1" t="s">
        <v>1452</v>
      </c>
      <c r="B1097" s="1" t="s">
        <v>2887</v>
      </c>
      <c r="C1097" s="1" t="s">
        <v>1619</v>
      </c>
      <c r="D1097" s="1" t="s">
        <v>2875</v>
      </c>
    </row>
    <row r="1098" spans="1:4">
      <c r="A1098" s="1" t="s">
        <v>1453</v>
      </c>
      <c r="B1098" s="1" t="s">
        <v>2888</v>
      </c>
      <c r="C1098" s="1" t="s">
        <v>1619</v>
      </c>
      <c r="D1098" s="1" t="s">
        <v>2875</v>
      </c>
    </row>
    <row r="1099" spans="1:4">
      <c r="A1099" s="1" t="s">
        <v>1454</v>
      </c>
      <c r="B1099" s="1" t="s">
        <v>2889</v>
      </c>
      <c r="C1099" s="1" t="s">
        <v>1619</v>
      </c>
      <c r="D1099" s="1" t="s">
        <v>2875</v>
      </c>
    </row>
    <row r="1100" spans="1:4">
      <c r="A1100" s="1" t="s">
        <v>1455</v>
      </c>
      <c r="B1100" s="1" t="s">
        <v>2890</v>
      </c>
      <c r="C1100" s="1" t="s">
        <v>1619</v>
      </c>
      <c r="D1100" s="1" t="s">
        <v>2875</v>
      </c>
    </row>
    <row r="1101" spans="1:4">
      <c r="A1101" s="1" t="s">
        <v>1456</v>
      </c>
      <c r="B1101" s="1" t="s">
        <v>2891</v>
      </c>
      <c r="C1101" s="1" t="s">
        <v>1619</v>
      </c>
      <c r="D1101" s="1" t="s">
        <v>2875</v>
      </c>
    </row>
    <row r="1102" spans="1:4">
      <c r="A1102" s="1" t="s">
        <v>1457</v>
      </c>
      <c r="B1102" s="1" t="s">
        <v>2892</v>
      </c>
      <c r="C1102" s="1" t="s">
        <v>1619</v>
      </c>
      <c r="D1102" s="1" t="s">
        <v>2875</v>
      </c>
    </row>
    <row r="1103" spans="1:4">
      <c r="A1103" s="1" t="s">
        <v>1458</v>
      </c>
      <c r="B1103" s="1" t="s">
        <v>522</v>
      </c>
      <c r="C1103" s="1" t="s">
        <v>532</v>
      </c>
      <c r="D1103" s="1" t="s">
        <v>2740</v>
      </c>
    </row>
    <row r="1104" spans="1:4">
      <c r="A1104" s="1" t="s">
        <v>1459</v>
      </c>
      <c r="B1104" s="1" t="s">
        <v>522</v>
      </c>
      <c r="C1104" s="1" t="s">
        <v>532</v>
      </c>
      <c r="D1104" s="1" t="s">
        <v>2740</v>
      </c>
    </row>
    <row r="1105" spans="1:4">
      <c r="A1105" s="1" t="s">
        <v>1460</v>
      </c>
      <c r="B1105" s="1" t="s">
        <v>522</v>
      </c>
      <c r="C1105" s="1" t="s">
        <v>532</v>
      </c>
      <c r="D1105" s="1" t="s">
        <v>2740</v>
      </c>
    </row>
    <row r="1106" spans="1:4">
      <c r="A1106" s="1" t="s">
        <v>1461</v>
      </c>
      <c r="B1106" s="1" t="s">
        <v>522</v>
      </c>
      <c r="C1106" s="1" t="s">
        <v>532</v>
      </c>
      <c r="D1106" s="1" t="s">
        <v>2740</v>
      </c>
    </row>
    <row r="1107" spans="1:4">
      <c r="A1107" s="1" t="s">
        <v>1462</v>
      </c>
      <c r="B1107" s="1" t="s">
        <v>522</v>
      </c>
      <c r="C1107" s="1" t="s">
        <v>532</v>
      </c>
      <c r="D1107" s="1" t="s">
        <v>2740</v>
      </c>
    </row>
    <row r="1108" spans="1:4">
      <c r="A1108" s="1" t="s">
        <v>1463</v>
      </c>
      <c r="B1108" s="1" t="s">
        <v>522</v>
      </c>
      <c r="C1108" s="1" t="s">
        <v>532</v>
      </c>
      <c r="D1108" s="1" t="s">
        <v>2740</v>
      </c>
    </row>
    <row r="1109" spans="1:4">
      <c r="A1109" s="1" t="s">
        <v>1464</v>
      </c>
      <c r="B1109" s="1" t="s">
        <v>522</v>
      </c>
      <c r="C1109" s="1" t="s">
        <v>532</v>
      </c>
      <c r="D1109" s="1" t="s">
        <v>2740</v>
      </c>
    </row>
    <row r="1110" spans="1:4">
      <c r="A1110" s="1" t="s">
        <v>1465</v>
      </c>
      <c r="B1110" s="1" t="s">
        <v>522</v>
      </c>
      <c r="C1110" s="1" t="s">
        <v>532</v>
      </c>
      <c r="D1110" s="1" t="s">
        <v>2740</v>
      </c>
    </row>
    <row r="1111" spans="1:4">
      <c r="A1111" s="1" t="s">
        <v>1466</v>
      </c>
      <c r="B1111" s="1" t="s">
        <v>522</v>
      </c>
      <c r="C1111" s="1" t="s">
        <v>532</v>
      </c>
      <c r="D1111" s="1" t="s">
        <v>2740</v>
      </c>
    </row>
    <row r="1112" spans="1:4">
      <c r="A1112" s="1" t="s">
        <v>1467</v>
      </c>
      <c r="B1112" s="1" t="s">
        <v>522</v>
      </c>
      <c r="C1112" s="1" t="s">
        <v>532</v>
      </c>
      <c r="D1112" s="1" t="s">
        <v>2740</v>
      </c>
    </row>
    <row r="1113" spans="1:4">
      <c r="A1113" s="1" t="s">
        <v>1468</v>
      </c>
      <c r="B1113" s="1" t="s">
        <v>522</v>
      </c>
      <c r="C1113" s="1" t="s">
        <v>532</v>
      </c>
      <c r="D1113" s="1" t="s">
        <v>2740</v>
      </c>
    </row>
    <row r="1114" spans="1:4">
      <c r="A1114" s="1" t="s">
        <v>1469</v>
      </c>
      <c r="B1114" s="1" t="s">
        <v>522</v>
      </c>
      <c r="C1114" s="1" t="s">
        <v>532</v>
      </c>
      <c r="D1114" s="1" t="s">
        <v>2740</v>
      </c>
    </row>
    <row r="1115" spans="1:4">
      <c r="A1115" s="1" t="s">
        <v>1470</v>
      </c>
      <c r="B1115" s="1" t="s">
        <v>522</v>
      </c>
      <c r="C1115" s="1" t="s">
        <v>532</v>
      </c>
      <c r="D1115" s="1" t="s">
        <v>2740</v>
      </c>
    </row>
    <row r="1116" spans="1:4">
      <c r="A1116" s="1" t="s">
        <v>1471</v>
      </c>
      <c r="B1116" s="1" t="s">
        <v>522</v>
      </c>
      <c r="C1116" s="1" t="s">
        <v>532</v>
      </c>
      <c r="D1116" s="1" t="s">
        <v>2740</v>
      </c>
    </row>
    <row r="1117" spans="1:4">
      <c r="A1117" s="1" t="s">
        <v>1472</v>
      </c>
      <c r="B1117" s="1" t="s">
        <v>522</v>
      </c>
      <c r="C1117" s="1" t="s">
        <v>532</v>
      </c>
      <c r="D1117" s="1" t="s">
        <v>2740</v>
      </c>
    </row>
    <row r="1118" spans="1:4">
      <c r="A1118" s="1" t="s">
        <v>1473</v>
      </c>
      <c r="B1118" s="1" t="s">
        <v>522</v>
      </c>
      <c r="C1118" s="1" t="s">
        <v>532</v>
      </c>
      <c r="D1118" s="1" t="s">
        <v>2740</v>
      </c>
    </row>
    <row r="1119" spans="1:4">
      <c r="A1119" s="1" t="s">
        <v>1474</v>
      </c>
      <c r="B1119" s="1" t="s">
        <v>522</v>
      </c>
      <c r="C1119" s="1" t="s">
        <v>532</v>
      </c>
      <c r="D1119" s="1" t="s">
        <v>2740</v>
      </c>
    </row>
    <row r="1120" spans="1:4">
      <c r="A1120" s="1" t="s">
        <v>1475</v>
      </c>
      <c r="B1120" s="1" t="s">
        <v>522</v>
      </c>
      <c r="C1120" s="1" t="s">
        <v>532</v>
      </c>
      <c r="D1120" s="1" t="s">
        <v>2740</v>
      </c>
    </row>
    <row r="1121" spans="1:4">
      <c r="A1121" s="1" t="s">
        <v>1476</v>
      </c>
      <c r="B1121" s="1" t="s">
        <v>522</v>
      </c>
      <c r="C1121" s="1" t="s">
        <v>532</v>
      </c>
      <c r="D1121" s="1" t="s">
        <v>2740</v>
      </c>
    </row>
    <row r="1122" spans="1:4">
      <c r="A1122" s="1" t="s">
        <v>1477</v>
      </c>
      <c r="B1122" s="1" t="s">
        <v>522</v>
      </c>
      <c r="C1122" s="1" t="s">
        <v>532</v>
      </c>
      <c r="D1122" s="1" t="s">
        <v>2740</v>
      </c>
    </row>
    <row r="1123" spans="1:4">
      <c r="A1123" s="1" t="s">
        <v>1478</v>
      </c>
      <c r="B1123" s="1" t="s">
        <v>522</v>
      </c>
      <c r="C1123" s="1" t="s">
        <v>532</v>
      </c>
      <c r="D1123" s="1" t="s">
        <v>2740</v>
      </c>
    </row>
    <row r="1124" spans="1:4">
      <c r="A1124" s="1" t="s">
        <v>1479</v>
      </c>
      <c r="B1124" s="1" t="s">
        <v>522</v>
      </c>
      <c r="C1124" s="1" t="s">
        <v>532</v>
      </c>
      <c r="D1124" s="1" t="s">
        <v>2740</v>
      </c>
    </row>
    <row r="1125" spans="1:4">
      <c r="A1125" s="1" t="s">
        <v>1480</v>
      </c>
      <c r="B1125" s="1" t="s">
        <v>522</v>
      </c>
      <c r="C1125" s="1" t="s">
        <v>532</v>
      </c>
      <c r="D1125" s="1" t="s">
        <v>2740</v>
      </c>
    </row>
    <row r="1126" spans="1:4">
      <c r="A1126" s="1" t="s">
        <v>1481</v>
      </c>
      <c r="B1126" s="1" t="s">
        <v>522</v>
      </c>
      <c r="C1126" s="1" t="s">
        <v>532</v>
      </c>
      <c r="D1126" s="1" t="s">
        <v>2740</v>
      </c>
    </row>
    <row r="1127" spans="1:4">
      <c r="A1127" s="1" t="s">
        <v>1482</v>
      </c>
      <c r="B1127" s="1" t="s">
        <v>522</v>
      </c>
      <c r="C1127" s="1" t="s">
        <v>532</v>
      </c>
      <c r="D1127" s="1" t="s">
        <v>2740</v>
      </c>
    </row>
    <row r="1128" spans="1:4">
      <c r="A1128" s="1" t="s">
        <v>1483</v>
      </c>
      <c r="B1128" s="1" t="s">
        <v>522</v>
      </c>
      <c r="C1128" s="1" t="s">
        <v>532</v>
      </c>
      <c r="D1128" s="1" t="s">
        <v>2740</v>
      </c>
    </row>
    <row r="1129" spans="1:4">
      <c r="A1129" s="1" t="s">
        <v>1484</v>
      </c>
      <c r="B1129" s="1" t="s">
        <v>522</v>
      </c>
      <c r="C1129" s="1" t="s">
        <v>532</v>
      </c>
      <c r="D1129" s="1" t="s">
        <v>2740</v>
      </c>
    </row>
    <row r="1130" spans="1:4">
      <c r="A1130" s="1" t="s">
        <v>1485</v>
      </c>
      <c r="B1130" s="1" t="s">
        <v>522</v>
      </c>
      <c r="C1130" s="1" t="s">
        <v>532</v>
      </c>
      <c r="D1130" s="1" t="s">
        <v>2740</v>
      </c>
    </row>
    <row r="1131" spans="1:4">
      <c r="A1131" s="1" t="s">
        <v>1486</v>
      </c>
      <c r="B1131" s="1" t="s">
        <v>522</v>
      </c>
      <c r="C1131" s="1" t="s">
        <v>532</v>
      </c>
      <c r="D1131" s="1" t="s">
        <v>2740</v>
      </c>
    </row>
    <row r="1132" spans="1:4">
      <c r="A1132" s="1" t="s">
        <v>1487</v>
      </c>
      <c r="B1132" s="1" t="s">
        <v>522</v>
      </c>
      <c r="C1132" s="1" t="s">
        <v>532</v>
      </c>
      <c r="D1132" s="1" t="s">
        <v>2740</v>
      </c>
    </row>
    <row r="1133" spans="1:4">
      <c r="A1133" s="1" t="s">
        <v>1488</v>
      </c>
      <c r="B1133" s="1" t="s">
        <v>522</v>
      </c>
      <c r="C1133" s="1" t="s">
        <v>532</v>
      </c>
      <c r="D1133" s="1" t="s">
        <v>2740</v>
      </c>
    </row>
    <row r="1134" spans="1:4">
      <c r="A1134" s="1" t="s">
        <v>1489</v>
      </c>
      <c r="B1134" s="1" t="s">
        <v>522</v>
      </c>
      <c r="C1134" s="1" t="s">
        <v>532</v>
      </c>
      <c r="D1134" s="1" t="s">
        <v>2740</v>
      </c>
    </row>
    <row r="1135" spans="1:4">
      <c r="A1135" s="1" t="s">
        <v>1490</v>
      </c>
      <c r="B1135" s="1" t="s">
        <v>522</v>
      </c>
      <c r="C1135" s="1" t="s">
        <v>532</v>
      </c>
      <c r="D1135" s="1" t="s">
        <v>2740</v>
      </c>
    </row>
    <row r="1136" spans="1:4">
      <c r="A1136" s="1" t="s">
        <v>1491</v>
      </c>
      <c r="B1136" s="1" t="s">
        <v>522</v>
      </c>
      <c r="C1136" s="1" t="s">
        <v>532</v>
      </c>
      <c r="D1136" s="1" t="s">
        <v>2740</v>
      </c>
    </row>
    <row r="1137" spans="1:4">
      <c r="A1137" s="1" t="s">
        <v>1492</v>
      </c>
      <c r="B1137" s="1" t="s">
        <v>522</v>
      </c>
      <c r="C1137" s="1" t="s">
        <v>532</v>
      </c>
      <c r="D1137" s="1" t="s">
        <v>2740</v>
      </c>
    </row>
    <row r="1138" spans="1:4">
      <c r="A1138" s="1" t="s">
        <v>1493</v>
      </c>
      <c r="B1138" s="1" t="s">
        <v>522</v>
      </c>
      <c r="C1138" s="1" t="s">
        <v>532</v>
      </c>
      <c r="D1138" s="1" t="s">
        <v>2740</v>
      </c>
    </row>
    <row r="1139" spans="1:4">
      <c r="A1139" s="1" t="s">
        <v>1494</v>
      </c>
      <c r="B1139" s="1" t="s">
        <v>522</v>
      </c>
      <c r="C1139" s="1" t="s">
        <v>532</v>
      </c>
      <c r="D1139" s="1" t="s">
        <v>2740</v>
      </c>
    </row>
    <row r="1140" spans="1:4">
      <c r="A1140" s="1" t="s">
        <v>1495</v>
      </c>
      <c r="B1140" s="1" t="s">
        <v>522</v>
      </c>
      <c r="C1140" s="1" t="s">
        <v>532</v>
      </c>
      <c r="D1140" s="1" t="s">
        <v>2740</v>
      </c>
    </row>
    <row r="1141" spans="1:4">
      <c r="A1141" s="1" t="s">
        <v>1496</v>
      </c>
      <c r="B1141" s="1" t="s">
        <v>522</v>
      </c>
      <c r="C1141" s="1" t="s">
        <v>532</v>
      </c>
      <c r="D1141" s="1" t="s">
        <v>2740</v>
      </c>
    </row>
    <row r="1142" spans="1:4">
      <c r="A1142" s="1" t="s">
        <v>1497</v>
      </c>
      <c r="B1142" s="1" t="s">
        <v>522</v>
      </c>
      <c r="C1142" s="1" t="s">
        <v>532</v>
      </c>
      <c r="D1142" s="1" t="s">
        <v>2740</v>
      </c>
    </row>
    <row r="1143" spans="1:4">
      <c r="A1143" s="1" t="s">
        <v>1498</v>
      </c>
      <c r="B1143" s="1" t="s">
        <v>522</v>
      </c>
      <c r="C1143" s="1" t="s">
        <v>532</v>
      </c>
      <c r="D1143" s="1" t="s">
        <v>2740</v>
      </c>
    </row>
    <row r="1144" spans="1:4">
      <c r="A1144" s="1" t="s">
        <v>1499</v>
      </c>
      <c r="B1144" s="1" t="s">
        <v>2893</v>
      </c>
      <c r="C1144" s="1" t="s">
        <v>532</v>
      </c>
      <c r="D1144" s="1" t="s">
        <v>2894</v>
      </c>
    </row>
    <row r="1145" spans="1:4">
      <c r="A1145" s="1" t="s">
        <v>1500</v>
      </c>
      <c r="B1145" s="1" t="s">
        <v>2893</v>
      </c>
      <c r="C1145" s="1" t="s">
        <v>532</v>
      </c>
      <c r="D1145" s="1" t="s">
        <v>2894</v>
      </c>
    </row>
    <row r="1146" spans="1:4">
      <c r="A1146" s="1" t="s">
        <v>1501</v>
      </c>
      <c r="B1146" s="1" t="s">
        <v>2893</v>
      </c>
      <c r="C1146" s="1" t="s">
        <v>532</v>
      </c>
      <c r="D1146" s="1" t="s">
        <v>2894</v>
      </c>
    </row>
    <row r="1147" spans="1:4">
      <c r="A1147" s="1" t="s">
        <v>1502</v>
      </c>
      <c r="B1147" s="1" t="s">
        <v>2893</v>
      </c>
      <c r="C1147" s="1" t="s">
        <v>532</v>
      </c>
      <c r="D1147" s="1" t="s">
        <v>2894</v>
      </c>
    </row>
    <row r="1148" spans="1:4">
      <c r="A1148" s="1" t="s">
        <v>1503</v>
      </c>
      <c r="B1148" s="1" t="s">
        <v>2893</v>
      </c>
      <c r="C1148" s="1" t="s">
        <v>532</v>
      </c>
      <c r="D1148" s="1" t="s">
        <v>2894</v>
      </c>
    </row>
    <row r="1149" spans="1:4">
      <c r="A1149" s="1" t="s">
        <v>1504</v>
      </c>
      <c r="B1149" s="1" t="s">
        <v>2893</v>
      </c>
      <c r="C1149" s="1" t="s">
        <v>532</v>
      </c>
      <c r="D1149" s="1" t="s">
        <v>2894</v>
      </c>
    </row>
    <row r="1150" spans="1:4">
      <c r="A1150" s="1" t="s">
        <v>1505</v>
      </c>
      <c r="B1150" s="1" t="s">
        <v>2893</v>
      </c>
      <c r="C1150" s="1" t="s">
        <v>532</v>
      </c>
      <c r="D1150" s="1" t="s">
        <v>2894</v>
      </c>
    </row>
    <row r="1151" spans="1:4">
      <c r="A1151" s="1" t="s">
        <v>1506</v>
      </c>
      <c r="B1151" s="1" t="s">
        <v>2893</v>
      </c>
      <c r="C1151" s="1" t="s">
        <v>532</v>
      </c>
      <c r="D1151" s="1" t="s">
        <v>2894</v>
      </c>
    </row>
    <row r="1152" spans="1:4">
      <c r="A1152" s="1" t="s">
        <v>1507</v>
      </c>
      <c r="B1152" s="1" t="s">
        <v>2893</v>
      </c>
      <c r="C1152" s="1" t="s">
        <v>532</v>
      </c>
      <c r="D1152" s="1" t="s">
        <v>2894</v>
      </c>
    </row>
    <row r="1153" spans="1:4">
      <c r="A1153" s="1" t="s">
        <v>1508</v>
      </c>
      <c r="B1153" s="1" t="s">
        <v>2893</v>
      </c>
      <c r="C1153" s="1" t="s">
        <v>532</v>
      </c>
      <c r="D1153" s="1" t="s">
        <v>2894</v>
      </c>
    </row>
    <row r="1154" spans="1:4">
      <c r="A1154" s="1" t="s">
        <v>1509</v>
      </c>
      <c r="B1154" s="1" t="s">
        <v>2893</v>
      </c>
      <c r="C1154" s="1" t="s">
        <v>532</v>
      </c>
      <c r="D1154" s="1" t="s">
        <v>2894</v>
      </c>
    </row>
    <row r="1155" spans="1:4">
      <c r="A1155" s="1" t="s">
        <v>1510</v>
      </c>
      <c r="B1155" s="1" t="s">
        <v>2893</v>
      </c>
      <c r="C1155" s="1" t="s">
        <v>532</v>
      </c>
      <c r="D1155" s="1" t="s">
        <v>2894</v>
      </c>
    </row>
    <row r="1156" spans="1:4">
      <c r="A1156" s="1" t="s">
        <v>1511</v>
      </c>
      <c r="B1156" s="1" t="s">
        <v>2893</v>
      </c>
      <c r="C1156" s="1" t="s">
        <v>532</v>
      </c>
      <c r="D1156" s="1" t="s">
        <v>2894</v>
      </c>
    </row>
    <row r="1157" spans="1:4">
      <c r="A1157" s="1" t="s">
        <v>1512</v>
      </c>
      <c r="B1157" s="1" t="s">
        <v>2893</v>
      </c>
      <c r="C1157" s="1" t="s">
        <v>532</v>
      </c>
      <c r="D1157" s="1" t="s">
        <v>2894</v>
      </c>
    </row>
    <row r="1158" spans="1:4">
      <c r="A1158" s="1" t="s">
        <v>1513</v>
      </c>
      <c r="B1158" s="1" t="s">
        <v>2893</v>
      </c>
      <c r="C1158" s="1" t="s">
        <v>532</v>
      </c>
      <c r="D1158" s="1" t="s">
        <v>2894</v>
      </c>
    </row>
    <row r="1159" spans="1:4">
      <c r="A1159" s="1" t="s">
        <v>1514</v>
      </c>
      <c r="B1159" s="1" t="s">
        <v>2893</v>
      </c>
      <c r="C1159" s="1" t="s">
        <v>532</v>
      </c>
      <c r="D1159" s="1" t="s">
        <v>2894</v>
      </c>
    </row>
    <row r="1160" spans="1:4">
      <c r="A1160" s="1" t="s">
        <v>1515</v>
      </c>
      <c r="B1160" s="1" t="s">
        <v>2893</v>
      </c>
      <c r="C1160" s="1" t="s">
        <v>532</v>
      </c>
      <c r="D1160" s="1" t="s">
        <v>2894</v>
      </c>
    </row>
    <row r="1161" spans="1:4">
      <c r="A1161" s="1" t="s">
        <v>1516</v>
      </c>
      <c r="B1161" s="1" t="s">
        <v>2893</v>
      </c>
      <c r="C1161" s="1" t="s">
        <v>532</v>
      </c>
      <c r="D1161" s="1" t="s">
        <v>2894</v>
      </c>
    </row>
    <row r="1162" spans="1:4">
      <c r="A1162" s="1" t="s">
        <v>1517</v>
      </c>
      <c r="B1162" s="1" t="s">
        <v>2893</v>
      </c>
      <c r="C1162" s="1" t="s">
        <v>532</v>
      </c>
      <c r="D1162" s="1" t="s">
        <v>2894</v>
      </c>
    </row>
    <row r="1163" spans="1:4">
      <c r="A1163" s="1" t="s">
        <v>1518</v>
      </c>
      <c r="B1163" s="1" t="s">
        <v>2893</v>
      </c>
      <c r="C1163" s="1" t="s">
        <v>532</v>
      </c>
      <c r="D1163" s="1" t="s">
        <v>2894</v>
      </c>
    </row>
    <row r="1164" spans="1:4">
      <c r="A1164" s="1" t="s">
        <v>1519</v>
      </c>
      <c r="B1164" s="1" t="s">
        <v>2893</v>
      </c>
      <c r="C1164" s="1" t="s">
        <v>532</v>
      </c>
      <c r="D1164" s="1" t="s">
        <v>2894</v>
      </c>
    </row>
    <row r="1165" spans="1:4">
      <c r="A1165" s="1" t="s">
        <v>1520</v>
      </c>
      <c r="B1165" s="1" t="s">
        <v>2893</v>
      </c>
      <c r="C1165" s="1" t="s">
        <v>532</v>
      </c>
      <c r="D1165" s="1" t="s">
        <v>2894</v>
      </c>
    </row>
    <row r="1166" spans="1:4">
      <c r="A1166" s="1" t="s">
        <v>1521</v>
      </c>
      <c r="B1166" s="1" t="s">
        <v>2893</v>
      </c>
      <c r="C1166" s="1" t="s">
        <v>532</v>
      </c>
      <c r="D1166" s="1" t="s">
        <v>2894</v>
      </c>
    </row>
    <row r="1167" spans="1:4">
      <c r="A1167" s="1" t="s">
        <v>1522</v>
      </c>
      <c r="B1167" s="1" t="s">
        <v>2893</v>
      </c>
      <c r="C1167" s="1" t="s">
        <v>532</v>
      </c>
      <c r="D1167" s="1" t="s">
        <v>2894</v>
      </c>
    </row>
    <row r="1168" spans="1:4">
      <c r="A1168" s="1" t="s">
        <v>1523</v>
      </c>
      <c r="B1168" s="1" t="s">
        <v>2893</v>
      </c>
      <c r="C1168" s="1" t="s">
        <v>532</v>
      </c>
      <c r="D1168" s="1" t="s">
        <v>2894</v>
      </c>
    </row>
    <row r="1169" spans="1:4">
      <c r="A1169" s="1" t="s">
        <v>1524</v>
      </c>
      <c r="B1169" s="1" t="s">
        <v>2893</v>
      </c>
      <c r="C1169" s="1" t="s">
        <v>532</v>
      </c>
      <c r="D1169" s="1" t="s">
        <v>2894</v>
      </c>
    </row>
    <row r="1170" spans="1:4">
      <c r="A1170" s="1" t="s">
        <v>1525</v>
      </c>
      <c r="B1170" s="1" t="s">
        <v>2893</v>
      </c>
      <c r="C1170" s="1" t="s">
        <v>532</v>
      </c>
      <c r="D1170" s="1" t="s">
        <v>2894</v>
      </c>
    </row>
    <row r="1171" spans="1:4">
      <c r="A1171" s="1" t="s">
        <v>1526</v>
      </c>
      <c r="B1171" s="1" t="s">
        <v>2893</v>
      </c>
      <c r="C1171" s="1" t="s">
        <v>532</v>
      </c>
      <c r="D1171" s="1" t="s">
        <v>2894</v>
      </c>
    </row>
    <row r="1172" spans="1:4">
      <c r="A1172" s="1" t="s">
        <v>1527</v>
      </c>
      <c r="B1172" s="1" t="s">
        <v>2893</v>
      </c>
      <c r="C1172" s="1" t="s">
        <v>532</v>
      </c>
      <c r="D1172" s="1" t="s">
        <v>2894</v>
      </c>
    </row>
    <row r="1173" spans="1:4">
      <c r="A1173" s="1" t="s">
        <v>1528</v>
      </c>
      <c r="B1173" s="1" t="s">
        <v>2893</v>
      </c>
      <c r="C1173" s="1" t="s">
        <v>532</v>
      </c>
      <c r="D1173" s="1" t="s">
        <v>2894</v>
      </c>
    </row>
    <row r="1174" spans="1:4">
      <c r="A1174" s="1" t="s">
        <v>1529</v>
      </c>
      <c r="B1174" s="1" t="s">
        <v>2893</v>
      </c>
      <c r="C1174" s="1" t="s">
        <v>532</v>
      </c>
      <c r="D1174" s="1" t="s">
        <v>2894</v>
      </c>
    </row>
    <row r="1175" spans="1:4">
      <c r="A1175" s="1" t="s">
        <v>1530</v>
      </c>
      <c r="B1175" s="1" t="s">
        <v>2893</v>
      </c>
      <c r="C1175" s="1" t="s">
        <v>532</v>
      </c>
      <c r="D1175" s="1" t="s">
        <v>2894</v>
      </c>
    </row>
    <row r="1176" spans="1:4">
      <c r="A1176" s="1" t="s">
        <v>1531</v>
      </c>
      <c r="B1176" s="1" t="s">
        <v>2893</v>
      </c>
      <c r="C1176" s="1" t="s">
        <v>532</v>
      </c>
      <c r="D1176" s="1" t="s">
        <v>2894</v>
      </c>
    </row>
    <row r="1177" spans="1:4">
      <c r="A1177" s="1" t="s">
        <v>1532</v>
      </c>
      <c r="B1177" s="1" t="s">
        <v>2893</v>
      </c>
      <c r="C1177" s="1" t="s">
        <v>532</v>
      </c>
      <c r="D1177" s="1" t="s">
        <v>2894</v>
      </c>
    </row>
    <row r="1178" spans="1:4">
      <c r="A1178" s="1" t="s">
        <v>1533</v>
      </c>
      <c r="B1178" s="1" t="s">
        <v>2893</v>
      </c>
      <c r="C1178" s="1" t="s">
        <v>532</v>
      </c>
      <c r="D1178" s="1" t="s">
        <v>2894</v>
      </c>
    </row>
    <row r="1179" spans="1:4">
      <c r="A1179" s="1" t="s">
        <v>1534</v>
      </c>
      <c r="B1179" s="1" t="s">
        <v>2893</v>
      </c>
      <c r="C1179" s="1" t="s">
        <v>532</v>
      </c>
      <c r="D1179" s="1" t="s">
        <v>2894</v>
      </c>
    </row>
    <row r="1180" spans="1:4">
      <c r="A1180" s="1" t="s">
        <v>1535</v>
      </c>
      <c r="B1180" s="1" t="s">
        <v>2893</v>
      </c>
      <c r="C1180" s="1" t="s">
        <v>532</v>
      </c>
      <c r="D1180" s="1" t="s">
        <v>2894</v>
      </c>
    </row>
    <row r="1181" spans="1:4">
      <c r="A1181" s="1" t="s">
        <v>1536</v>
      </c>
      <c r="B1181" s="1" t="s">
        <v>2893</v>
      </c>
      <c r="C1181" s="1" t="s">
        <v>532</v>
      </c>
      <c r="D1181" s="1" t="s">
        <v>2894</v>
      </c>
    </row>
    <row r="1182" spans="1:4">
      <c r="A1182" s="1" t="s">
        <v>1537</v>
      </c>
      <c r="B1182" s="1" t="s">
        <v>2893</v>
      </c>
      <c r="C1182" s="1" t="s">
        <v>532</v>
      </c>
      <c r="D1182" s="1" t="s">
        <v>2894</v>
      </c>
    </row>
    <row r="1183" spans="1:4">
      <c r="A1183" s="1" t="s">
        <v>1538</v>
      </c>
      <c r="B1183" s="1" t="s">
        <v>2893</v>
      </c>
      <c r="C1183" s="1" t="s">
        <v>532</v>
      </c>
      <c r="D1183" s="1" t="s">
        <v>2894</v>
      </c>
    </row>
    <row r="1184" spans="1:4">
      <c r="A1184" s="1" t="s">
        <v>1539</v>
      </c>
      <c r="B1184" s="1" t="s">
        <v>2893</v>
      </c>
      <c r="C1184" s="1" t="s">
        <v>532</v>
      </c>
      <c r="D1184" s="1" t="s">
        <v>2894</v>
      </c>
    </row>
    <row r="1185" spans="1:4">
      <c r="A1185" s="1" t="s">
        <v>1540</v>
      </c>
      <c r="B1185" s="1" t="s">
        <v>2893</v>
      </c>
      <c r="C1185" s="1" t="s">
        <v>532</v>
      </c>
      <c r="D1185" s="1" t="s">
        <v>2894</v>
      </c>
    </row>
    <row r="1186" spans="1:4">
      <c r="A1186" s="1" t="s">
        <v>1541</v>
      </c>
      <c r="B1186" s="1" t="s">
        <v>2893</v>
      </c>
      <c r="C1186" s="1" t="s">
        <v>532</v>
      </c>
      <c r="D1186" s="1" t="s">
        <v>2894</v>
      </c>
    </row>
    <row r="1187" spans="1:4">
      <c r="A1187" s="1" t="s">
        <v>1542</v>
      </c>
      <c r="B1187" s="1" t="s">
        <v>2893</v>
      </c>
      <c r="C1187" s="1" t="s">
        <v>532</v>
      </c>
      <c r="D1187" s="1" t="s">
        <v>2894</v>
      </c>
    </row>
    <row r="1188" spans="1:4">
      <c r="A1188" s="1" t="s">
        <v>1543</v>
      </c>
      <c r="B1188" s="1" t="s">
        <v>2893</v>
      </c>
      <c r="C1188" s="1" t="s">
        <v>532</v>
      </c>
      <c r="D1188" s="1" t="s">
        <v>2894</v>
      </c>
    </row>
    <row r="1189" spans="1:4">
      <c r="A1189" s="1" t="s">
        <v>1544</v>
      </c>
      <c r="B1189" s="1" t="s">
        <v>2893</v>
      </c>
      <c r="C1189" s="1" t="s">
        <v>532</v>
      </c>
      <c r="D1189" s="1" t="s">
        <v>2894</v>
      </c>
    </row>
    <row r="1190" spans="1:4">
      <c r="A1190" s="1" t="s">
        <v>1545</v>
      </c>
      <c r="B1190" s="1" t="s">
        <v>2893</v>
      </c>
      <c r="C1190" s="1" t="s">
        <v>532</v>
      </c>
      <c r="D1190" s="1" t="s">
        <v>2894</v>
      </c>
    </row>
    <row r="1191" spans="1:4">
      <c r="A1191" s="1" t="s">
        <v>1546</v>
      </c>
      <c r="B1191" s="1" t="s">
        <v>2893</v>
      </c>
      <c r="C1191" s="1" t="s">
        <v>532</v>
      </c>
      <c r="D1191" s="1" t="s">
        <v>2894</v>
      </c>
    </row>
    <row r="1192" spans="1:4">
      <c r="A1192" s="1" t="s">
        <v>1547</v>
      </c>
      <c r="B1192" s="1" t="s">
        <v>2893</v>
      </c>
      <c r="C1192" s="1" t="s">
        <v>532</v>
      </c>
      <c r="D1192" s="1" t="s">
        <v>2894</v>
      </c>
    </row>
    <row r="1193" spans="1:4">
      <c r="A1193" s="1" t="s">
        <v>1548</v>
      </c>
      <c r="B1193" s="1" t="s">
        <v>2893</v>
      </c>
      <c r="C1193" s="1" t="s">
        <v>532</v>
      </c>
      <c r="D1193" s="1" t="s">
        <v>2894</v>
      </c>
    </row>
    <row r="1194" spans="1:4">
      <c r="A1194" s="1" t="s">
        <v>1549</v>
      </c>
      <c r="B1194" s="1" t="s">
        <v>2893</v>
      </c>
      <c r="C1194" s="1" t="s">
        <v>532</v>
      </c>
      <c r="D1194" s="1" t="s">
        <v>2894</v>
      </c>
    </row>
    <row r="1195" spans="1:4">
      <c r="A1195" s="1" t="s">
        <v>1550</v>
      </c>
      <c r="B1195" s="1" t="s">
        <v>2893</v>
      </c>
      <c r="C1195" s="1" t="s">
        <v>532</v>
      </c>
      <c r="D1195" s="1" t="s">
        <v>2894</v>
      </c>
    </row>
    <row r="1196" spans="1:4">
      <c r="A1196" s="1" t="s">
        <v>1551</v>
      </c>
      <c r="B1196" s="1" t="s">
        <v>2893</v>
      </c>
      <c r="C1196" s="1" t="s">
        <v>532</v>
      </c>
      <c r="D1196" s="1" t="s">
        <v>2894</v>
      </c>
    </row>
    <row r="1197" spans="1:4">
      <c r="A1197" s="1" t="s">
        <v>1552</v>
      </c>
      <c r="B1197" s="1" t="s">
        <v>2893</v>
      </c>
      <c r="C1197" s="1" t="s">
        <v>532</v>
      </c>
      <c r="D1197" s="1" t="s">
        <v>2894</v>
      </c>
    </row>
    <row r="1198" spans="1:4">
      <c r="A1198" s="1" t="s">
        <v>1553</v>
      </c>
      <c r="B1198" s="1" t="s">
        <v>2893</v>
      </c>
      <c r="C1198" s="1" t="s">
        <v>532</v>
      </c>
      <c r="D1198" s="1" t="s">
        <v>2894</v>
      </c>
    </row>
    <row r="1199" spans="1:4">
      <c r="A1199" s="1" t="s">
        <v>1554</v>
      </c>
      <c r="B1199" s="1" t="s">
        <v>2893</v>
      </c>
      <c r="C1199" s="1" t="s">
        <v>532</v>
      </c>
      <c r="D1199" s="1" t="s">
        <v>2894</v>
      </c>
    </row>
    <row r="1200" spans="1:4">
      <c r="A1200" s="1" t="s">
        <v>1555</v>
      </c>
      <c r="B1200" s="1" t="s">
        <v>2893</v>
      </c>
      <c r="C1200" s="1" t="s">
        <v>532</v>
      </c>
      <c r="D1200" s="1" t="s">
        <v>2894</v>
      </c>
    </row>
    <row r="1201" spans="1:4">
      <c r="A1201" s="1" t="s">
        <v>1556</v>
      </c>
      <c r="B1201" s="1" t="s">
        <v>2893</v>
      </c>
      <c r="C1201" s="1" t="s">
        <v>532</v>
      </c>
      <c r="D1201" s="1" t="s">
        <v>2894</v>
      </c>
    </row>
    <row r="1202" spans="1:4">
      <c r="A1202" s="1" t="s">
        <v>1557</v>
      </c>
      <c r="B1202" s="1" t="s">
        <v>2893</v>
      </c>
      <c r="C1202" s="1" t="s">
        <v>532</v>
      </c>
      <c r="D1202" s="1" t="s">
        <v>2894</v>
      </c>
    </row>
    <row r="1203" spans="1:4">
      <c r="A1203" s="1" t="s">
        <v>1558</v>
      </c>
      <c r="B1203" s="1" t="s">
        <v>2893</v>
      </c>
      <c r="C1203" s="1" t="s">
        <v>532</v>
      </c>
      <c r="D1203" s="1" t="s">
        <v>2894</v>
      </c>
    </row>
    <row r="1204" spans="1:4">
      <c r="A1204" s="1" t="s">
        <v>1559</v>
      </c>
      <c r="B1204" s="1" t="s">
        <v>2893</v>
      </c>
      <c r="C1204" s="1" t="s">
        <v>532</v>
      </c>
      <c r="D1204" s="1" t="s">
        <v>2894</v>
      </c>
    </row>
    <row r="1205" spans="1:4">
      <c r="A1205" s="1" t="s">
        <v>1560</v>
      </c>
      <c r="B1205" s="1" t="s">
        <v>522</v>
      </c>
      <c r="C1205" s="1" t="s">
        <v>532</v>
      </c>
      <c r="D1205" s="1" t="s">
        <v>2740</v>
      </c>
    </row>
    <row r="1206" spans="1:4">
      <c r="A1206" s="1" t="s">
        <v>1561</v>
      </c>
      <c r="B1206" s="1" t="s">
        <v>522</v>
      </c>
      <c r="C1206" s="1" t="s">
        <v>532</v>
      </c>
      <c r="D1206" s="1" t="s">
        <v>2740</v>
      </c>
    </row>
    <row r="1207" spans="1:4">
      <c r="A1207" s="1" t="s">
        <v>1562</v>
      </c>
      <c r="B1207" s="1" t="s">
        <v>522</v>
      </c>
      <c r="C1207" s="1" t="s">
        <v>532</v>
      </c>
      <c r="D1207" s="1" t="s">
        <v>2740</v>
      </c>
    </row>
    <row r="1208" spans="1:4">
      <c r="A1208" s="1" t="s">
        <v>1563</v>
      </c>
      <c r="B1208" s="1" t="s">
        <v>522</v>
      </c>
      <c r="C1208" s="1" t="s">
        <v>532</v>
      </c>
      <c r="D1208" s="1" t="s">
        <v>2740</v>
      </c>
    </row>
    <row r="1209" spans="1:4">
      <c r="A1209" s="1" t="s">
        <v>1564</v>
      </c>
      <c r="B1209" s="1" t="s">
        <v>522</v>
      </c>
      <c r="C1209" s="1" t="s">
        <v>532</v>
      </c>
      <c r="D1209" s="1" t="s">
        <v>2740</v>
      </c>
    </row>
    <row r="1210" spans="1:4">
      <c r="A1210" s="1" t="s">
        <v>1565</v>
      </c>
      <c r="B1210" s="1" t="s">
        <v>522</v>
      </c>
      <c r="C1210" s="1" t="s">
        <v>532</v>
      </c>
      <c r="D1210" s="1" t="s">
        <v>2740</v>
      </c>
    </row>
    <row r="1211" spans="1:4">
      <c r="A1211" s="1" t="s">
        <v>1566</v>
      </c>
      <c r="B1211" s="1" t="s">
        <v>522</v>
      </c>
      <c r="C1211" s="1" t="s">
        <v>532</v>
      </c>
      <c r="D1211" s="1" t="s">
        <v>2740</v>
      </c>
    </row>
    <row r="1212" spans="1:4">
      <c r="A1212" s="1" t="s">
        <v>1567</v>
      </c>
      <c r="B1212" s="1" t="s">
        <v>522</v>
      </c>
      <c r="C1212" s="1" t="s">
        <v>532</v>
      </c>
      <c r="D1212" s="1" t="s">
        <v>2740</v>
      </c>
    </row>
    <row r="1213" spans="1:4">
      <c r="A1213" s="1" t="s">
        <v>1568</v>
      </c>
      <c r="B1213" s="1" t="s">
        <v>522</v>
      </c>
      <c r="C1213" s="1" t="s">
        <v>532</v>
      </c>
      <c r="D1213" s="1" t="s">
        <v>2740</v>
      </c>
    </row>
    <row r="1214" spans="1:4">
      <c r="A1214" s="1" t="s">
        <v>1569</v>
      </c>
      <c r="B1214" s="1" t="s">
        <v>522</v>
      </c>
      <c r="C1214" s="1" t="s">
        <v>532</v>
      </c>
      <c r="D1214" s="1" t="s">
        <v>2740</v>
      </c>
    </row>
    <row r="1215" spans="1:4">
      <c r="A1215" s="1" t="s">
        <v>1570</v>
      </c>
      <c r="B1215" s="1" t="s">
        <v>522</v>
      </c>
      <c r="C1215" s="1" t="s">
        <v>532</v>
      </c>
      <c r="D1215" s="1" t="s">
        <v>2740</v>
      </c>
    </row>
    <row r="1216" spans="1:4">
      <c r="A1216" s="1" t="s">
        <v>1571</v>
      </c>
      <c r="B1216" s="1" t="s">
        <v>522</v>
      </c>
      <c r="C1216" s="1" t="s">
        <v>532</v>
      </c>
      <c r="D1216" s="1" t="s">
        <v>2740</v>
      </c>
    </row>
    <row r="1217" spans="1:4">
      <c r="A1217" s="1" t="s">
        <v>1572</v>
      </c>
      <c r="B1217" s="1" t="s">
        <v>522</v>
      </c>
      <c r="C1217" s="1" t="s">
        <v>532</v>
      </c>
      <c r="D1217" s="1" t="s">
        <v>2740</v>
      </c>
    </row>
    <row r="1218" spans="1:4">
      <c r="A1218" s="1" t="s">
        <v>1573</v>
      </c>
      <c r="B1218" s="1" t="s">
        <v>522</v>
      </c>
      <c r="C1218" s="1" t="s">
        <v>532</v>
      </c>
      <c r="D1218" s="1" t="s">
        <v>2740</v>
      </c>
    </row>
    <row r="1219" spans="1:4">
      <c r="A1219" s="1" t="s">
        <v>1574</v>
      </c>
      <c r="B1219" s="1" t="s">
        <v>1602</v>
      </c>
      <c r="C1219" s="1" t="s">
        <v>1611</v>
      </c>
      <c r="D1219" s="1" t="s">
        <v>2842</v>
      </c>
    </row>
    <row r="1220" spans="1:4">
      <c r="A1220" s="1" t="s">
        <v>1575</v>
      </c>
      <c r="B1220" s="1" t="s">
        <v>1602</v>
      </c>
      <c r="C1220" s="1" t="s">
        <v>1611</v>
      </c>
      <c r="D1220" s="1" t="s">
        <v>2842</v>
      </c>
    </row>
    <row r="1221" spans="1:4">
      <c r="A1221" s="1" t="s">
        <v>1576</v>
      </c>
      <c r="B1221" s="1" t="s">
        <v>1602</v>
      </c>
      <c r="C1221" s="1" t="s">
        <v>1611</v>
      </c>
      <c r="D1221" s="1" t="s">
        <v>2842</v>
      </c>
    </row>
    <row r="1222" spans="1:4">
      <c r="A1222" s="1" t="s">
        <v>1577</v>
      </c>
      <c r="B1222" s="1" t="s">
        <v>1602</v>
      </c>
      <c r="C1222" s="1" t="s">
        <v>1611</v>
      </c>
      <c r="D1222" s="1" t="s">
        <v>2842</v>
      </c>
    </row>
    <row r="1223" spans="1:4">
      <c r="A1223" s="1" t="s">
        <v>1578</v>
      </c>
      <c r="B1223" s="1" t="s">
        <v>1602</v>
      </c>
      <c r="C1223" s="1" t="s">
        <v>1611</v>
      </c>
      <c r="D1223" s="1" t="s">
        <v>2842</v>
      </c>
    </row>
    <row r="1224" spans="1:4">
      <c r="A1224" s="1" t="s">
        <v>1579</v>
      </c>
      <c r="B1224" s="1" t="s">
        <v>1602</v>
      </c>
      <c r="C1224" s="1" t="s">
        <v>1611</v>
      </c>
      <c r="D1224" s="1" t="s">
        <v>2842</v>
      </c>
    </row>
    <row r="1225" spans="1:4">
      <c r="A1225" s="1" t="s">
        <v>1580</v>
      </c>
      <c r="B1225" s="1" t="s">
        <v>1602</v>
      </c>
      <c r="C1225" s="1" t="s">
        <v>1611</v>
      </c>
      <c r="D1225" s="1" t="s">
        <v>2842</v>
      </c>
    </row>
    <row r="1226" spans="1:4">
      <c r="A1226" s="1" t="s">
        <v>1581</v>
      </c>
      <c r="B1226" s="1" t="s">
        <v>1602</v>
      </c>
      <c r="C1226" s="1" t="s">
        <v>1611</v>
      </c>
      <c r="D1226" s="1" t="s">
        <v>2842</v>
      </c>
    </row>
    <row r="1227" spans="1:4">
      <c r="A1227" s="1" t="s">
        <v>1582</v>
      </c>
      <c r="B1227" s="1" t="s">
        <v>1602</v>
      </c>
      <c r="C1227" s="1" t="s">
        <v>1611</v>
      </c>
      <c r="D1227" s="1" t="s">
        <v>2842</v>
      </c>
    </row>
    <row r="1228" spans="1:4">
      <c r="A1228" s="1" t="s">
        <v>1583</v>
      </c>
      <c r="B1228" s="1" t="s">
        <v>1602</v>
      </c>
      <c r="C1228" s="1" t="s">
        <v>1611</v>
      </c>
      <c r="D1228" s="1" t="s">
        <v>2842</v>
      </c>
    </row>
    <row r="1229" spans="1:4">
      <c r="A1229" s="1" t="s">
        <v>1584</v>
      </c>
      <c r="B1229" s="1" t="s">
        <v>1602</v>
      </c>
      <c r="C1229" s="1" t="s">
        <v>1611</v>
      </c>
      <c r="D1229" s="1" t="s">
        <v>2842</v>
      </c>
    </row>
    <row r="1230" spans="1:4">
      <c r="A1230" s="1" t="s">
        <v>1585</v>
      </c>
      <c r="B1230" s="1" t="s">
        <v>1602</v>
      </c>
      <c r="C1230" s="1" t="s">
        <v>1611</v>
      </c>
      <c r="D1230" s="1" t="s">
        <v>2842</v>
      </c>
    </row>
    <row r="1231" spans="1:4">
      <c r="A1231" s="1" t="s">
        <v>1586</v>
      </c>
      <c r="B1231" s="1" t="s">
        <v>1622</v>
      </c>
      <c r="C1231" s="1" t="s">
        <v>1618</v>
      </c>
      <c r="D1231" s="1" t="s">
        <v>2895</v>
      </c>
    </row>
    <row r="1232" spans="1:4">
      <c r="A1232" s="1" t="s">
        <v>1587</v>
      </c>
      <c r="B1232" s="1" t="s">
        <v>1622</v>
      </c>
      <c r="C1232" s="1" t="s">
        <v>1618</v>
      </c>
      <c r="D1232" s="1" t="s">
        <v>2895</v>
      </c>
    </row>
    <row r="1233" spans="1:4">
      <c r="A1233" s="1" t="s">
        <v>1588</v>
      </c>
      <c r="B1233" s="1" t="s">
        <v>1622</v>
      </c>
      <c r="C1233" s="1" t="s">
        <v>1618</v>
      </c>
      <c r="D1233" s="1" t="s">
        <v>2895</v>
      </c>
    </row>
    <row r="1234" spans="1:4">
      <c r="A1234" s="1" t="s">
        <v>1589</v>
      </c>
      <c r="B1234" s="1" t="s">
        <v>1622</v>
      </c>
      <c r="C1234" s="1" t="s">
        <v>1618</v>
      </c>
      <c r="D1234" s="1" t="s">
        <v>2895</v>
      </c>
    </row>
    <row r="1235" spans="1:4">
      <c r="A1235" s="1" t="s">
        <v>1590</v>
      </c>
      <c r="B1235" s="1" t="s">
        <v>1622</v>
      </c>
      <c r="C1235" s="1" t="s">
        <v>1618</v>
      </c>
      <c r="D1235" s="1" t="s">
        <v>2895</v>
      </c>
    </row>
    <row r="1236" spans="1:4">
      <c r="A1236" s="1" t="s">
        <v>1591</v>
      </c>
      <c r="B1236" s="1" t="s">
        <v>1622</v>
      </c>
      <c r="C1236" s="1" t="s">
        <v>1618</v>
      </c>
      <c r="D1236" s="1" t="s">
        <v>2895</v>
      </c>
    </row>
    <row r="1237" spans="1:4">
      <c r="A1237" s="1" t="s">
        <v>1592</v>
      </c>
      <c r="B1237" s="1" t="s">
        <v>1622</v>
      </c>
      <c r="C1237" s="1" t="s">
        <v>1618</v>
      </c>
      <c r="D1237" s="1" t="s">
        <v>2895</v>
      </c>
    </row>
    <row r="1238" spans="1:4">
      <c r="A1238" s="1" t="s">
        <v>1593</v>
      </c>
      <c r="B1238" s="1" t="s">
        <v>1622</v>
      </c>
      <c r="C1238" s="1" t="s">
        <v>1618</v>
      </c>
      <c r="D1238" s="1" t="s">
        <v>2895</v>
      </c>
    </row>
    <row r="1239" spans="1:4">
      <c r="A1239" s="1" t="s">
        <v>2896</v>
      </c>
      <c r="B1239" s="1" t="s">
        <v>1622</v>
      </c>
      <c r="C1239" s="1" t="s">
        <v>1618</v>
      </c>
      <c r="D1239" s="1" t="s">
        <v>2895</v>
      </c>
    </row>
    <row r="1240" spans="1:4">
      <c r="A1240" s="1" t="s">
        <v>1594</v>
      </c>
      <c r="B1240" s="1" t="s">
        <v>1622</v>
      </c>
      <c r="C1240" s="1" t="s">
        <v>1618</v>
      </c>
      <c r="D1240" s="1" t="s">
        <v>2895</v>
      </c>
    </row>
    <row r="1241" spans="1:4">
      <c r="A1241" s="1" t="s">
        <v>1595</v>
      </c>
      <c r="B1241" s="1" t="s">
        <v>1622</v>
      </c>
      <c r="C1241" s="1" t="s">
        <v>1618</v>
      </c>
      <c r="D1241" s="1" t="s">
        <v>2895</v>
      </c>
    </row>
    <row r="1242" spans="1:4">
      <c r="A1242" s="1" t="s">
        <v>1596</v>
      </c>
      <c r="B1242" s="1" t="s">
        <v>1622</v>
      </c>
      <c r="C1242" s="1" t="s">
        <v>1618</v>
      </c>
      <c r="D1242" s="1" t="s">
        <v>2895</v>
      </c>
    </row>
    <row r="1243" spans="1:4">
      <c r="A1243" s="1" t="s">
        <v>1597</v>
      </c>
      <c r="B1243" s="1" t="s">
        <v>1622</v>
      </c>
      <c r="C1243" s="1" t="s">
        <v>1618</v>
      </c>
      <c r="D1243" s="1" t="s">
        <v>2895</v>
      </c>
    </row>
    <row r="1244" spans="1:4">
      <c r="A1244" s="1" t="s">
        <v>1598</v>
      </c>
      <c r="B1244" s="1" t="s">
        <v>1622</v>
      </c>
      <c r="C1244" s="1" t="s">
        <v>1618</v>
      </c>
      <c r="D1244" s="1" t="s">
        <v>2895</v>
      </c>
    </row>
    <row r="1245" spans="1:4">
      <c r="A1245" s="1" t="s">
        <v>1599</v>
      </c>
      <c r="B1245" s="1" t="s">
        <v>1622</v>
      </c>
      <c r="C1245" s="1" t="s">
        <v>1618</v>
      </c>
      <c r="D1245" s="1" t="s">
        <v>2895</v>
      </c>
    </row>
    <row r="1246" spans="1:4">
      <c r="A1246" s="1" t="s">
        <v>1600</v>
      </c>
      <c r="B1246" s="1" t="s">
        <v>1622</v>
      </c>
      <c r="C1246" s="1" t="s">
        <v>1618</v>
      </c>
      <c r="D1246" s="1" t="s">
        <v>2895</v>
      </c>
    </row>
    <row r="1247" spans="1:4" ht="16">
      <c r="A1247"/>
      <c r="B1247"/>
      <c r="C1247"/>
      <c r="D1247"/>
    </row>
    <row r="1248" spans="1:4" ht="16">
      <c r="A1248"/>
      <c r="B1248"/>
      <c r="C1248"/>
      <c r="D1248"/>
    </row>
    <row r="1249" spans="1:4" ht="16">
      <c r="A1249"/>
      <c r="B1249"/>
      <c r="C1249"/>
      <c r="D1249"/>
    </row>
    <row r="1250" spans="1:4" ht="16">
      <c r="A1250"/>
      <c r="B1250"/>
      <c r="C1250"/>
      <c r="D1250"/>
    </row>
    <row r="1251" spans="1:4" ht="16">
      <c r="A1251"/>
      <c r="B1251"/>
      <c r="C1251"/>
      <c r="D1251"/>
    </row>
    <row r="1252" spans="1:4" ht="16">
      <c r="A1252"/>
      <c r="B1252"/>
      <c r="C1252"/>
      <c r="D1252"/>
    </row>
    <row r="1253" spans="1:4" ht="16">
      <c r="A1253"/>
      <c r="B1253"/>
      <c r="C1253"/>
      <c r="D1253"/>
    </row>
    <row r="1254" spans="1:4" ht="16">
      <c r="A1254"/>
      <c r="B1254"/>
      <c r="C1254"/>
      <c r="D1254"/>
    </row>
    <row r="1255" spans="1:4" ht="16">
      <c r="A1255"/>
      <c r="B1255"/>
      <c r="C1255"/>
      <c r="D1255"/>
    </row>
    <row r="1256" spans="1:4" ht="16">
      <c r="A1256"/>
      <c r="B1256"/>
      <c r="C1256"/>
      <c r="D1256"/>
    </row>
    <row r="1257" spans="1:4" ht="16">
      <c r="A1257"/>
      <c r="B1257"/>
      <c r="C1257"/>
      <c r="D1257"/>
    </row>
    <row r="1258" spans="1:4" ht="16">
      <c r="A1258"/>
      <c r="B1258"/>
      <c r="C1258"/>
      <c r="D1258"/>
    </row>
    <row r="1259" spans="1:4" ht="16">
      <c r="A1259"/>
      <c r="B1259"/>
      <c r="C1259"/>
      <c r="D1259"/>
    </row>
    <row r="1260" spans="1:4" ht="16">
      <c r="A1260"/>
      <c r="B1260"/>
      <c r="C1260"/>
      <c r="D1260"/>
    </row>
    <row r="1261" spans="1:4" ht="16">
      <c r="A1261"/>
      <c r="B1261"/>
      <c r="C1261"/>
      <c r="D1261"/>
    </row>
    <row r="1262" spans="1:4" ht="16">
      <c r="A1262"/>
      <c r="B1262"/>
      <c r="C1262"/>
      <c r="D1262"/>
    </row>
    <row r="1263" spans="1:4" ht="16">
      <c r="A1263"/>
      <c r="B1263"/>
      <c r="C1263"/>
      <c r="D1263"/>
    </row>
    <row r="1264" spans="1:4" ht="16">
      <c r="A1264"/>
      <c r="B1264"/>
      <c r="C1264"/>
      <c r="D1264"/>
    </row>
    <row r="1265" spans="1:4" ht="16">
      <c r="A1265"/>
      <c r="B1265"/>
      <c r="C1265"/>
      <c r="D1265"/>
    </row>
    <row r="1266" spans="1:4" ht="16">
      <c r="A1266"/>
      <c r="B1266"/>
      <c r="C1266"/>
      <c r="D1266"/>
    </row>
    <row r="1267" spans="1:4" ht="16">
      <c r="A1267"/>
      <c r="B1267"/>
      <c r="C1267"/>
      <c r="D1267"/>
    </row>
    <row r="1268" spans="1:4" ht="16">
      <c r="A1268"/>
      <c r="B1268"/>
      <c r="C1268"/>
      <c r="D1268"/>
    </row>
    <row r="1269" spans="1:4" ht="16">
      <c r="A1269"/>
      <c r="B1269"/>
      <c r="C1269"/>
      <c r="D1269"/>
    </row>
    <row r="1270" spans="1:4" ht="16">
      <c r="A1270"/>
      <c r="B1270"/>
      <c r="C1270"/>
      <c r="D1270"/>
    </row>
    <row r="1271" spans="1:4" ht="16">
      <c r="A1271"/>
      <c r="B1271"/>
      <c r="C1271"/>
      <c r="D1271"/>
    </row>
    <row r="1272" spans="1:4" ht="16">
      <c r="A1272"/>
      <c r="B1272"/>
      <c r="C1272"/>
      <c r="D1272"/>
    </row>
    <row r="1273" spans="1:4" ht="16">
      <c r="A1273"/>
      <c r="B1273"/>
      <c r="C1273"/>
      <c r="D1273"/>
    </row>
    <row r="1274" spans="1:4" ht="16">
      <c r="A1274"/>
      <c r="B1274"/>
      <c r="C1274"/>
      <c r="D1274"/>
    </row>
    <row r="1275" spans="1:4" ht="16">
      <c r="A1275"/>
      <c r="B1275"/>
      <c r="C1275"/>
      <c r="D1275"/>
    </row>
    <row r="1276" spans="1:4" ht="16">
      <c r="A1276"/>
      <c r="B1276"/>
      <c r="C1276"/>
      <c r="D1276"/>
    </row>
    <row r="1277" spans="1:4" ht="16">
      <c r="A1277"/>
      <c r="B1277"/>
      <c r="C1277"/>
      <c r="D1277"/>
    </row>
    <row r="1278" spans="1:4" ht="16">
      <c r="A1278"/>
      <c r="B1278"/>
      <c r="C1278"/>
      <c r="D1278"/>
    </row>
    <row r="1279" spans="1:4" ht="16">
      <c r="A1279"/>
      <c r="B1279"/>
      <c r="C1279"/>
      <c r="D1279"/>
    </row>
    <row r="1280" spans="1:4" ht="16">
      <c r="A1280"/>
      <c r="B1280"/>
      <c r="C1280"/>
      <c r="D1280"/>
    </row>
    <row r="1281" spans="1:4" ht="16">
      <c r="A1281"/>
      <c r="B1281"/>
      <c r="C1281"/>
      <c r="D1281"/>
    </row>
    <row r="1282" spans="1:4" ht="16">
      <c r="A1282"/>
      <c r="B1282"/>
      <c r="C1282"/>
      <c r="D1282"/>
    </row>
    <row r="1283" spans="1:4" ht="16">
      <c r="A1283"/>
      <c r="B1283"/>
      <c r="C1283"/>
      <c r="D1283"/>
    </row>
    <row r="1284" spans="1:4" ht="16">
      <c r="A1284"/>
      <c r="B1284"/>
      <c r="C1284"/>
      <c r="D1284"/>
    </row>
    <row r="1285" spans="1:4" ht="16">
      <c r="A1285"/>
      <c r="B1285"/>
      <c r="C1285"/>
      <c r="D1285"/>
    </row>
    <row r="1286" spans="1:4" ht="16">
      <c r="A1286"/>
      <c r="B1286"/>
      <c r="C1286"/>
      <c r="D1286"/>
    </row>
    <row r="1287" spans="1:4" ht="16">
      <c r="A1287"/>
      <c r="B1287"/>
      <c r="C1287"/>
      <c r="D1287"/>
    </row>
    <row r="1288" spans="1:4" ht="16">
      <c r="A1288"/>
      <c r="B1288"/>
      <c r="C1288"/>
      <c r="D1288"/>
    </row>
    <row r="1289" spans="1:4" ht="16">
      <c r="A1289"/>
      <c r="B1289"/>
      <c r="C1289"/>
      <c r="D1289"/>
    </row>
    <row r="1290" spans="1:4" ht="16">
      <c r="A1290"/>
      <c r="B1290"/>
      <c r="C1290"/>
      <c r="D1290"/>
    </row>
    <row r="1291" spans="1:4" ht="16">
      <c r="A1291"/>
      <c r="B1291"/>
      <c r="C1291"/>
      <c r="D1291"/>
    </row>
    <row r="1292" spans="1:4" ht="16">
      <c r="A1292"/>
      <c r="B1292"/>
      <c r="C1292"/>
      <c r="D1292"/>
    </row>
    <row r="1293" spans="1:4" ht="16">
      <c r="A1293"/>
      <c r="B1293"/>
      <c r="C1293"/>
      <c r="D1293"/>
    </row>
    <row r="1294" spans="1:4" ht="16">
      <c r="A1294"/>
      <c r="B1294"/>
      <c r="C1294"/>
      <c r="D1294"/>
    </row>
    <row r="1295" spans="1:4" ht="16">
      <c r="A1295"/>
      <c r="B1295"/>
      <c r="C1295"/>
      <c r="D1295"/>
    </row>
    <row r="1296" spans="1:4" ht="16">
      <c r="A1296"/>
      <c r="B1296"/>
      <c r="C1296"/>
      <c r="D1296"/>
    </row>
    <row r="1297" spans="1:4" ht="16">
      <c r="A1297"/>
      <c r="B1297"/>
      <c r="C1297"/>
      <c r="D1297"/>
    </row>
    <row r="1298" spans="1:4" ht="16">
      <c r="A1298"/>
      <c r="B1298"/>
      <c r="C1298"/>
      <c r="D1298"/>
    </row>
    <row r="1299" spans="1:4" ht="16">
      <c r="A1299"/>
      <c r="B1299"/>
      <c r="C1299"/>
      <c r="D1299"/>
    </row>
    <row r="1300" spans="1:4" ht="16">
      <c r="A1300"/>
      <c r="B1300"/>
      <c r="C1300"/>
      <c r="D1300"/>
    </row>
    <row r="1301" spans="1:4" ht="16">
      <c r="A1301"/>
      <c r="B1301"/>
      <c r="C1301"/>
      <c r="D1301"/>
    </row>
    <row r="1302" spans="1:4" ht="16">
      <c r="A1302"/>
      <c r="B1302"/>
      <c r="C1302"/>
      <c r="D1302"/>
    </row>
    <row r="1303" spans="1:4" ht="16">
      <c r="A1303"/>
      <c r="B1303"/>
      <c r="C1303"/>
      <c r="D1303"/>
    </row>
    <row r="1304" spans="1:4" ht="16">
      <c r="A1304"/>
      <c r="B1304"/>
      <c r="C1304"/>
      <c r="D1304"/>
    </row>
    <row r="1305" spans="1:4" ht="16">
      <c r="A1305"/>
      <c r="B1305"/>
      <c r="C1305"/>
      <c r="D1305"/>
    </row>
    <row r="1306" spans="1:4" ht="16">
      <c r="A1306"/>
      <c r="B1306"/>
      <c r="C1306"/>
      <c r="D1306"/>
    </row>
    <row r="1307" spans="1:4" ht="16">
      <c r="A1307"/>
      <c r="B1307"/>
      <c r="C1307"/>
      <c r="D1307"/>
    </row>
    <row r="1308" spans="1:4" ht="16">
      <c r="A1308"/>
      <c r="B1308"/>
      <c r="C1308"/>
      <c r="D1308"/>
    </row>
    <row r="1309" spans="1:4" ht="16">
      <c r="A1309"/>
      <c r="B1309"/>
      <c r="C1309"/>
      <c r="D1309"/>
    </row>
    <row r="1310" spans="1:4" ht="16">
      <c r="A1310"/>
      <c r="B1310"/>
      <c r="C1310"/>
      <c r="D1310"/>
    </row>
    <row r="1311" spans="1:4" ht="16">
      <c r="A1311"/>
      <c r="B1311"/>
      <c r="C1311"/>
      <c r="D1311"/>
    </row>
    <row r="1312" spans="1:4" ht="16">
      <c r="A1312"/>
      <c r="B1312"/>
      <c r="C1312"/>
      <c r="D1312"/>
    </row>
    <row r="1313" spans="1:4" ht="16">
      <c r="A1313"/>
      <c r="B1313"/>
      <c r="C1313"/>
      <c r="D1313"/>
    </row>
    <row r="1314" spans="1:4" ht="16">
      <c r="A1314"/>
      <c r="B1314"/>
      <c r="C1314"/>
      <c r="D1314"/>
    </row>
    <row r="1315" spans="1:4" ht="16">
      <c r="A1315"/>
      <c r="B1315"/>
      <c r="C1315"/>
      <c r="D1315"/>
    </row>
    <row r="1316" spans="1:4" ht="16">
      <c r="A1316"/>
      <c r="B1316"/>
      <c r="C1316"/>
      <c r="D1316"/>
    </row>
    <row r="1317" spans="1:4" ht="16">
      <c r="A1317"/>
      <c r="B1317"/>
      <c r="C1317"/>
      <c r="D1317"/>
    </row>
    <row r="1318" spans="1:4" ht="16">
      <c r="A1318"/>
      <c r="B1318"/>
      <c r="C1318"/>
      <c r="D1318"/>
    </row>
    <row r="1319" spans="1:4" ht="16">
      <c r="A1319"/>
      <c r="B1319"/>
      <c r="C1319"/>
      <c r="D1319"/>
    </row>
    <row r="1320" spans="1:4" ht="16">
      <c r="A1320"/>
      <c r="B1320"/>
      <c r="C1320"/>
      <c r="D1320"/>
    </row>
    <row r="1321" spans="1:4" ht="16">
      <c r="A1321"/>
      <c r="B1321"/>
      <c r="C1321"/>
      <c r="D1321"/>
    </row>
    <row r="1322" spans="1:4" ht="16">
      <c r="A1322"/>
      <c r="B1322"/>
      <c r="C1322"/>
      <c r="D1322"/>
    </row>
    <row r="1323" spans="1:4" ht="16">
      <c r="A1323"/>
      <c r="B1323"/>
      <c r="C1323"/>
      <c r="D1323"/>
    </row>
    <row r="1324" spans="1:4" ht="16">
      <c r="A1324"/>
      <c r="B1324"/>
      <c r="C1324"/>
      <c r="D1324"/>
    </row>
    <row r="1325" spans="1:4" ht="16">
      <c r="A1325"/>
      <c r="B1325"/>
      <c r="C1325"/>
      <c r="D1325"/>
    </row>
    <row r="1326" spans="1:4" ht="16">
      <c r="A1326"/>
      <c r="B1326"/>
      <c r="C1326"/>
      <c r="D1326"/>
    </row>
    <row r="1327" spans="1:4" ht="16">
      <c r="A1327"/>
      <c r="B1327"/>
      <c r="C1327"/>
      <c r="D1327"/>
    </row>
    <row r="1328" spans="1:4" ht="16">
      <c r="A1328"/>
      <c r="B1328"/>
      <c r="C1328"/>
      <c r="D1328"/>
    </row>
    <row r="1329" spans="1:4" ht="16">
      <c r="A1329"/>
      <c r="B1329"/>
      <c r="C1329"/>
      <c r="D1329"/>
    </row>
    <row r="1330" spans="1:4" ht="16">
      <c r="A1330"/>
      <c r="B1330"/>
      <c r="C1330"/>
      <c r="D1330"/>
    </row>
    <row r="1331" spans="1:4" ht="16">
      <c r="A1331"/>
      <c r="B1331"/>
      <c r="C1331"/>
      <c r="D1331"/>
    </row>
    <row r="1332" spans="1:4" ht="16">
      <c r="A1332"/>
      <c r="B1332"/>
      <c r="C1332"/>
      <c r="D1332"/>
    </row>
    <row r="1333" spans="1:4" ht="16">
      <c r="A1333"/>
      <c r="B1333"/>
      <c r="C1333"/>
      <c r="D1333"/>
    </row>
    <row r="1334" spans="1:4" ht="16">
      <c r="A1334"/>
      <c r="B1334"/>
      <c r="C1334"/>
      <c r="D1334"/>
    </row>
    <row r="1335" spans="1:4" ht="16">
      <c r="A1335"/>
      <c r="B1335"/>
      <c r="C1335"/>
      <c r="D1335"/>
    </row>
    <row r="1336" spans="1:4" ht="16">
      <c r="A1336"/>
      <c r="B1336"/>
      <c r="C1336"/>
      <c r="D1336"/>
    </row>
    <row r="1337" spans="1:4" ht="16">
      <c r="A1337"/>
      <c r="B1337"/>
      <c r="C1337"/>
      <c r="D1337"/>
    </row>
    <row r="1338" spans="1:4" ht="16">
      <c r="A1338"/>
      <c r="B1338"/>
      <c r="C1338"/>
      <c r="D1338"/>
    </row>
    <row r="1339" spans="1:4" ht="16">
      <c r="A1339"/>
      <c r="B1339"/>
      <c r="C1339"/>
      <c r="D1339"/>
    </row>
    <row r="1340" spans="1:4" ht="16">
      <c r="A1340"/>
      <c r="B1340"/>
      <c r="C1340"/>
      <c r="D1340"/>
    </row>
    <row r="1341" spans="1:4" ht="16">
      <c r="A1341"/>
      <c r="B1341"/>
      <c r="C1341"/>
      <c r="D1341"/>
    </row>
    <row r="1342" spans="1:4" ht="16">
      <c r="A1342"/>
      <c r="B1342"/>
      <c r="C1342"/>
      <c r="D1342"/>
    </row>
    <row r="1343" spans="1:4" ht="16">
      <c r="A1343"/>
      <c r="B1343"/>
      <c r="C1343"/>
      <c r="D1343"/>
    </row>
    <row r="1344" spans="1:4" ht="16">
      <c r="A1344"/>
      <c r="B1344"/>
      <c r="C1344"/>
      <c r="D1344"/>
    </row>
    <row r="1345" spans="1:4" ht="16">
      <c r="A1345"/>
      <c r="B1345"/>
      <c r="C1345"/>
      <c r="D1345"/>
    </row>
    <row r="1346" spans="1:4" ht="16">
      <c r="A1346"/>
      <c r="B1346"/>
      <c r="C1346"/>
      <c r="D1346"/>
    </row>
    <row r="1347" spans="1:4" ht="16">
      <c r="A1347"/>
      <c r="B1347"/>
      <c r="C1347"/>
      <c r="D1347"/>
    </row>
    <row r="1348" spans="1:4" ht="16">
      <c r="A1348"/>
      <c r="B1348"/>
      <c r="C1348"/>
      <c r="D1348"/>
    </row>
    <row r="1349" spans="1:4" ht="16">
      <c r="A1349"/>
      <c r="B1349"/>
      <c r="C1349"/>
      <c r="D1349"/>
    </row>
    <row r="1350" spans="1:4" ht="16">
      <c r="A1350"/>
      <c r="B1350"/>
      <c r="C1350"/>
      <c r="D1350"/>
    </row>
    <row r="1351" spans="1:4" ht="16">
      <c r="A1351"/>
      <c r="B1351"/>
      <c r="C1351"/>
      <c r="D1351"/>
    </row>
    <row r="1352" spans="1:4" ht="16">
      <c r="A1352"/>
      <c r="B1352"/>
      <c r="C1352"/>
      <c r="D1352"/>
    </row>
    <row r="1353" spans="1:4" ht="16">
      <c r="A1353"/>
      <c r="B1353"/>
      <c r="C1353"/>
      <c r="D1353"/>
    </row>
    <row r="1354" spans="1:4" ht="16">
      <c r="A1354"/>
      <c r="B1354"/>
      <c r="C1354"/>
      <c r="D1354"/>
    </row>
    <row r="1355" spans="1:4" ht="16">
      <c r="A1355"/>
      <c r="B1355"/>
      <c r="C1355"/>
      <c r="D1355"/>
    </row>
    <row r="1356" spans="1:4" ht="16">
      <c r="A1356"/>
      <c r="B1356"/>
      <c r="C1356"/>
      <c r="D1356"/>
    </row>
    <row r="1357" spans="1:4" ht="16">
      <c r="A1357"/>
      <c r="B1357"/>
      <c r="C1357"/>
      <c r="D1357"/>
    </row>
    <row r="1358" spans="1:4" ht="16">
      <c r="A1358"/>
      <c r="B1358"/>
      <c r="C1358"/>
      <c r="D1358"/>
    </row>
    <row r="1359" spans="1:4" ht="16">
      <c r="A1359"/>
      <c r="B1359"/>
      <c r="C1359"/>
      <c r="D1359"/>
    </row>
    <row r="1360" spans="1:4" ht="16">
      <c r="A1360"/>
      <c r="B1360"/>
      <c r="C1360"/>
      <c r="D1360"/>
    </row>
    <row r="1361" spans="1:4" ht="16">
      <c r="A1361"/>
      <c r="B1361"/>
      <c r="C1361"/>
      <c r="D1361"/>
    </row>
    <row r="1362" spans="1:4" ht="16">
      <c r="A1362"/>
      <c r="B1362"/>
      <c r="C1362"/>
      <c r="D1362"/>
    </row>
    <row r="1363" spans="1:4" ht="16">
      <c r="A1363"/>
      <c r="B1363"/>
      <c r="C1363"/>
      <c r="D1363"/>
    </row>
    <row r="1364" spans="1:4" ht="16">
      <c r="A1364"/>
      <c r="B1364"/>
      <c r="C1364"/>
      <c r="D1364"/>
    </row>
    <row r="1365" spans="1:4" ht="16">
      <c r="A1365"/>
      <c r="B1365"/>
      <c r="C1365"/>
      <c r="D1365"/>
    </row>
    <row r="1366" spans="1:4" ht="16">
      <c r="A1366"/>
      <c r="B1366"/>
      <c r="C1366"/>
      <c r="D1366"/>
    </row>
    <row r="1367" spans="1:4" ht="16">
      <c r="A1367"/>
      <c r="B1367"/>
      <c r="C1367"/>
      <c r="D1367"/>
    </row>
    <row r="1368" spans="1:4" ht="16">
      <c r="A1368"/>
      <c r="B1368"/>
      <c r="C1368"/>
      <c r="D1368"/>
    </row>
    <row r="1369" spans="1:4" ht="16">
      <c r="A1369"/>
      <c r="B1369"/>
      <c r="C1369"/>
      <c r="D1369"/>
    </row>
    <row r="1370" spans="1:4" ht="16">
      <c r="A1370"/>
      <c r="B1370"/>
      <c r="C1370"/>
      <c r="D1370"/>
    </row>
    <row r="1371" spans="1:4" ht="16">
      <c r="A1371"/>
      <c r="B1371"/>
      <c r="C1371"/>
      <c r="D1371"/>
    </row>
    <row r="1372" spans="1:4" ht="16">
      <c r="A1372"/>
      <c r="B1372"/>
      <c r="C1372"/>
      <c r="D1372"/>
    </row>
    <row r="1373" spans="1:4" ht="16">
      <c r="A1373"/>
      <c r="B1373"/>
      <c r="C1373"/>
      <c r="D1373"/>
    </row>
    <row r="1374" spans="1:4" ht="16">
      <c r="A1374"/>
      <c r="B1374"/>
      <c r="C1374"/>
      <c r="D1374"/>
    </row>
    <row r="1375" spans="1:4" ht="16">
      <c r="A1375"/>
      <c r="B1375"/>
      <c r="C1375"/>
      <c r="D1375"/>
    </row>
    <row r="1376" spans="1:4" ht="16">
      <c r="A1376"/>
      <c r="B1376"/>
      <c r="C1376"/>
      <c r="D1376"/>
    </row>
    <row r="1377" spans="1:4" ht="16">
      <c r="A1377"/>
      <c r="B1377"/>
      <c r="C1377"/>
      <c r="D1377"/>
    </row>
    <row r="1378" spans="1:4" ht="16">
      <c r="A1378"/>
      <c r="B1378"/>
      <c r="C1378"/>
      <c r="D1378"/>
    </row>
    <row r="1379" spans="1:4" ht="16">
      <c r="A1379"/>
      <c r="B1379"/>
      <c r="C1379"/>
      <c r="D1379"/>
    </row>
    <row r="1380" spans="1:4" ht="16">
      <c r="A1380"/>
      <c r="B1380"/>
      <c r="C1380"/>
      <c r="D1380"/>
    </row>
    <row r="1381" spans="1:4" ht="16">
      <c r="A1381"/>
      <c r="B1381"/>
      <c r="C1381"/>
      <c r="D1381"/>
    </row>
    <row r="1382" spans="1:4" ht="16">
      <c r="A1382"/>
      <c r="B1382"/>
      <c r="C1382"/>
      <c r="D1382"/>
    </row>
    <row r="1383" spans="1:4" ht="16">
      <c r="A1383"/>
      <c r="B1383"/>
      <c r="C1383"/>
      <c r="D1383"/>
    </row>
    <row r="1384" spans="1:4" ht="16">
      <c r="A1384"/>
      <c r="B1384"/>
      <c r="C1384"/>
      <c r="D1384"/>
    </row>
    <row r="1385" spans="1:4" ht="16">
      <c r="A1385"/>
      <c r="B1385"/>
      <c r="C1385"/>
      <c r="D1385"/>
    </row>
    <row r="1386" spans="1:4" ht="16">
      <c r="A1386"/>
      <c r="B1386"/>
      <c r="C1386"/>
      <c r="D1386"/>
    </row>
    <row r="1387" spans="1:4" ht="16">
      <c r="A1387"/>
      <c r="B1387"/>
      <c r="C1387"/>
      <c r="D1387"/>
    </row>
    <row r="1388" spans="1:4" ht="16">
      <c r="A1388"/>
      <c r="B1388"/>
      <c r="C1388"/>
      <c r="D1388"/>
    </row>
    <row r="1389" spans="1:4" ht="16">
      <c r="A1389"/>
      <c r="B1389"/>
      <c r="C1389"/>
      <c r="D1389"/>
    </row>
    <row r="1390" spans="1:4" ht="16">
      <c r="A1390"/>
      <c r="B1390"/>
      <c r="C1390"/>
      <c r="D1390"/>
    </row>
    <row r="1391" spans="1:4" ht="16">
      <c r="A1391"/>
      <c r="B1391"/>
      <c r="C1391"/>
      <c r="D1391"/>
    </row>
    <row r="1392" spans="1:4" ht="16">
      <c r="A1392"/>
      <c r="B1392"/>
      <c r="C1392"/>
      <c r="D1392"/>
    </row>
    <row r="1393" spans="1:4" ht="16">
      <c r="A1393"/>
      <c r="B1393"/>
      <c r="C1393"/>
      <c r="D1393"/>
    </row>
    <row r="1394" spans="1:4" ht="16">
      <c r="A1394"/>
      <c r="B1394"/>
      <c r="C1394"/>
      <c r="D1394"/>
    </row>
    <row r="1395" spans="1:4" ht="16">
      <c r="A1395"/>
      <c r="B1395"/>
      <c r="C1395"/>
      <c r="D1395"/>
    </row>
    <row r="1396" spans="1:4" ht="16">
      <c r="A1396"/>
      <c r="B1396"/>
      <c r="C1396"/>
      <c r="D1396"/>
    </row>
    <row r="1397" spans="1:4" ht="16">
      <c r="A1397"/>
      <c r="B1397"/>
      <c r="C1397"/>
      <c r="D1397"/>
    </row>
    <row r="1398" spans="1:4" ht="16">
      <c r="A1398"/>
      <c r="B1398"/>
      <c r="C1398"/>
      <c r="D1398"/>
    </row>
    <row r="1399" spans="1:4" ht="16">
      <c r="A1399"/>
      <c r="B1399"/>
      <c r="C1399"/>
      <c r="D1399"/>
    </row>
    <row r="1400" spans="1:4" ht="16">
      <c r="A1400"/>
      <c r="B1400"/>
      <c r="C1400"/>
      <c r="D1400"/>
    </row>
    <row r="1401" spans="1:4" ht="16">
      <c r="A1401"/>
      <c r="B1401"/>
      <c r="C1401"/>
      <c r="D1401"/>
    </row>
    <row r="1402" spans="1:4" ht="16">
      <c r="A1402"/>
      <c r="B1402"/>
      <c r="C1402"/>
      <c r="D1402"/>
    </row>
    <row r="1403" spans="1:4" ht="16">
      <c r="A1403"/>
      <c r="B1403"/>
      <c r="C1403"/>
      <c r="D1403"/>
    </row>
    <row r="1404" spans="1:4" ht="16">
      <c r="A1404"/>
      <c r="B1404"/>
      <c r="C1404"/>
      <c r="D1404"/>
    </row>
    <row r="1405" spans="1:4" ht="16">
      <c r="A1405"/>
      <c r="B1405"/>
      <c r="C1405"/>
      <c r="D1405"/>
    </row>
    <row r="1406" spans="1:4" ht="16">
      <c r="A1406"/>
      <c r="B1406"/>
      <c r="C1406"/>
      <c r="D1406"/>
    </row>
    <row r="1407" spans="1:4" ht="16">
      <c r="A1407"/>
      <c r="B1407"/>
      <c r="C1407"/>
      <c r="D1407"/>
    </row>
    <row r="1408" spans="1:4" ht="16">
      <c r="A1408"/>
      <c r="B1408"/>
      <c r="C1408"/>
      <c r="D1408"/>
    </row>
    <row r="1409" spans="1:4" ht="16">
      <c r="A1409"/>
      <c r="B1409"/>
      <c r="C1409"/>
      <c r="D1409"/>
    </row>
    <row r="1410" spans="1:4" ht="16">
      <c r="A1410"/>
      <c r="B1410"/>
      <c r="C1410"/>
      <c r="D1410"/>
    </row>
    <row r="1411" spans="1:4" ht="16">
      <c r="A1411"/>
      <c r="B1411"/>
      <c r="C1411"/>
      <c r="D1411"/>
    </row>
    <row r="1412" spans="1:4" ht="16">
      <c r="A1412"/>
      <c r="B1412"/>
      <c r="C1412"/>
      <c r="D1412"/>
    </row>
    <row r="1413" spans="1:4" ht="16">
      <c r="A1413"/>
      <c r="B1413"/>
      <c r="C1413"/>
      <c r="D1413"/>
    </row>
    <row r="1414" spans="1:4" ht="16">
      <c r="A1414"/>
      <c r="B1414"/>
      <c r="C1414"/>
      <c r="D1414"/>
    </row>
    <row r="1415" spans="1:4" ht="16">
      <c r="A1415"/>
      <c r="B1415"/>
      <c r="C1415"/>
      <c r="D1415"/>
    </row>
    <row r="1416" spans="1:4" ht="16">
      <c r="A1416"/>
      <c r="B1416"/>
      <c r="C1416"/>
      <c r="D1416"/>
    </row>
    <row r="1417" spans="1:4" ht="16">
      <c r="A1417"/>
      <c r="B1417"/>
      <c r="C1417"/>
      <c r="D1417"/>
    </row>
    <row r="1418" spans="1:4" ht="16">
      <c r="A1418"/>
      <c r="B1418"/>
      <c r="C1418"/>
      <c r="D1418"/>
    </row>
    <row r="1419" spans="1:4" ht="16">
      <c r="A1419"/>
      <c r="B1419"/>
      <c r="C1419"/>
      <c r="D1419"/>
    </row>
    <row r="1420" spans="1:4" ht="16">
      <c r="A1420"/>
      <c r="B1420"/>
      <c r="C1420"/>
      <c r="D1420"/>
    </row>
    <row r="1421" spans="1:4" ht="16">
      <c r="A1421"/>
      <c r="B1421"/>
      <c r="C1421"/>
      <c r="D1421"/>
    </row>
    <row r="1422" spans="1:4" ht="16">
      <c r="A1422"/>
      <c r="B1422"/>
      <c r="C1422"/>
      <c r="D1422"/>
    </row>
    <row r="1423" spans="1:4" ht="16">
      <c r="A1423"/>
      <c r="B1423"/>
      <c r="C1423"/>
      <c r="D1423"/>
    </row>
    <row r="1424" spans="1:4" ht="16">
      <c r="A1424"/>
      <c r="B1424"/>
      <c r="C1424"/>
      <c r="D1424"/>
    </row>
    <row r="1425" spans="1:4" ht="16">
      <c r="A1425"/>
      <c r="B1425"/>
      <c r="C1425"/>
      <c r="D1425"/>
    </row>
    <row r="1426" spans="1:4" ht="16">
      <c r="A1426"/>
      <c r="B1426"/>
      <c r="C1426"/>
      <c r="D1426"/>
    </row>
    <row r="1427" spans="1:4" ht="16">
      <c r="A1427"/>
      <c r="B1427"/>
      <c r="C1427"/>
      <c r="D1427"/>
    </row>
    <row r="1428" spans="1:4" ht="16">
      <c r="A1428"/>
      <c r="B1428"/>
      <c r="C1428"/>
      <c r="D1428"/>
    </row>
    <row r="1429" spans="1:4" ht="16">
      <c r="A1429"/>
      <c r="B1429"/>
      <c r="C1429"/>
      <c r="D1429"/>
    </row>
    <row r="1430" spans="1:4" ht="16">
      <c r="A1430"/>
      <c r="B1430"/>
      <c r="C1430"/>
      <c r="D1430"/>
    </row>
    <row r="1431" spans="1:4" ht="16">
      <c r="A1431"/>
      <c r="B1431"/>
      <c r="C1431"/>
      <c r="D1431"/>
    </row>
    <row r="1432" spans="1:4" ht="16">
      <c r="A1432"/>
      <c r="B1432"/>
      <c r="C1432"/>
      <c r="D1432"/>
    </row>
    <row r="1433" spans="1:4" ht="16">
      <c r="A1433"/>
      <c r="B1433"/>
      <c r="C1433"/>
      <c r="D1433"/>
    </row>
    <row r="1434" spans="1:4" ht="16">
      <c r="A1434"/>
      <c r="B1434"/>
      <c r="C1434"/>
      <c r="D1434"/>
    </row>
    <row r="1435" spans="1:4" ht="16">
      <c r="A1435"/>
      <c r="B1435"/>
      <c r="C1435"/>
      <c r="D1435"/>
    </row>
    <row r="1436" spans="1:4" ht="16">
      <c r="A1436"/>
      <c r="B1436"/>
      <c r="C1436"/>
      <c r="D1436"/>
    </row>
    <row r="1437" spans="1:4" ht="16">
      <c r="A1437"/>
      <c r="B1437"/>
      <c r="C1437"/>
      <c r="D1437"/>
    </row>
    <row r="1438" spans="1:4" ht="16">
      <c r="A1438"/>
      <c r="B1438"/>
      <c r="C1438"/>
      <c r="D1438"/>
    </row>
    <row r="1439" spans="1:4" ht="16">
      <c r="A1439"/>
      <c r="B1439"/>
      <c r="C1439"/>
      <c r="D1439"/>
    </row>
    <row r="1440" spans="1:4" ht="16">
      <c r="A1440"/>
      <c r="B1440"/>
      <c r="C1440"/>
      <c r="D1440"/>
    </row>
    <row r="1441" spans="1:4" ht="16">
      <c r="A1441"/>
      <c r="B1441"/>
      <c r="C1441"/>
      <c r="D1441"/>
    </row>
    <row r="1442" spans="1:4" ht="16">
      <c r="A1442"/>
      <c r="B1442"/>
      <c r="C1442"/>
      <c r="D1442"/>
    </row>
    <row r="1443" spans="1:4" ht="16">
      <c r="A1443"/>
      <c r="B1443"/>
      <c r="C1443"/>
      <c r="D1443"/>
    </row>
    <row r="1444" spans="1:4" ht="16">
      <c r="A1444"/>
      <c r="B1444"/>
      <c r="C1444"/>
      <c r="D1444"/>
    </row>
    <row r="1445" spans="1:4" ht="16">
      <c r="A1445"/>
      <c r="B1445"/>
      <c r="C1445"/>
      <c r="D1445"/>
    </row>
    <row r="1446" spans="1:4" ht="16">
      <c r="A1446"/>
      <c r="B1446"/>
      <c r="C1446"/>
      <c r="D1446"/>
    </row>
    <row r="1447" spans="1:4" ht="16">
      <c r="A1447"/>
      <c r="B1447"/>
      <c r="C1447"/>
      <c r="D1447"/>
    </row>
    <row r="1448" spans="1:4" ht="16">
      <c r="A1448"/>
      <c r="B1448"/>
      <c r="C1448"/>
      <c r="D1448"/>
    </row>
    <row r="1449" spans="1:4" ht="16">
      <c r="A1449"/>
      <c r="B1449"/>
      <c r="C1449"/>
      <c r="D1449"/>
    </row>
    <row r="1450" spans="1:4" ht="16">
      <c r="A1450"/>
      <c r="B1450"/>
      <c r="C1450"/>
      <c r="D1450"/>
    </row>
    <row r="1451" spans="1:4" ht="16">
      <c r="A1451"/>
      <c r="B1451"/>
      <c r="C1451"/>
      <c r="D1451"/>
    </row>
    <row r="1452" spans="1:4" ht="16">
      <c r="A1452"/>
      <c r="B1452"/>
      <c r="C1452"/>
      <c r="D1452"/>
    </row>
    <row r="1453" spans="1:4" ht="16">
      <c r="A1453"/>
      <c r="B1453"/>
      <c r="C1453"/>
      <c r="D1453"/>
    </row>
    <row r="1454" spans="1:4" ht="16">
      <c r="A1454"/>
      <c r="B1454"/>
      <c r="C1454"/>
      <c r="D1454"/>
    </row>
    <row r="1455" spans="1:4" ht="16">
      <c r="A1455"/>
      <c r="B1455"/>
      <c r="C1455"/>
      <c r="D1455"/>
    </row>
    <row r="1456" spans="1:4" ht="16">
      <c r="A1456"/>
      <c r="B1456"/>
      <c r="C1456"/>
      <c r="D1456"/>
    </row>
    <row r="1457" spans="1:4" ht="16">
      <c r="A1457"/>
      <c r="B1457"/>
      <c r="C1457"/>
      <c r="D1457"/>
    </row>
    <row r="1458" spans="1:4" ht="16">
      <c r="A1458"/>
      <c r="B1458"/>
      <c r="C1458"/>
      <c r="D1458"/>
    </row>
    <row r="1459" spans="1:4" ht="16">
      <c r="A1459"/>
      <c r="B1459"/>
      <c r="C1459"/>
      <c r="D1459"/>
    </row>
    <row r="1460" spans="1:4" ht="16">
      <c r="A1460"/>
      <c r="B1460"/>
      <c r="C1460"/>
      <c r="D1460"/>
    </row>
    <row r="1461" spans="1:4" ht="16">
      <c r="A1461"/>
      <c r="B1461"/>
      <c r="C1461"/>
      <c r="D1461"/>
    </row>
    <row r="1462" spans="1:4" ht="16">
      <c r="A1462"/>
      <c r="B1462"/>
      <c r="C1462"/>
      <c r="D1462"/>
    </row>
    <row r="1463" spans="1:4" ht="16">
      <c r="A1463"/>
      <c r="B1463"/>
      <c r="C1463"/>
      <c r="D1463"/>
    </row>
    <row r="1464" spans="1:4" ht="16">
      <c r="A1464"/>
      <c r="B1464"/>
      <c r="C1464"/>
      <c r="D1464"/>
    </row>
    <row r="1465" spans="1:4" ht="16">
      <c r="A1465"/>
      <c r="B1465"/>
      <c r="C1465"/>
      <c r="D1465"/>
    </row>
    <row r="1466" spans="1:4" ht="16">
      <c r="A1466"/>
      <c r="B1466"/>
      <c r="C1466"/>
      <c r="D1466"/>
    </row>
    <row r="1467" spans="1:4" ht="16">
      <c r="A1467"/>
      <c r="B1467"/>
      <c r="C1467"/>
      <c r="D1467"/>
    </row>
    <row r="1468" spans="1:4" ht="16">
      <c r="A1468"/>
      <c r="B1468"/>
      <c r="C1468"/>
      <c r="D1468"/>
    </row>
    <row r="1469" spans="1:4" ht="16">
      <c r="A1469"/>
      <c r="B1469"/>
      <c r="C1469"/>
      <c r="D1469"/>
    </row>
    <row r="1470" spans="1:4" ht="16">
      <c r="A1470"/>
      <c r="B1470"/>
      <c r="C1470"/>
      <c r="D1470"/>
    </row>
    <row r="1471" spans="1:4" ht="16">
      <c r="A1471"/>
      <c r="B1471"/>
      <c r="C1471"/>
      <c r="D1471"/>
    </row>
    <row r="1472" spans="1:4" ht="16">
      <c r="A1472"/>
      <c r="B1472"/>
      <c r="C1472"/>
      <c r="D1472"/>
    </row>
    <row r="1473" spans="1:4" ht="16">
      <c r="A1473"/>
      <c r="B1473"/>
      <c r="C1473"/>
      <c r="D1473"/>
    </row>
    <row r="1474" spans="1:4" ht="16">
      <c r="A1474"/>
      <c r="B1474"/>
      <c r="C1474"/>
      <c r="D1474"/>
    </row>
    <row r="1475" spans="1:4" ht="16">
      <c r="A1475"/>
      <c r="B1475"/>
      <c r="C1475"/>
      <c r="D1475"/>
    </row>
    <row r="1476" spans="1:4" ht="16">
      <c r="A1476"/>
      <c r="B1476"/>
      <c r="C1476"/>
      <c r="D1476"/>
    </row>
  </sheetData>
  <sortState xmlns:xlrd2="http://schemas.microsoft.com/office/spreadsheetml/2017/richdata2" ref="A3:D724">
    <sortCondition ref="D3:D724"/>
  </sortState>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94D4-5401-AB47-AFD8-A12FD106DA31}">
  <dimension ref="A1:Q218"/>
  <sheetViews>
    <sheetView workbookViewId="0">
      <pane ySplit="1" topLeftCell="A2" activePane="bottomLeft" state="frozen"/>
      <selection pane="bottomLeft" activeCell="G45" sqref="G45"/>
    </sheetView>
  </sheetViews>
  <sheetFormatPr baseColWidth="10" defaultRowHeight="13"/>
  <cols>
    <col min="1" max="1" width="13" style="1" bestFit="1" customWidth="1"/>
    <col min="2" max="2" width="19.5" style="1" bestFit="1" customWidth="1"/>
    <col min="3" max="3" width="12.1640625" style="1" bestFit="1" customWidth="1"/>
    <col min="4" max="16" width="13" style="5" bestFit="1" customWidth="1"/>
    <col min="17" max="17" width="26.1640625" style="1" bestFit="1" customWidth="1"/>
    <col min="18" max="16384" width="10.83203125" style="1"/>
  </cols>
  <sheetData>
    <row r="1" spans="1:17" ht="32" customHeight="1">
      <c r="A1" s="2" t="s">
        <v>2720</v>
      </c>
    </row>
    <row r="2" spans="1:17" s="4" customFormat="1">
      <c r="A2" s="9" t="s">
        <v>1938</v>
      </c>
      <c r="B2" s="9" t="s">
        <v>2043</v>
      </c>
      <c r="C2" s="9" t="s">
        <v>2046</v>
      </c>
      <c r="D2" s="10" t="s">
        <v>1068</v>
      </c>
      <c r="E2" s="10" t="s">
        <v>1377</v>
      </c>
      <c r="F2" s="10" t="s">
        <v>1149</v>
      </c>
      <c r="G2" s="10" t="s">
        <v>1010</v>
      </c>
      <c r="H2" s="10" t="s">
        <v>1011</v>
      </c>
      <c r="I2" s="10" t="s">
        <v>1322</v>
      </c>
      <c r="J2" s="10" t="s">
        <v>1164</v>
      </c>
      <c r="K2" s="10" t="s">
        <v>1083</v>
      </c>
      <c r="L2" s="10" t="s">
        <v>1417</v>
      </c>
      <c r="M2" s="10" t="s">
        <v>1222</v>
      </c>
      <c r="N2" s="10" t="s">
        <v>1140</v>
      </c>
      <c r="O2" s="10" t="s">
        <v>1433</v>
      </c>
      <c r="P2" s="10" t="s">
        <v>1318</v>
      </c>
    </row>
    <row r="3" spans="1:17" s="2" customFormat="1">
      <c r="B3" s="41"/>
      <c r="C3" s="41"/>
      <c r="D3" s="42">
        <v>37032</v>
      </c>
      <c r="E3" s="42">
        <v>37315</v>
      </c>
      <c r="F3" s="42">
        <v>37383</v>
      </c>
      <c r="G3" s="42">
        <v>37454</v>
      </c>
      <c r="H3" s="42">
        <v>38566</v>
      </c>
      <c r="I3" s="42">
        <v>38580</v>
      </c>
      <c r="J3" s="42">
        <v>40707</v>
      </c>
      <c r="K3" s="42">
        <v>43265</v>
      </c>
      <c r="L3" s="42">
        <v>43511</v>
      </c>
      <c r="M3" s="42">
        <v>43518</v>
      </c>
      <c r="N3" s="42">
        <v>43525</v>
      </c>
      <c r="O3" s="42">
        <v>43532</v>
      </c>
      <c r="P3" s="42">
        <v>43543</v>
      </c>
    </row>
    <row r="4" spans="1:17" s="2" customFormat="1">
      <c r="B4" s="41"/>
      <c r="C4" s="41"/>
      <c r="D4" s="12" t="s">
        <v>2057</v>
      </c>
      <c r="E4" s="12" t="s">
        <v>2072</v>
      </c>
      <c r="F4" s="12" t="s">
        <v>2057</v>
      </c>
      <c r="G4" s="12" t="s">
        <v>2060</v>
      </c>
      <c r="H4" s="12" t="s">
        <v>2064</v>
      </c>
      <c r="I4" s="12" t="s">
        <v>2064</v>
      </c>
      <c r="J4" s="12" t="s">
        <v>2057</v>
      </c>
      <c r="K4" s="12" t="s">
        <v>2060</v>
      </c>
      <c r="L4" s="12" t="s">
        <v>2072</v>
      </c>
      <c r="M4" s="12" t="s">
        <v>2072</v>
      </c>
      <c r="N4" s="12" t="s">
        <v>2072</v>
      </c>
      <c r="O4" s="12" t="s">
        <v>2072</v>
      </c>
      <c r="P4" s="12" t="s">
        <v>2072</v>
      </c>
    </row>
    <row r="5" spans="1:17">
      <c r="A5" s="43" t="s">
        <v>1068</v>
      </c>
      <c r="B5" s="44">
        <v>37032</v>
      </c>
      <c r="C5" s="45" t="s">
        <v>2057</v>
      </c>
      <c r="D5" s="46"/>
      <c r="E5" s="46">
        <v>0.99923610089074799</v>
      </c>
      <c r="F5" s="46">
        <v>0.99941538151396003</v>
      </c>
      <c r="G5" s="5">
        <v>0.999583649513474</v>
      </c>
      <c r="H5" s="46">
        <v>0.99939514386935102</v>
      </c>
      <c r="I5" s="46">
        <v>0.99953759974634004</v>
      </c>
      <c r="J5" s="46">
        <v>0.99947884773233597</v>
      </c>
      <c r="K5" s="46">
        <v>0.99889863321065497</v>
      </c>
      <c r="L5" s="46">
        <v>0.99918775128944404</v>
      </c>
      <c r="M5" s="5">
        <v>0.99954235534449298</v>
      </c>
      <c r="N5" s="46">
        <v>0.99963190829257997</v>
      </c>
      <c r="O5" s="5">
        <v>0.99955415369054201</v>
      </c>
      <c r="P5" s="46">
        <v>0.999631721897421</v>
      </c>
      <c r="Q5" s="48" t="s">
        <v>2718</v>
      </c>
    </row>
    <row r="6" spans="1:17">
      <c r="A6" s="43" t="s">
        <v>1377</v>
      </c>
      <c r="B6" s="44">
        <v>37315</v>
      </c>
      <c r="C6" s="45" t="s">
        <v>2072</v>
      </c>
      <c r="D6" s="46">
        <v>0.99923610089074799</v>
      </c>
      <c r="E6" s="46"/>
      <c r="F6" s="46">
        <v>0.99903924373755204</v>
      </c>
      <c r="G6" s="5">
        <v>0.99905773152380195</v>
      </c>
      <c r="H6" s="46">
        <v>0.99869074397777002</v>
      </c>
      <c r="I6" s="46">
        <v>0.99889876285067003</v>
      </c>
      <c r="J6" s="46">
        <v>0.99963323068405896</v>
      </c>
      <c r="K6" s="46">
        <v>0.99769283354221205</v>
      </c>
      <c r="L6" s="46">
        <v>0.998677763086256</v>
      </c>
      <c r="M6" s="5">
        <v>0.999220363268574</v>
      </c>
      <c r="N6" s="46">
        <v>0.99939325043413896</v>
      </c>
      <c r="O6" s="5">
        <v>0.999403445976769</v>
      </c>
      <c r="P6" s="46">
        <v>0.99922530394606401</v>
      </c>
      <c r="Q6" s="48"/>
    </row>
    <row r="7" spans="1:17">
      <c r="A7" s="43" t="s">
        <v>1149</v>
      </c>
      <c r="B7" s="44">
        <v>37383</v>
      </c>
      <c r="C7" s="45" t="s">
        <v>2057</v>
      </c>
      <c r="D7" s="46">
        <v>0.99941538151396003</v>
      </c>
      <c r="E7" s="46">
        <v>0.99903924373755204</v>
      </c>
      <c r="F7" s="46"/>
      <c r="G7" s="5">
        <v>0.99956072176792599</v>
      </c>
      <c r="H7" s="46">
        <v>0.99939023164496699</v>
      </c>
      <c r="I7" s="46">
        <v>0.99942650991270898</v>
      </c>
      <c r="J7" s="46">
        <v>0.99952381267319601</v>
      </c>
      <c r="K7" s="46">
        <v>0.99851879537919497</v>
      </c>
      <c r="L7" s="46">
        <v>0.99902942694888996</v>
      </c>
      <c r="M7" s="5">
        <v>0.99955400282464801</v>
      </c>
      <c r="N7" s="46">
        <v>0.99965175695314101</v>
      </c>
      <c r="O7" s="5">
        <v>0.99959279795313105</v>
      </c>
      <c r="P7" s="46">
        <v>0.99961708988311104</v>
      </c>
      <c r="Q7" s="48"/>
    </row>
    <row r="8" spans="1:17">
      <c r="A8" s="43" t="s">
        <v>1010</v>
      </c>
      <c r="B8" s="44">
        <v>37454</v>
      </c>
      <c r="C8" s="45" t="s">
        <v>2060</v>
      </c>
      <c r="D8" s="46">
        <v>0.999583649513474</v>
      </c>
      <c r="E8" s="46">
        <v>0.99905773152380195</v>
      </c>
      <c r="F8" s="46">
        <v>0.99956072176792599</v>
      </c>
      <c r="H8" s="46">
        <v>0.99949387994299399</v>
      </c>
      <c r="I8" s="46">
        <v>0.99944256050541103</v>
      </c>
      <c r="J8" s="46">
        <v>0.99966431025630897</v>
      </c>
      <c r="K8" s="46">
        <v>0.99877332745265601</v>
      </c>
      <c r="L8" s="46">
        <v>0.99932908879304405</v>
      </c>
      <c r="M8" s="5">
        <v>0.99964999427875201</v>
      </c>
      <c r="N8" s="46">
        <v>0.99975334648818703</v>
      </c>
      <c r="O8" s="5">
        <v>0.99976432246074198</v>
      </c>
      <c r="P8" s="46">
        <v>0.99973340442548597</v>
      </c>
      <c r="Q8" s="48"/>
    </row>
    <row r="9" spans="1:17">
      <c r="A9" s="43" t="s">
        <v>1011</v>
      </c>
      <c r="B9" s="44">
        <v>38566</v>
      </c>
      <c r="C9" s="45" t="s">
        <v>2064</v>
      </c>
      <c r="D9" s="46">
        <v>0.99939514386935102</v>
      </c>
      <c r="E9" s="46">
        <v>0.99869074397777002</v>
      </c>
      <c r="F9" s="46">
        <v>0.99939023164496699</v>
      </c>
      <c r="G9" s="5">
        <v>0.99949387994299399</v>
      </c>
      <c r="H9" s="46"/>
      <c r="I9" s="46">
        <v>0.99948723274440798</v>
      </c>
      <c r="J9" s="46">
        <v>0.99963422851092498</v>
      </c>
      <c r="K9" s="46">
        <v>0.99870696177283802</v>
      </c>
      <c r="L9" s="46">
        <v>0.99919009051929397</v>
      </c>
      <c r="M9" s="5">
        <v>0.99953930896344501</v>
      </c>
      <c r="N9" s="46">
        <v>0.999629421301657</v>
      </c>
      <c r="O9" s="5">
        <v>0.99970530122902701</v>
      </c>
      <c r="P9" s="46">
        <v>0.99969551950329905</v>
      </c>
      <c r="Q9" s="48"/>
    </row>
    <row r="10" spans="1:17">
      <c r="A10" s="43" t="s">
        <v>1322</v>
      </c>
      <c r="B10" s="44">
        <v>38580</v>
      </c>
      <c r="C10" s="45" t="s">
        <v>2064</v>
      </c>
      <c r="D10" s="46">
        <v>0.99953759974634004</v>
      </c>
      <c r="E10" s="46">
        <v>0.99889876285067003</v>
      </c>
      <c r="F10" s="46">
        <v>0.99942650991270898</v>
      </c>
      <c r="G10" s="5">
        <v>0.99944256050541103</v>
      </c>
      <c r="H10" s="46">
        <v>0.99948723274440798</v>
      </c>
      <c r="I10" s="46"/>
      <c r="J10" s="46">
        <v>0.99974556002239001</v>
      </c>
      <c r="K10" s="46">
        <v>0.99854297206336995</v>
      </c>
      <c r="L10" s="46">
        <v>0.99914442279094695</v>
      </c>
      <c r="M10" s="5">
        <v>0.99962217376029905</v>
      </c>
      <c r="N10" s="46">
        <v>0.99956626601037002</v>
      </c>
      <c r="O10" s="5">
        <v>0.99965458832907095</v>
      </c>
      <c r="P10" s="46">
        <v>0.99963880424503504</v>
      </c>
      <c r="Q10" s="48"/>
    </row>
    <row r="11" spans="1:17">
      <c r="A11" s="43" t="s">
        <v>1164</v>
      </c>
      <c r="B11" s="44">
        <v>40707</v>
      </c>
      <c r="C11" s="45" t="s">
        <v>2057</v>
      </c>
      <c r="D11" s="46">
        <v>0.99947884773233597</v>
      </c>
      <c r="E11" s="46">
        <v>0.99963323068405896</v>
      </c>
      <c r="F11" s="46">
        <v>0.99952381267319601</v>
      </c>
      <c r="G11" s="5">
        <v>0.99966431025630897</v>
      </c>
      <c r="H11" s="46">
        <v>0.99963422851092498</v>
      </c>
      <c r="I11" s="46">
        <v>0.99974556002239001</v>
      </c>
      <c r="J11" s="46"/>
      <c r="K11" s="46">
        <v>0.99866093166693704</v>
      </c>
      <c r="L11" s="46">
        <v>0.999591675447839</v>
      </c>
      <c r="M11" s="5">
        <v>0.99970325260944104</v>
      </c>
      <c r="N11" s="46">
        <v>0.99961209747163804</v>
      </c>
      <c r="O11" s="5">
        <v>0.99964436282750901</v>
      </c>
      <c r="P11" s="46">
        <v>0.999656442654553</v>
      </c>
      <c r="Q11" s="48"/>
    </row>
    <row r="12" spans="1:17">
      <c r="A12" s="43" t="s">
        <v>1083</v>
      </c>
      <c r="B12" s="44">
        <v>43265</v>
      </c>
      <c r="C12" s="45" t="s">
        <v>2060</v>
      </c>
      <c r="D12" s="46">
        <v>0.99889863321065497</v>
      </c>
      <c r="E12" s="46">
        <v>0.99769283354221205</v>
      </c>
      <c r="F12" s="46">
        <v>0.99851879537919497</v>
      </c>
      <c r="G12" s="5">
        <v>0.99877332745265601</v>
      </c>
      <c r="H12" s="46">
        <v>0.99870696177283802</v>
      </c>
      <c r="I12" s="46">
        <v>0.99854297206336995</v>
      </c>
      <c r="J12" s="46">
        <v>0.99866093166693704</v>
      </c>
      <c r="K12" s="46"/>
      <c r="L12" s="46">
        <v>0.99864006938421501</v>
      </c>
      <c r="M12" s="5">
        <v>0.99913571341073304</v>
      </c>
      <c r="N12" s="46">
        <v>0.99947104299471001</v>
      </c>
      <c r="O12" s="5">
        <v>0.99928793947485495</v>
      </c>
      <c r="P12" s="46">
        <v>0.99917830731306401</v>
      </c>
      <c r="Q12" s="48"/>
    </row>
    <row r="13" spans="1:17">
      <c r="A13" s="43" t="s">
        <v>1417</v>
      </c>
      <c r="B13" s="44">
        <v>43511</v>
      </c>
      <c r="C13" s="45" t="s">
        <v>2072</v>
      </c>
      <c r="D13" s="46">
        <v>0.99918775128944404</v>
      </c>
      <c r="E13" s="46">
        <v>0.998677763086256</v>
      </c>
      <c r="F13" s="46">
        <v>0.99902942694888996</v>
      </c>
      <c r="G13" s="5">
        <v>0.99932908879304405</v>
      </c>
      <c r="H13" s="46">
        <v>0.99919009051929397</v>
      </c>
      <c r="I13" s="46">
        <v>0.99914442279094695</v>
      </c>
      <c r="J13" s="46">
        <v>0.999591675447839</v>
      </c>
      <c r="K13" s="46">
        <v>0.99864006938421501</v>
      </c>
      <c r="L13" s="46"/>
      <c r="M13" s="5">
        <v>0.99954668177727402</v>
      </c>
      <c r="N13" s="46">
        <v>0.99976823647825397</v>
      </c>
      <c r="O13" s="5">
        <v>0.99966069896014198</v>
      </c>
      <c r="P13" s="46">
        <v>0.99966826342537896</v>
      </c>
      <c r="Q13" s="48"/>
    </row>
    <row r="14" spans="1:17">
      <c r="A14" s="43" t="s">
        <v>1222</v>
      </c>
      <c r="B14" s="44">
        <v>43518</v>
      </c>
      <c r="C14" s="45" t="s">
        <v>2072</v>
      </c>
      <c r="D14" s="46">
        <v>0.99954235534449298</v>
      </c>
      <c r="E14" s="46">
        <v>0.999220363268574</v>
      </c>
      <c r="F14" s="46">
        <v>0.99955400282464801</v>
      </c>
      <c r="G14" s="5">
        <v>0.99964999427875201</v>
      </c>
      <c r="H14" s="46">
        <v>0.99953930896344501</v>
      </c>
      <c r="I14" s="46">
        <v>0.99962217376029905</v>
      </c>
      <c r="J14" s="46">
        <v>0.99970325260944104</v>
      </c>
      <c r="K14" s="46">
        <v>0.99913571341073304</v>
      </c>
      <c r="L14" s="46">
        <v>0.99954668177727402</v>
      </c>
      <c r="N14" s="46">
        <v>0.99974719155749403</v>
      </c>
      <c r="O14" s="5">
        <v>0.99977093791108396</v>
      </c>
      <c r="P14" s="46">
        <v>0.99982465824593303</v>
      </c>
      <c r="Q14" s="48"/>
    </row>
    <row r="15" spans="1:17">
      <c r="A15" s="43" t="s">
        <v>1140</v>
      </c>
      <c r="B15" s="44">
        <v>43525</v>
      </c>
      <c r="C15" s="45" t="s">
        <v>2072</v>
      </c>
      <c r="D15" s="46">
        <v>0.99963190829257997</v>
      </c>
      <c r="E15" s="46">
        <v>0.99939325043413896</v>
      </c>
      <c r="F15" s="46">
        <v>0.99965175695314101</v>
      </c>
      <c r="G15" s="5">
        <v>0.99975334648818703</v>
      </c>
      <c r="H15" s="46">
        <v>0.999629421301657</v>
      </c>
      <c r="I15" s="46">
        <v>0.99956626601037002</v>
      </c>
      <c r="J15" s="46">
        <v>0.99961209747163804</v>
      </c>
      <c r="K15" s="46">
        <v>0.99947104299471001</v>
      </c>
      <c r="L15" s="46">
        <v>0.99976823647825397</v>
      </c>
      <c r="M15" s="5">
        <v>0.99974719155749403</v>
      </c>
      <c r="N15" s="46"/>
      <c r="O15" s="5">
        <v>0.99982472767874497</v>
      </c>
      <c r="P15" s="46">
        <v>0.99979484286245501</v>
      </c>
      <c r="Q15" s="48"/>
    </row>
    <row r="16" spans="1:17">
      <c r="A16" s="43" t="s">
        <v>1433</v>
      </c>
      <c r="B16" s="44">
        <v>43532</v>
      </c>
      <c r="C16" s="45" t="s">
        <v>2072</v>
      </c>
      <c r="D16" s="46">
        <v>0.99955415369054201</v>
      </c>
      <c r="E16" s="46">
        <v>0.999403445976769</v>
      </c>
      <c r="F16" s="46">
        <v>0.99959279795313105</v>
      </c>
      <c r="G16" s="5">
        <v>0.99976432246074198</v>
      </c>
      <c r="H16" s="46">
        <v>0.99970530122902701</v>
      </c>
      <c r="I16" s="46">
        <v>0.99965458832907095</v>
      </c>
      <c r="J16" s="46">
        <v>0.99964436282750901</v>
      </c>
      <c r="K16" s="46">
        <v>0.99928793947485495</v>
      </c>
      <c r="L16" s="46">
        <v>0.99966069896014198</v>
      </c>
      <c r="M16" s="5">
        <v>0.99977093791108396</v>
      </c>
      <c r="N16" s="46">
        <v>0.99982472767874497</v>
      </c>
      <c r="P16" s="46">
        <v>0.99973317714434395</v>
      </c>
      <c r="Q16" s="48"/>
    </row>
    <row r="17" spans="1:17">
      <c r="A17" s="43" t="s">
        <v>1318</v>
      </c>
      <c r="B17" s="44">
        <v>43543</v>
      </c>
      <c r="C17" s="45" t="s">
        <v>2072</v>
      </c>
      <c r="D17" s="46">
        <v>0.999631721897421</v>
      </c>
      <c r="E17" s="46">
        <v>0.99922530394606401</v>
      </c>
      <c r="F17" s="46">
        <v>0.99961708988311104</v>
      </c>
      <c r="G17" s="5">
        <v>0.99973340442548597</v>
      </c>
      <c r="H17" s="46">
        <v>0.99969551950329905</v>
      </c>
      <c r="I17" s="46">
        <v>0.99963880424503504</v>
      </c>
      <c r="J17" s="46">
        <v>0.999656442654553</v>
      </c>
      <c r="K17" s="46">
        <v>0.99917830731306401</v>
      </c>
      <c r="L17" s="46">
        <v>0.99966826342537896</v>
      </c>
      <c r="M17" s="5">
        <v>0.99982465824593303</v>
      </c>
      <c r="N17" s="46">
        <v>0.99979484286245501</v>
      </c>
      <c r="O17" s="5">
        <v>0.99973317714434395</v>
      </c>
      <c r="P17" s="46"/>
      <c r="Q17" s="48"/>
    </row>
    <row r="18" spans="1:17">
      <c r="A18" s="43"/>
      <c r="E18" s="46"/>
      <c r="F18" s="46"/>
      <c r="G18" s="46"/>
      <c r="H18" s="46"/>
      <c r="I18" s="46"/>
      <c r="J18" s="46"/>
      <c r="L18" s="46"/>
      <c r="M18" s="46"/>
      <c r="N18" s="46"/>
      <c r="O18" s="46"/>
    </row>
    <row r="19" spans="1:17">
      <c r="A19" s="43"/>
      <c r="E19" s="46"/>
      <c r="F19" s="46"/>
      <c r="G19" s="46"/>
      <c r="H19" s="46"/>
      <c r="I19" s="46"/>
      <c r="J19" s="46"/>
      <c r="L19" s="46"/>
      <c r="M19" s="46"/>
      <c r="N19" s="46"/>
      <c r="O19" s="46"/>
    </row>
    <row r="20" spans="1:17">
      <c r="A20" s="43"/>
      <c r="E20" s="46"/>
      <c r="F20" s="46"/>
      <c r="G20" s="46"/>
      <c r="H20" s="46"/>
      <c r="I20" s="46"/>
      <c r="J20" s="46"/>
      <c r="L20" s="46"/>
      <c r="M20" s="46"/>
      <c r="N20" s="46"/>
      <c r="O20" s="46"/>
    </row>
    <row r="21" spans="1:17" s="4" customFormat="1">
      <c r="A21" s="9" t="s">
        <v>1938</v>
      </c>
      <c r="B21" s="9" t="s">
        <v>2043</v>
      </c>
      <c r="C21" s="9" t="s">
        <v>2046</v>
      </c>
      <c r="D21" s="10" t="s">
        <v>1068</v>
      </c>
      <c r="E21" s="10" t="s">
        <v>1377</v>
      </c>
      <c r="F21" s="10" t="s">
        <v>1149</v>
      </c>
      <c r="G21" s="10" t="s">
        <v>1010</v>
      </c>
      <c r="H21" s="10" t="s">
        <v>1011</v>
      </c>
      <c r="I21" s="10" t="s">
        <v>1322</v>
      </c>
      <c r="J21" s="10" t="s">
        <v>1164</v>
      </c>
      <c r="K21" s="10" t="s">
        <v>1083</v>
      </c>
      <c r="L21" s="10" t="s">
        <v>1417</v>
      </c>
      <c r="M21" s="10" t="s">
        <v>1222</v>
      </c>
      <c r="N21" s="10" t="s">
        <v>1140</v>
      </c>
      <c r="O21" s="10" t="s">
        <v>1433</v>
      </c>
      <c r="P21" s="10" t="s">
        <v>1318</v>
      </c>
    </row>
    <row r="22" spans="1:17" s="2" customFormat="1">
      <c r="B22" s="41"/>
      <c r="C22" s="41"/>
      <c r="D22" s="42">
        <v>37032</v>
      </c>
      <c r="E22" s="42">
        <v>37315</v>
      </c>
      <c r="F22" s="42">
        <v>37383</v>
      </c>
      <c r="G22" s="42">
        <v>37454</v>
      </c>
      <c r="H22" s="42">
        <v>38566</v>
      </c>
      <c r="I22" s="42">
        <v>38580</v>
      </c>
      <c r="J22" s="42">
        <v>40707</v>
      </c>
      <c r="K22" s="42">
        <v>43265</v>
      </c>
      <c r="L22" s="42">
        <v>43511</v>
      </c>
      <c r="M22" s="42">
        <v>43518</v>
      </c>
      <c r="N22" s="42">
        <v>43525</v>
      </c>
      <c r="O22" s="42">
        <v>43532</v>
      </c>
      <c r="P22" s="42">
        <v>43543</v>
      </c>
    </row>
    <row r="23" spans="1:17" s="2" customFormat="1">
      <c r="B23" s="41"/>
      <c r="C23" s="41"/>
      <c r="D23" s="12" t="s">
        <v>2057</v>
      </c>
      <c r="E23" s="12" t="s">
        <v>2072</v>
      </c>
      <c r="F23" s="12" t="s">
        <v>2057</v>
      </c>
      <c r="G23" s="12" t="s">
        <v>2060</v>
      </c>
      <c r="H23" s="12" t="s">
        <v>2064</v>
      </c>
      <c r="I23" s="12" t="s">
        <v>2064</v>
      </c>
      <c r="J23" s="12" t="s">
        <v>2057</v>
      </c>
      <c r="K23" s="12" t="s">
        <v>2060</v>
      </c>
      <c r="L23" s="12" t="s">
        <v>2072</v>
      </c>
      <c r="M23" s="12" t="s">
        <v>2072</v>
      </c>
      <c r="N23" s="12" t="s">
        <v>2072</v>
      </c>
      <c r="O23" s="12" t="s">
        <v>2072</v>
      </c>
      <c r="P23" s="12" t="s">
        <v>2072</v>
      </c>
    </row>
    <row r="24" spans="1:17">
      <c r="A24" s="43" t="s">
        <v>1068</v>
      </c>
      <c r="B24" s="44">
        <v>37032</v>
      </c>
      <c r="C24" s="45" t="s">
        <v>2057</v>
      </c>
      <c r="D24" s="46"/>
      <c r="E24" s="46">
        <v>0.87074510282540996</v>
      </c>
      <c r="F24" s="46">
        <v>0.90812839445902205</v>
      </c>
      <c r="G24" s="5">
        <v>0.90872642948678795</v>
      </c>
      <c r="H24" s="46">
        <v>0.91809971318728201</v>
      </c>
      <c r="I24" s="46">
        <v>0.92380545554402804</v>
      </c>
      <c r="J24" s="46">
        <v>0.93675474461463304</v>
      </c>
      <c r="K24" s="46">
        <v>0.89206077988649501</v>
      </c>
      <c r="L24" s="46">
        <v>0.90155611155184001</v>
      </c>
      <c r="M24" s="5">
        <v>0.92007078781961305</v>
      </c>
      <c r="N24" s="46">
        <v>0.92839445902239504</v>
      </c>
      <c r="O24" s="5">
        <v>0.91704399829132799</v>
      </c>
      <c r="P24" s="46">
        <v>0.92792457435772202</v>
      </c>
      <c r="Q24" s="48" t="s">
        <v>2719</v>
      </c>
    </row>
    <row r="25" spans="1:17">
      <c r="A25" s="43" t="s">
        <v>1377</v>
      </c>
      <c r="B25" s="44">
        <v>37315</v>
      </c>
      <c r="C25" s="45" t="s">
        <v>2072</v>
      </c>
      <c r="D25" s="46">
        <v>0.87074510282540996</v>
      </c>
      <c r="E25" s="46"/>
      <c r="F25" s="5">
        <v>0.87017757978885701</v>
      </c>
      <c r="G25" s="5">
        <v>0.86782205406724799</v>
      </c>
      <c r="H25" s="46">
        <v>0.87626167083663797</v>
      </c>
      <c r="I25" s="46">
        <v>0.87554158784402203</v>
      </c>
      <c r="J25" s="46">
        <v>0.88182705803380701</v>
      </c>
      <c r="K25" s="46">
        <v>0.85697198999206603</v>
      </c>
      <c r="L25" s="5">
        <v>0.86304387624336298</v>
      </c>
      <c r="M25" s="5">
        <v>0.86882284737901905</v>
      </c>
      <c r="N25" s="5">
        <v>0.87500457679868104</v>
      </c>
      <c r="O25" s="5">
        <v>0.86950021358393803</v>
      </c>
      <c r="P25" s="46">
        <v>0.87436382498321796</v>
      </c>
      <c r="Q25" s="48"/>
    </row>
    <row r="26" spans="1:17">
      <c r="A26" s="43" t="s">
        <v>1149</v>
      </c>
      <c r="B26" s="44">
        <v>37383</v>
      </c>
      <c r="C26" s="45" t="s">
        <v>2057</v>
      </c>
      <c r="D26" s="46">
        <v>0.90812839445902205</v>
      </c>
      <c r="E26" s="46">
        <v>0.87017757978885701</v>
      </c>
      <c r="F26" s="46"/>
      <c r="G26" s="5">
        <v>0.902971867944102</v>
      </c>
      <c r="H26" s="46">
        <v>0.91070360651736104</v>
      </c>
      <c r="I26" s="46">
        <v>0.91510953804845296</v>
      </c>
      <c r="J26" s="46">
        <v>0.922688716665649</v>
      </c>
      <c r="K26" s="46">
        <v>0.88165619088301705</v>
      </c>
      <c r="L26" s="46">
        <v>0.88652590468053905</v>
      </c>
      <c r="M26" s="5">
        <v>0.90305119912125398</v>
      </c>
      <c r="N26" s="46">
        <v>0.91121620796973202</v>
      </c>
      <c r="O26" s="5">
        <v>0.89917007383901804</v>
      </c>
      <c r="P26" s="46">
        <v>0.90840300237993499</v>
      </c>
      <c r="Q26" s="48"/>
    </row>
    <row r="27" spans="1:17">
      <c r="A27" s="43" t="s">
        <v>1010</v>
      </c>
      <c r="B27" s="44">
        <v>37454</v>
      </c>
      <c r="C27" s="45" t="s">
        <v>2060</v>
      </c>
      <c r="D27" s="46">
        <v>0.90872642948678795</v>
      </c>
      <c r="E27" s="46">
        <v>0.86782205406724799</v>
      </c>
      <c r="F27" s="46">
        <v>0.902971867944102</v>
      </c>
      <c r="H27" s="46">
        <v>0.91634832489168205</v>
      </c>
      <c r="I27" s="46">
        <v>0.91956428876548402</v>
      </c>
      <c r="J27" s="46">
        <v>0.92711295539146799</v>
      </c>
      <c r="K27" s="46">
        <v>0.88550680417404004</v>
      </c>
      <c r="L27" s="46">
        <v>0.89137731128333397</v>
      </c>
      <c r="M27" s="5">
        <v>0.90662720449136502</v>
      </c>
      <c r="N27" s="46">
        <v>0.91540855556233602</v>
      </c>
      <c r="O27" s="5">
        <v>0.90625495819857205</v>
      </c>
      <c r="P27" s="46">
        <v>0.91560383230609599</v>
      </c>
      <c r="Q27" s="48"/>
    </row>
    <row r="28" spans="1:17">
      <c r="A28" s="43" t="s">
        <v>1011</v>
      </c>
      <c r="B28" s="44">
        <v>38566</v>
      </c>
      <c r="C28" s="45" t="s">
        <v>2064</v>
      </c>
      <c r="D28" s="46">
        <v>0.91809971318728201</v>
      </c>
      <c r="E28" s="46">
        <v>0.87626167083663797</v>
      </c>
      <c r="F28" s="46">
        <v>0.91070360651736104</v>
      </c>
      <c r="G28" s="5">
        <v>0.91634832489168205</v>
      </c>
      <c r="H28" s="46"/>
      <c r="I28" s="46">
        <v>0.94017208763043802</v>
      </c>
      <c r="J28" s="46">
        <v>0.95096723012143702</v>
      </c>
      <c r="K28" s="46">
        <v>0.88725209007139805</v>
      </c>
      <c r="L28" s="46">
        <v>0.896625373771892</v>
      </c>
      <c r="M28" s="5">
        <v>0.91398669677183098</v>
      </c>
      <c r="N28" s="46">
        <v>0.92216391041679302</v>
      </c>
      <c r="O28" s="5">
        <v>0.91111856959785198</v>
      </c>
      <c r="P28" s="46">
        <v>0.92193201928357804</v>
      </c>
      <c r="Q28" s="48"/>
    </row>
    <row r="29" spans="1:17">
      <c r="A29" s="43" t="s">
        <v>1322</v>
      </c>
      <c r="B29" s="44">
        <v>38580</v>
      </c>
      <c r="C29" s="45" t="s">
        <v>2064</v>
      </c>
      <c r="D29" s="46">
        <v>0.92380545554402804</v>
      </c>
      <c r="E29" s="46">
        <v>0.87554158784402203</v>
      </c>
      <c r="F29" s="5">
        <v>0.91510953804845296</v>
      </c>
      <c r="G29" s="5">
        <v>0.91956428876548402</v>
      </c>
      <c r="H29" s="46">
        <v>0.94017208763043802</v>
      </c>
      <c r="I29" s="46"/>
      <c r="J29" s="46">
        <v>0.95934582290840298</v>
      </c>
      <c r="K29" s="46">
        <v>0.89209739427595003</v>
      </c>
      <c r="L29" s="5">
        <v>0.89869408677610296</v>
      </c>
      <c r="M29" s="5">
        <v>0.92062610605968098</v>
      </c>
      <c r="N29" s="5">
        <v>0.92858363336791305</v>
      </c>
      <c r="O29" s="5">
        <v>0.91868554341856301</v>
      </c>
      <c r="P29" s="46">
        <v>0.92922438518337702</v>
      </c>
      <c r="Q29" s="48"/>
    </row>
    <row r="30" spans="1:17">
      <c r="A30" s="43" t="s">
        <v>1164</v>
      </c>
      <c r="B30" s="44">
        <v>40707</v>
      </c>
      <c r="C30" s="45" t="s">
        <v>2057</v>
      </c>
      <c r="D30" s="46">
        <v>0.93675474461463304</v>
      </c>
      <c r="E30" s="46">
        <v>0.88182705803380701</v>
      </c>
      <c r="F30" s="5">
        <v>0.922688716665649</v>
      </c>
      <c r="G30" s="5">
        <v>0.92711295539146799</v>
      </c>
      <c r="H30" s="46">
        <v>0.95096723012143702</v>
      </c>
      <c r="I30" s="46">
        <v>0.95934582290840298</v>
      </c>
      <c r="J30" s="46"/>
      <c r="K30" s="46">
        <v>0.90232501373039598</v>
      </c>
      <c r="L30" s="5">
        <v>0.926588149142613</v>
      </c>
      <c r="M30" s="5">
        <v>0.94595716116433703</v>
      </c>
      <c r="N30" s="5">
        <v>0.95963873802404298</v>
      </c>
      <c r="O30" s="5">
        <v>0.94374809300054896</v>
      </c>
      <c r="P30" s="46">
        <v>0.95916885335936997</v>
      </c>
      <c r="Q30" s="48"/>
    </row>
    <row r="31" spans="1:17">
      <c r="A31" s="43" t="s">
        <v>1083</v>
      </c>
      <c r="B31" s="44">
        <v>43265</v>
      </c>
      <c r="C31" s="45" t="s">
        <v>2060</v>
      </c>
      <c r="D31" s="46">
        <v>0.89206077988649501</v>
      </c>
      <c r="E31" s="46">
        <v>0.85697198999206603</v>
      </c>
      <c r="F31" s="46">
        <v>0.88165619088301705</v>
      </c>
      <c r="G31" s="5">
        <v>0.88550680417404004</v>
      </c>
      <c r="H31" s="46">
        <v>0.88725209007139805</v>
      </c>
      <c r="I31" s="46">
        <v>0.89209739427595003</v>
      </c>
      <c r="J31" s="46">
        <v>0.90232501373039598</v>
      </c>
      <c r="K31" s="46"/>
      <c r="L31" s="46">
        <v>0.879508146701653</v>
      </c>
      <c r="M31" s="5">
        <v>0.89669860255080203</v>
      </c>
      <c r="N31" s="46">
        <v>0.89985964484042202</v>
      </c>
      <c r="O31" s="5">
        <v>0.89128577530969599</v>
      </c>
      <c r="P31" s="46">
        <v>0.89862085799719205</v>
      </c>
      <c r="Q31" s="48"/>
    </row>
    <row r="32" spans="1:17">
      <c r="A32" s="43" t="s">
        <v>1417</v>
      </c>
      <c r="B32" s="44">
        <v>43511</v>
      </c>
      <c r="C32" s="45" t="s">
        <v>2072</v>
      </c>
      <c r="D32" s="46">
        <v>0.90155611155184001</v>
      </c>
      <c r="E32" s="46">
        <v>0.86304387624336298</v>
      </c>
      <c r="F32" s="5">
        <v>0.88652590468053905</v>
      </c>
      <c r="G32" s="5">
        <v>0.89137731128333397</v>
      </c>
      <c r="H32" s="46">
        <v>0.896625373771892</v>
      </c>
      <c r="I32" s="46">
        <v>0.89869408677610296</v>
      </c>
      <c r="J32" s="46">
        <v>0.926588149142613</v>
      </c>
      <c r="K32" s="46">
        <v>0.879508146701653</v>
      </c>
      <c r="M32" s="5">
        <v>0.91539024836760796</v>
      </c>
      <c r="N32" s="5">
        <v>0.92155977299078495</v>
      </c>
      <c r="O32" s="5">
        <v>0.91724537743333101</v>
      </c>
      <c r="P32" s="46">
        <v>0.91976566790748704</v>
      </c>
      <c r="Q32" s="48"/>
    </row>
    <row r="33" spans="1:17">
      <c r="A33" s="43" t="s">
        <v>1222</v>
      </c>
      <c r="B33" s="44">
        <v>43518</v>
      </c>
      <c r="C33" s="45" t="s">
        <v>2072</v>
      </c>
      <c r="D33" s="46">
        <v>0.92007078781961305</v>
      </c>
      <c r="E33" s="46">
        <v>0.86882284737901905</v>
      </c>
      <c r="F33" s="5">
        <v>0.90305119912125398</v>
      </c>
      <c r="G33" s="5">
        <v>0.90662720449136502</v>
      </c>
      <c r="H33" s="46">
        <v>0.91398669677183098</v>
      </c>
      <c r="I33" s="46">
        <v>0.92062610605968098</v>
      </c>
      <c r="J33" s="46">
        <v>0.94595716116433703</v>
      </c>
      <c r="K33" s="46">
        <v>0.89669860255080203</v>
      </c>
      <c r="L33" s="5">
        <v>0.91539024836760796</v>
      </c>
      <c r="N33" s="5">
        <v>0.941398669677183</v>
      </c>
      <c r="O33" s="5">
        <v>0.93242814426069398</v>
      </c>
      <c r="P33" s="46">
        <v>0.939677793372795</v>
      </c>
      <c r="Q33" s="48"/>
    </row>
    <row r="34" spans="1:17">
      <c r="A34" s="43" t="s">
        <v>1140</v>
      </c>
      <c r="B34" s="44">
        <v>43525</v>
      </c>
      <c r="C34" s="45" t="s">
        <v>2072</v>
      </c>
      <c r="D34" s="46">
        <v>0.92839445902239504</v>
      </c>
      <c r="E34" s="46">
        <v>0.87500457679868104</v>
      </c>
      <c r="F34" s="46">
        <v>0.91121620796973202</v>
      </c>
      <c r="G34" s="5">
        <v>0.91540855556233602</v>
      </c>
      <c r="H34" s="46">
        <v>0.92216391041679302</v>
      </c>
      <c r="I34" s="46">
        <v>0.92858363336791305</v>
      </c>
      <c r="J34" s="46">
        <v>0.95963873802404298</v>
      </c>
      <c r="K34" s="46">
        <v>0.89985964484042202</v>
      </c>
      <c r="L34" s="46">
        <v>0.92155977299078495</v>
      </c>
      <c r="M34" s="5">
        <v>0.941398669677183</v>
      </c>
      <c r="N34" s="46"/>
      <c r="O34" s="5">
        <v>0.94005003966558798</v>
      </c>
      <c r="P34" s="46">
        <v>0.95183987307011597</v>
      </c>
      <c r="Q34" s="48"/>
    </row>
    <row r="35" spans="1:17">
      <c r="A35" s="43" t="s">
        <v>1433</v>
      </c>
      <c r="B35" s="44">
        <v>43532</v>
      </c>
      <c r="C35" s="45" t="s">
        <v>2072</v>
      </c>
      <c r="D35" s="46">
        <v>0.91704399829132799</v>
      </c>
      <c r="E35" s="46">
        <v>0.86950021358393803</v>
      </c>
      <c r="F35" s="5">
        <v>0.89917007383901804</v>
      </c>
      <c r="G35" s="5">
        <v>0.90625495819857205</v>
      </c>
      <c r="H35" s="46">
        <v>0.91111856959785198</v>
      </c>
      <c r="I35" s="46">
        <v>0.91868554341856301</v>
      </c>
      <c r="J35" s="46">
        <v>0.94374809300054896</v>
      </c>
      <c r="K35" s="46">
        <v>0.89128577530969599</v>
      </c>
      <c r="L35" s="5">
        <v>0.91724537743333101</v>
      </c>
      <c r="M35" s="5">
        <v>0.93242814426069398</v>
      </c>
      <c r="N35" s="5">
        <v>0.94005003966558798</v>
      </c>
      <c r="P35" s="46">
        <v>0.93769451394397996</v>
      </c>
      <c r="Q35" s="48"/>
    </row>
    <row r="36" spans="1:17">
      <c r="A36" s="43" t="s">
        <v>1318</v>
      </c>
      <c r="B36" s="44">
        <v>43543</v>
      </c>
      <c r="C36" s="45" t="s">
        <v>2072</v>
      </c>
      <c r="D36" s="46">
        <v>0.92792457435772202</v>
      </c>
      <c r="E36" s="46">
        <v>0.87436382498321796</v>
      </c>
      <c r="F36" s="5">
        <v>0.90840300237993499</v>
      </c>
      <c r="G36" s="5">
        <v>0.91560383230609599</v>
      </c>
      <c r="H36" s="46">
        <v>0.92193201928357804</v>
      </c>
      <c r="I36" s="46">
        <v>0.92922438518337702</v>
      </c>
      <c r="J36" s="46">
        <v>0.95916885335936997</v>
      </c>
      <c r="K36" s="46">
        <v>0.89862085799719205</v>
      </c>
      <c r="L36" s="5">
        <v>0.91976566790748704</v>
      </c>
      <c r="M36" s="5">
        <v>0.939677793372795</v>
      </c>
      <c r="N36" s="5">
        <v>0.95183987307011597</v>
      </c>
      <c r="O36" s="5">
        <v>0.93769451394397996</v>
      </c>
      <c r="P36" s="46"/>
      <c r="Q36" s="48"/>
    </row>
    <row r="37" spans="1:17">
      <c r="A37" s="43"/>
      <c r="E37" s="46"/>
      <c r="F37" s="46"/>
      <c r="G37" s="46"/>
      <c r="J37" s="46"/>
      <c r="L37" s="46"/>
      <c r="M37" s="46"/>
      <c r="N37" s="46"/>
    </row>
    <row r="38" spans="1:17">
      <c r="A38" s="43"/>
      <c r="E38" s="46"/>
      <c r="F38" s="46"/>
      <c r="G38" s="46"/>
      <c r="J38" s="46"/>
      <c r="L38" s="46"/>
      <c r="M38" s="46"/>
      <c r="N38" s="46"/>
    </row>
    <row r="39" spans="1:17">
      <c r="A39" s="43"/>
      <c r="E39" s="46"/>
      <c r="F39" s="46"/>
      <c r="G39" s="46"/>
      <c r="J39" s="46"/>
      <c r="L39" s="46"/>
      <c r="M39" s="46"/>
      <c r="N39" s="46"/>
    </row>
    <row r="40" spans="1:17">
      <c r="A40" s="43"/>
      <c r="E40" s="46"/>
      <c r="F40" s="46"/>
      <c r="G40" s="46"/>
      <c r="J40" s="46"/>
      <c r="L40" s="46"/>
      <c r="M40" s="46"/>
      <c r="N40" s="46"/>
    </row>
    <row r="41" spans="1:17">
      <c r="A41" s="43"/>
      <c r="E41" s="46"/>
      <c r="F41" s="46"/>
      <c r="G41" s="46"/>
      <c r="J41" s="46"/>
      <c r="L41" s="46"/>
      <c r="M41" s="46"/>
      <c r="N41" s="46"/>
    </row>
    <row r="42" spans="1:17">
      <c r="A42" s="43"/>
      <c r="E42" s="46"/>
      <c r="F42" s="46"/>
      <c r="G42" s="46"/>
      <c r="J42" s="46"/>
      <c r="L42" s="46"/>
      <c r="M42" s="46"/>
      <c r="N42" s="46"/>
    </row>
    <row r="43" spans="1:17">
      <c r="A43" s="43"/>
      <c r="E43" s="46"/>
      <c r="F43" s="46"/>
      <c r="G43" s="46"/>
      <c r="J43" s="46"/>
      <c r="L43" s="46"/>
      <c r="M43" s="46"/>
      <c r="N43" s="46"/>
    </row>
    <row r="44" spans="1:17">
      <c r="A44" s="43"/>
      <c r="E44" s="46"/>
      <c r="F44" s="46"/>
      <c r="G44" s="46"/>
      <c r="J44" s="46"/>
      <c r="L44" s="46"/>
      <c r="M44" s="46"/>
      <c r="N44" s="46"/>
    </row>
    <row r="45" spans="1:17">
      <c r="A45" s="43"/>
      <c r="E45" s="46"/>
      <c r="F45" s="46"/>
      <c r="G45" s="46"/>
      <c r="J45" s="46"/>
      <c r="L45" s="46"/>
      <c r="M45" s="46"/>
      <c r="N45" s="46"/>
    </row>
    <row r="46" spans="1:17">
      <c r="E46" s="46"/>
      <c r="F46" s="46"/>
      <c r="G46" s="46"/>
      <c r="L46" s="46"/>
      <c r="M46" s="46"/>
      <c r="N46" s="46"/>
    </row>
    <row r="47" spans="1:17">
      <c r="E47" s="46"/>
      <c r="F47" s="46"/>
      <c r="G47" s="46"/>
      <c r="L47" s="46"/>
      <c r="M47" s="46"/>
      <c r="N47" s="46"/>
    </row>
    <row r="48" spans="1:17">
      <c r="E48" s="46"/>
      <c r="F48" s="46"/>
      <c r="G48" s="46"/>
      <c r="L48" s="46"/>
      <c r="M48" s="46"/>
      <c r="N48" s="46"/>
    </row>
    <row r="49" spans="5:14">
      <c r="E49" s="46"/>
      <c r="F49" s="46"/>
      <c r="G49" s="46"/>
      <c r="L49" s="46"/>
      <c r="M49" s="46"/>
      <c r="N49" s="46"/>
    </row>
    <row r="50" spans="5:14">
      <c r="E50" s="46"/>
      <c r="F50" s="46"/>
      <c r="G50" s="46"/>
      <c r="L50" s="46"/>
      <c r="M50" s="46"/>
      <c r="N50" s="46"/>
    </row>
    <row r="51" spans="5:14">
      <c r="E51" s="46"/>
      <c r="F51" s="46"/>
      <c r="G51" s="46"/>
      <c r="L51" s="46"/>
      <c r="M51" s="46"/>
      <c r="N51" s="46"/>
    </row>
    <row r="52" spans="5:14">
      <c r="E52" s="46"/>
      <c r="F52" s="46"/>
      <c r="G52" s="46"/>
      <c r="L52" s="46"/>
      <c r="M52" s="46"/>
      <c r="N52" s="46"/>
    </row>
    <row r="53" spans="5:14">
      <c r="E53" s="46"/>
      <c r="F53" s="46"/>
      <c r="G53" s="46"/>
      <c r="L53" s="46"/>
      <c r="M53" s="46"/>
      <c r="N53" s="46"/>
    </row>
    <row r="54" spans="5:14">
      <c r="E54" s="46"/>
      <c r="F54" s="46"/>
      <c r="G54" s="46"/>
      <c r="L54" s="46"/>
      <c r="M54" s="46"/>
      <c r="N54" s="46"/>
    </row>
    <row r="55" spans="5:14">
      <c r="E55" s="46"/>
      <c r="F55" s="46"/>
      <c r="G55" s="46"/>
      <c r="L55" s="46"/>
      <c r="M55" s="46"/>
      <c r="N55" s="46"/>
    </row>
    <row r="56" spans="5:14">
      <c r="E56" s="46"/>
      <c r="F56" s="46"/>
      <c r="G56" s="46"/>
      <c r="L56" s="46"/>
      <c r="M56" s="46"/>
      <c r="N56" s="46"/>
    </row>
    <row r="57" spans="5:14">
      <c r="E57" s="46"/>
      <c r="F57" s="46"/>
      <c r="G57" s="46"/>
      <c r="L57" s="46"/>
      <c r="M57" s="46"/>
      <c r="N57" s="46"/>
    </row>
    <row r="58" spans="5:14">
      <c r="E58" s="46"/>
      <c r="F58" s="46"/>
      <c r="G58" s="46"/>
      <c r="L58" s="46"/>
      <c r="M58" s="46"/>
      <c r="N58" s="46"/>
    </row>
    <row r="59" spans="5:14">
      <c r="E59" s="46"/>
      <c r="F59" s="46"/>
      <c r="G59" s="46"/>
      <c r="L59" s="46"/>
      <c r="M59" s="46"/>
      <c r="N59" s="46"/>
    </row>
    <row r="60" spans="5:14">
      <c r="E60" s="46"/>
      <c r="F60" s="46"/>
      <c r="G60" s="46"/>
      <c r="L60" s="46"/>
      <c r="M60" s="46"/>
      <c r="N60" s="46"/>
    </row>
    <row r="61" spans="5:14">
      <c r="E61" s="46"/>
      <c r="F61" s="46"/>
      <c r="G61" s="46"/>
      <c r="L61" s="46"/>
      <c r="M61" s="46"/>
      <c r="N61" s="46"/>
    </row>
    <row r="62" spans="5:14">
      <c r="E62" s="46"/>
      <c r="F62" s="46"/>
      <c r="G62" s="46"/>
      <c r="L62" s="46"/>
      <c r="M62" s="46"/>
      <c r="N62" s="46"/>
    </row>
    <row r="63" spans="5:14">
      <c r="E63" s="46"/>
      <c r="F63" s="46"/>
      <c r="G63" s="46"/>
      <c r="L63" s="46"/>
      <c r="M63" s="46"/>
      <c r="N63" s="46"/>
    </row>
    <row r="64" spans="5:14">
      <c r="E64" s="46"/>
      <c r="F64" s="46"/>
      <c r="G64" s="46"/>
      <c r="L64" s="46"/>
      <c r="M64" s="46"/>
      <c r="N64" s="46"/>
    </row>
    <row r="65" spans="5:13">
      <c r="E65" s="46"/>
      <c r="F65" s="46"/>
      <c r="L65" s="46"/>
      <c r="M65" s="46"/>
    </row>
    <row r="66" spans="5:13">
      <c r="E66" s="46"/>
      <c r="F66" s="46"/>
      <c r="L66" s="46"/>
      <c r="M66" s="46"/>
    </row>
    <row r="67" spans="5:13">
      <c r="E67" s="46"/>
      <c r="F67" s="46"/>
      <c r="L67" s="46"/>
      <c r="M67" s="46"/>
    </row>
    <row r="68" spans="5:13">
      <c r="E68" s="46"/>
      <c r="F68" s="46"/>
      <c r="L68" s="46"/>
      <c r="M68" s="46"/>
    </row>
    <row r="69" spans="5:13">
      <c r="E69" s="46"/>
      <c r="F69" s="46"/>
      <c r="L69" s="46"/>
      <c r="M69" s="46"/>
    </row>
    <row r="70" spans="5:13">
      <c r="E70" s="46"/>
      <c r="F70" s="46"/>
      <c r="L70" s="46"/>
      <c r="M70" s="46"/>
    </row>
    <row r="71" spans="5:13">
      <c r="E71" s="46"/>
      <c r="F71" s="46"/>
      <c r="L71" s="46"/>
      <c r="M71" s="46"/>
    </row>
    <row r="72" spans="5:13">
      <c r="E72" s="46"/>
      <c r="F72" s="46"/>
      <c r="L72" s="46"/>
      <c r="M72" s="46"/>
    </row>
    <row r="73" spans="5:13">
      <c r="E73" s="46"/>
      <c r="F73" s="46"/>
      <c r="L73" s="46"/>
      <c r="M73" s="46"/>
    </row>
    <row r="74" spans="5:13">
      <c r="E74" s="46"/>
      <c r="F74" s="46"/>
      <c r="L74" s="46"/>
      <c r="M74" s="46"/>
    </row>
    <row r="75" spans="5:13">
      <c r="E75" s="46"/>
      <c r="F75" s="46"/>
      <c r="L75" s="46"/>
      <c r="M75" s="46"/>
    </row>
    <row r="76" spans="5:13">
      <c r="E76" s="46"/>
      <c r="F76" s="46"/>
      <c r="L76" s="46"/>
      <c r="M76" s="46"/>
    </row>
    <row r="77" spans="5:13">
      <c r="E77" s="46"/>
      <c r="F77" s="46"/>
      <c r="L77" s="46"/>
      <c r="M77" s="46"/>
    </row>
    <row r="78" spans="5:13">
      <c r="E78" s="46"/>
      <c r="F78" s="46"/>
      <c r="L78" s="46"/>
      <c r="M78" s="46"/>
    </row>
    <row r="79" spans="5:13">
      <c r="E79" s="46"/>
      <c r="F79" s="46"/>
      <c r="L79" s="46"/>
      <c r="M79" s="46"/>
    </row>
    <row r="80" spans="5:13">
      <c r="E80" s="46"/>
      <c r="F80" s="46"/>
      <c r="L80" s="46"/>
      <c r="M80" s="46"/>
    </row>
    <row r="81" spans="5:13">
      <c r="E81" s="46"/>
      <c r="F81" s="46"/>
      <c r="L81" s="46"/>
      <c r="M81" s="46"/>
    </row>
    <row r="82" spans="5:13">
      <c r="E82" s="46"/>
      <c r="F82" s="46"/>
      <c r="L82" s="46"/>
      <c r="M82" s="46"/>
    </row>
    <row r="83" spans="5:13">
      <c r="F83" s="46"/>
      <c r="M83" s="46"/>
    </row>
    <row r="84" spans="5:13">
      <c r="F84" s="46"/>
      <c r="M84" s="46"/>
    </row>
    <row r="85" spans="5:13">
      <c r="F85" s="46"/>
      <c r="M85" s="46"/>
    </row>
    <row r="86" spans="5:13">
      <c r="F86" s="46"/>
      <c r="M86" s="46"/>
    </row>
    <row r="87" spans="5:13">
      <c r="F87" s="46"/>
      <c r="M87" s="46"/>
    </row>
    <row r="88" spans="5:13">
      <c r="F88" s="46"/>
      <c r="M88" s="46"/>
    </row>
    <row r="89" spans="5:13">
      <c r="F89" s="46"/>
      <c r="M89" s="46"/>
    </row>
    <row r="90" spans="5:13">
      <c r="F90" s="46"/>
      <c r="M90" s="46"/>
    </row>
    <row r="91" spans="5:13">
      <c r="F91" s="46"/>
      <c r="M91" s="46"/>
    </row>
    <row r="92" spans="5:13">
      <c r="F92" s="46"/>
      <c r="M92" s="46"/>
    </row>
    <row r="93" spans="5:13">
      <c r="F93" s="46"/>
      <c r="M93" s="46"/>
    </row>
    <row r="94" spans="5:13">
      <c r="F94" s="46"/>
      <c r="M94" s="46"/>
    </row>
    <row r="95" spans="5:13">
      <c r="F95" s="46"/>
      <c r="M95" s="46"/>
    </row>
    <row r="96" spans="5:13">
      <c r="F96" s="46"/>
      <c r="M96" s="46"/>
    </row>
    <row r="97" spans="6:13">
      <c r="F97" s="46"/>
      <c r="M97" s="46"/>
    </row>
    <row r="98" spans="6:13">
      <c r="F98" s="46"/>
      <c r="M98" s="46"/>
    </row>
    <row r="99" spans="6:13">
      <c r="F99" s="46"/>
      <c r="M99" s="46"/>
    </row>
    <row r="100" spans="6:13">
      <c r="F100" s="46"/>
      <c r="M100" s="46"/>
    </row>
    <row r="101" spans="6:13">
      <c r="F101" s="46"/>
      <c r="M101" s="46"/>
    </row>
    <row r="102" spans="6:13">
      <c r="F102" s="46"/>
      <c r="M102" s="46"/>
    </row>
    <row r="103" spans="6:13">
      <c r="F103" s="46"/>
      <c r="M103" s="46"/>
    </row>
    <row r="104" spans="6:13">
      <c r="F104" s="46"/>
      <c r="M104" s="46"/>
    </row>
    <row r="105" spans="6:13">
      <c r="F105" s="46"/>
      <c r="M105" s="46"/>
    </row>
    <row r="106" spans="6:13">
      <c r="F106" s="46"/>
      <c r="M106" s="46"/>
    </row>
    <row r="107" spans="6:13">
      <c r="F107" s="46"/>
      <c r="M107" s="46"/>
    </row>
    <row r="108" spans="6:13">
      <c r="F108" s="46"/>
      <c r="M108" s="46"/>
    </row>
    <row r="109" spans="6:13">
      <c r="F109" s="46"/>
      <c r="M109" s="46"/>
    </row>
    <row r="110" spans="6:13">
      <c r="F110" s="46"/>
      <c r="M110" s="46"/>
    </row>
    <row r="111" spans="6:13">
      <c r="F111" s="46"/>
      <c r="M111" s="46"/>
    </row>
    <row r="112" spans="6:13">
      <c r="F112" s="46"/>
      <c r="M112" s="46"/>
    </row>
    <row r="113" spans="6:13">
      <c r="F113" s="46"/>
      <c r="M113" s="46"/>
    </row>
    <row r="114" spans="6:13">
      <c r="F114" s="46"/>
      <c r="M114" s="46"/>
    </row>
    <row r="115" spans="6:13">
      <c r="F115" s="46"/>
      <c r="M115" s="46"/>
    </row>
    <row r="116" spans="6:13">
      <c r="F116" s="46"/>
      <c r="M116" s="46"/>
    </row>
    <row r="117" spans="6:13">
      <c r="F117" s="46"/>
      <c r="M117" s="46"/>
    </row>
    <row r="118" spans="6:13">
      <c r="F118" s="46"/>
      <c r="M118" s="46"/>
    </row>
    <row r="119" spans="6:13">
      <c r="F119" s="46"/>
      <c r="M119" s="46"/>
    </row>
    <row r="120" spans="6:13">
      <c r="F120" s="46"/>
      <c r="M120" s="46"/>
    </row>
    <row r="121" spans="6:13">
      <c r="F121" s="46"/>
      <c r="M121" s="46"/>
    </row>
    <row r="122" spans="6:13">
      <c r="F122" s="46"/>
      <c r="M122" s="46"/>
    </row>
    <row r="123" spans="6:13">
      <c r="F123" s="46"/>
      <c r="M123" s="46"/>
    </row>
    <row r="124" spans="6:13">
      <c r="F124" s="46"/>
      <c r="M124" s="46"/>
    </row>
    <row r="125" spans="6:13">
      <c r="F125" s="46"/>
      <c r="M125" s="46"/>
    </row>
    <row r="126" spans="6:13">
      <c r="F126" s="46"/>
      <c r="M126" s="46"/>
    </row>
    <row r="127" spans="6:13">
      <c r="F127" s="46"/>
      <c r="M127" s="46"/>
    </row>
    <row r="128" spans="6:13">
      <c r="F128" s="46"/>
      <c r="M128" s="46"/>
    </row>
    <row r="129" spans="6:13">
      <c r="F129" s="46"/>
      <c r="M129" s="46"/>
    </row>
    <row r="130" spans="6:13">
      <c r="F130" s="46"/>
      <c r="M130" s="46"/>
    </row>
    <row r="131" spans="6:13">
      <c r="F131" s="46"/>
      <c r="M131" s="46"/>
    </row>
    <row r="132" spans="6:13">
      <c r="F132" s="46"/>
      <c r="M132" s="46"/>
    </row>
    <row r="133" spans="6:13">
      <c r="F133" s="46"/>
      <c r="M133" s="46"/>
    </row>
    <row r="134" spans="6:13">
      <c r="F134" s="46"/>
      <c r="M134" s="46"/>
    </row>
    <row r="135" spans="6:13">
      <c r="F135" s="46"/>
      <c r="M135" s="46"/>
    </row>
    <row r="136" spans="6:13">
      <c r="F136" s="46"/>
      <c r="M136" s="46"/>
    </row>
    <row r="137" spans="6:13">
      <c r="F137" s="46"/>
      <c r="M137" s="46"/>
    </row>
    <row r="138" spans="6:13">
      <c r="F138" s="46"/>
      <c r="M138" s="46"/>
    </row>
    <row r="139" spans="6:13">
      <c r="F139" s="46"/>
      <c r="M139" s="46"/>
    </row>
    <row r="140" spans="6:13">
      <c r="F140" s="46"/>
      <c r="M140" s="46"/>
    </row>
    <row r="141" spans="6:13">
      <c r="F141" s="46"/>
      <c r="M141" s="46"/>
    </row>
    <row r="142" spans="6:13">
      <c r="F142" s="46"/>
      <c r="M142" s="46"/>
    </row>
    <row r="143" spans="6:13">
      <c r="F143" s="46"/>
      <c r="M143" s="46"/>
    </row>
    <row r="144" spans="6:13">
      <c r="F144" s="46"/>
      <c r="M144" s="46"/>
    </row>
    <row r="145" spans="6:13">
      <c r="F145" s="46"/>
      <c r="M145" s="46"/>
    </row>
    <row r="146" spans="6:13">
      <c r="F146" s="46"/>
      <c r="M146" s="46"/>
    </row>
    <row r="147" spans="6:13">
      <c r="F147" s="46"/>
      <c r="M147" s="46"/>
    </row>
    <row r="148" spans="6:13">
      <c r="F148" s="46"/>
      <c r="M148" s="46"/>
    </row>
    <row r="149" spans="6:13">
      <c r="F149" s="46"/>
      <c r="M149" s="46"/>
    </row>
    <row r="150" spans="6:13">
      <c r="F150" s="46"/>
      <c r="M150" s="46"/>
    </row>
    <row r="151" spans="6:13">
      <c r="F151" s="46"/>
      <c r="M151" s="46"/>
    </row>
    <row r="152" spans="6:13">
      <c r="F152" s="46"/>
      <c r="M152" s="46"/>
    </row>
    <row r="153" spans="6:13">
      <c r="F153" s="46"/>
      <c r="M153" s="46"/>
    </row>
    <row r="154" spans="6:13">
      <c r="F154" s="46"/>
      <c r="M154" s="46"/>
    </row>
    <row r="155" spans="6:13">
      <c r="F155" s="46"/>
      <c r="M155" s="46"/>
    </row>
    <row r="156" spans="6:13">
      <c r="F156" s="46"/>
      <c r="M156" s="46"/>
    </row>
    <row r="157" spans="6:13">
      <c r="F157" s="46"/>
      <c r="M157" s="46"/>
    </row>
    <row r="158" spans="6:13">
      <c r="F158" s="46"/>
      <c r="M158" s="46"/>
    </row>
    <row r="159" spans="6:13">
      <c r="F159" s="46"/>
      <c r="M159" s="46"/>
    </row>
    <row r="160" spans="6:13">
      <c r="F160" s="46"/>
      <c r="M160" s="46"/>
    </row>
    <row r="161" spans="6:13">
      <c r="F161" s="46"/>
      <c r="M161" s="46"/>
    </row>
    <row r="162" spans="6:13">
      <c r="F162" s="46"/>
      <c r="M162" s="46"/>
    </row>
    <row r="163" spans="6:13">
      <c r="F163" s="46"/>
      <c r="M163" s="46"/>
    </row>
    <row r="164" spans="6:13">
      <c r="F164" s="46"/>
      <c r="M164" s="46"/>
    </row>
    <row r="165" spans="6:13">
      <c r="F165" s="46"/>
      <c r="M165" s="46"/>
    </row>
    <row r="166" spans="6:13">
      <c r="F166" s="46"/>
      <c r="M166" s="46"/>
    </row>
    <row r="167" spans="6:13">
      <c r="F167" s="46"/>
      <c r="M167" s="46"/>
    </row>
    <row r="168" spans="6:13">
      <c r="F168" s="46"/>
      <c r="M168" s="46"/>
    </row>
    <row r="169" spans="6:13">
      <c r="F169" s="46"/>
      <c r="M169" s="46"/>
    </row>
    <row r="170" spans="6:13">
      <c r="F170" s="46"/>
      <c r="M170" s="46"/>
    </row>
    <row r="171" spans="6:13">
      <c r="F171" s="46"/>
      <c r="M171" s="46"/>
    </row>
    <row r="172" spans="6:13">
      <c r="F172" s="46"/>
      <c r="M172" s="46"/>
    </row>
    <row r="173" spans="6:13">
      <c r="F173" s="46"/>
      <c r="M173" s="46"/>
    </row>
    <row r="174" spans="6:13">
      <c r="F174" s="46"/>
      <c r="M174" s="46"/>
    </row>
    <row r="175" spans="6:13">
      <c r="F175" s="46"/>
      <c r="M175" s="46"/>
    </row>
    <row r="176" spans="6:13">
      <c r="F176" s="46"/>
      <c r="M176" s="46"/>
    </row>
    <row r="177" spans="6:13">
      <c r="F177" s="46"/>
      <c r="M177" s="46"/>
    </row>
    <row r="178" spans="6:13">
      <c r="F178" s="46"/>
      <c r="M178" s="46"/>
    </row>
    <row r="179" spans="6:13">
      <c r="F179" s="46"/>
      <c r="M179" s="46"/>
    </row>
    <row r="180" spans="6:13">
      <c r="F180" s="46"/>
      <c r="M180" s="46"/>
    </row>
    <row r="181" spans="6:13">
      <c r="F181" s="46"/>
      <c r="M181" s="46"/>
    </row>
    <row r="182" spans="6:13">
      <c r="F182" s="46"/>
      <c r="M182" s="46"/>
    </row>
    <row r="183" spans="6:13">
      <c r="F183" s="46"/>
      <c r="M183" s="46"/>
    </row>
    <row r="184" spans="6:13">
      <c r="F184" s="46"/>
      <c r="M184" s="46"/>
    </row>
    <row r="185" spans="6:13">
      <c r="F185" s="46"/>
      <c r="M185" s="46"/>
    </row>
    <row r="186" spans="6:13">
      <c r="F186" s="46"/>
      <c r="M186" s="46"/>
    </row>
    <row r="187" spans="6:13">
      <c r="F187" s="46"/>
      <c r="M187" s="46"/>
    </row>
    <row r="188" spans="6:13">
      <c r="F188" s="46"/>
      <c r="M188" s="46"/>
    </row>
    <row r="189" spans="6:13">
      <c r="F189" s="46"/>
      <c r="M189" s="46"/>
    </row>
    <row r="190" spans="6:13">
      <c r="F190" s="46"/>
      <c r="M190" s="46"/>
    </row>
    <row r="191" spans="6:13">
      <c r="F191" s="46"/>
      <c r="M191" s="46"/>
    </row>
    <row r="192" spans="6:13">
      <c r="F192" s="46"/>
      <c r="M192" s="46"/>
    </row>
    <row r="193" spans="6:13">
      <c r="F193" s="46"/>
      <c r="M193" s="46"/>
    </row>
    <row r="194" spans="6:13">
      <c r="F194" s="46"/>
      <c r="M194" s="46"/>
    </row>
    <row r="195" spans="6:13">
      <c r="F195" s="46"/>
      <c r="M195" s="46"/>
    </row>
    <row r="196" spans="6:13">
      <c r="F196" s="46"/>
      <c r="M196" s="46"/>
    </row>
    <row r="197" spans="6:13">
      <c r="F197" s="46"/>
      <c r="M197" s="46"/>
    </row>
    <row r="198" spans="6:13">
      <c r="F198" s="46"/>
      <c r="M198" s="46"/>
    </row>
    <row r="199" spans="6:13">
      <c r="F199" s="46"/>
      <c r="M199" s="46"/>
    </row>
    <row r="200" spans="6:13">
      <c r="F200" s="46"/>
      <c r="M200" s="46"/>
    </row>
    <row r="201" spans="6:13">
      <c r="F201" s="46"/>
      <c r="M201" s="46"/>
    </row>
    <row r="202" spans="6:13">
      <c r="F202" s="46"/>
      <c r="M202" s="46"/>
    </row>
    <row r="203" spans="6:13">
      <c r="F203" s="46"/>
      <c r="M203" s="46"/>
    </row>
    <row r="204" spans="6:13">
      <c r="F204" s="46"/>
      <c r="M204" s="46"/>
    </row>
    <row r="205" spans="6:13">
      <c r="F205" s="46"/>
      <c r="M205" s="46"/>
    </row>
    <row r="206" spans="6:13">
      <c r="F206" s="46"/>
      <c r="M206" s="46"/>
    </row>
    <row r="207" spans="6:13">
      <c r="F207" s="46"/>
      <c r="M207" s="46"/>
    </row>
    <row r="208" spans="6:13">
      <c r="F208" s="46"/>
      <c r="M208" s="46"/>
    </row>
    <row r="209" spans="6:13">
      <c r="F209" s="46"/>
      <c r="M209" s="46"/>
    </row>
    <row r="210" spans="6:13">
      <c r="F210" s="46"/>
      <c r="M210" s="46"/>
    </row>
    <row r="211" spans="6:13">
      <c r="F211" s="46"/>
      <c r="M211" s="46"/>
    </row>
    <row r="212" spans="6:13">
      <c r="F212" s="46"/>
      <c r="M212" s="46"/>
    </row>
    <row r="213" spans="6:13">
      <c r="F213" s="46"/>
      <c r="M213" s="46"/>
    </row>
    <row r="214" spans="6:13">
      <c r="F214" s="46"/>
      <c r="M214" s="46"/>
    </row>
    <row r="215" spans="6:13">
      <c r="F215" s="46"/>
      <c r="M215" s="46"/>
    </row>
    <row r="216" spans="6:13">
      <c r="F216" s="46"/>
      <c r="M216" s="46"/>
    </row>
    <row r="217" spans="6:13">
      <c r="F217" s="46"/>
      <c r="M217" s="46"/>
    </row>
    <row r="218" spans="6:13">
      <c r="F218" s="46"/>
      <c r="M218" s="46"/>
    </row>
  </sheetData>
  <mergeCells count="2">
    <mergeCell ref="Q5:Q17"/>
    <mergeCell ref="Q24:Q36"/>
  </mergeCells>
  <phoneticPr fontId="1" type="noConversion"/>
  <conditionalFormatting sqref="D5:P17">
    <cfRule type="colorScale" priority="2">
      <colorScale>
        <cfvo type="min"/>
        <cfvo type="percentile" val="50"/>
        <cfvo type="max"/>
        <color rgb="FF63BE7B"/>
        <color rgb="FFFFEB84"/>
        <color rgb="FFF8696B"/>
      </colorScale>
    </cfRule>
  </conditionalFormatting>
  <conditionalFormatting sqref="D24:P36">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E70A-6981-2B47-8316-61BBB030FDB7}">
  <dimension ref="A1:I31"/>
  <sheetViews>
    <sheetView workbookViewId="0">
      <pane ySplit="2" topLeftCell="A3" activePane="bottomLeft" state="frozen"/>
      <selection pane="bottomLeft"/>
    </sheetView>
  </sheetViews>
  <sheetFormatPr baseColWidth="10" defaultRowHeight="13"/>
  <cols>
    <col min="1" max="1" width="12.33203125" style="4" bestFit="1" customWidth="1"/>
    <col min="2" max="2" width="15.83203125" style="4" bestFit="1" customWidth="1"/>
    <col min="3" max="3" width="12.83203125" style="4" bestFit="1" customWidth="1"/>
    <col min="4" max="4" width="14.5" style="4" bestFit="1" customWidth="1"/>
    <col min="5" max="5" width="7.5" style="4" bestFit="1" customWidth="1"/>
    <col min="6" max="6" width="13.6640625" style="4" bestFit="1" customWidth="1"/>
    <col min="7" max="7" width="6.6640625" style="4" bestFit="1" customWidth="1"/>
    <col min="8" max="9" width="13" style="4" bestFit="1" customWidth="1"/>
    <col min="10" max="16384" width="10.83203125" style="4"/>
  </cols>
  <sheetData>
    <row r="1" spans="1:9" ht="32" customHeight="1">
      <c r="A1" s="6" t="s">
        <v>2717</v>
      </c>
    </row>
    <row r="2" spans="1:9" s="6" customFormat="1" ht="32" customHeight="1">
      <c r="A2" s="6" t="s">
        <v>2658</v>
      </c>
      <c r="B2" s="6" t="s">
        <v>2532</v>
      </c>
      <c r="C2" s="6" t="s">
        <v>1620</v>
      </c>
      <c r="D2" s="6" t="s">
        <v>2657</v>
      </c>
      <c r="E2" s="6" t="s">
        <v>2712</v>
      </c>
      <c r="F2" s="15" t="s">
        <v>2660</v>
      </c>
      <c r="G2" s="15" t="s">
        <v>2659</v>
      </c>
      <c r="H2" s="6" t="s">
        <v>2051</v>
      </c>
      <c r="I2" s="6" t="s">
        <v>2052</v>
      </c>
    </row>
    <row r="3" spans="1:9">
      <c r="A3" s="4" t="s">
        <v>839</v>
      </c>
      <c r="B3" s="4" t="s">
        <v>2711</v>
      </c>
      <c r="C3" s="4" t="s">
        <v>2694</v>
      </c>
      <c r="D3" s="4" t="s">
        <v>2695</v>
      </c>
      <c r="E3" s="4" t="s">
        <v>2715</v>
      </c>
      <c r="F3" s="40">
        <v>43559</v>
      </c>
      <c r="G3" s="9">
        <v>2</v>
      </c>
      <c r="H3" s="4">
        <v>0.80024663217196101</v>
      </c>
      <c r="I3" s="4">
        <v>0.42342729644096999</v>
      </c>
    </row>
    <row r="4" spans="1:9">
      <c r="A4" s="4" t="s">
        <v>839</v>
      </c>
      <c r="B4" s="4" t="s">
        <v>2711</v>
      </c>
      <c r="C4" s="4" t="s">
        <v>2696</v>
      </c>
      <c r="D4" s="4" t="s">
        <v>2697</v>
      </c>
      <c r="E4" s="4" t="s">
        <v>2715</v>
      </c>
      <c r="F4" s="40">
        <v>43559</v>
      </c>
      <c r="G4" s="9">
        <v>93.8</v>
      </c>
      <c r="H4" s="4">
        <v>0.97261394531294798</v>
      </c>
      <c r="I4" s="4">
        <v>0.472996795992006</v>
      </c>
    </row>
    <row r="5" spans="1:9">
      <c r="A5" s="4" t="s">
        <v>839</v>
      </c>
      <c r="B5" s="4" t="s">
        <v>2711</v>
      </c>
      <c r="C5" s="4" t="s">
        <v>2698</v>
      </c>
      <c r="D5" s="4" t="s">
        <v>2699</v>
      </c>
      <c r="E5" s="4" t="s">
        <v>2715</v>
      </c>
      <c r="F5" s="40">
        <v>43679</v>
      </c>
      <c r="G5" s="9">
        <v>38</v>
      </c>
      <c r="H5" s="4">
        <v>0.49024984915913999</v>
      </c>
      <c r="I5" s="4">
        <v>0</v>
      </c>
    </row>
    <row r="6" spans="1:9">
      <c r="A6" s="4" t="s">
        <v>839</v>
      </c>
      <c r="B6" s="4" t="s">
        <v>2711</v>
      </c>
      <c r="C6" s="4" t="s">
        <v>2700</v>
      </c>
      <c r="D6" s="4" t="s">
        <v>2701</v>
      </c>
      <c r="E6" s="4" t="s">
        <v>2715</v>
      </c>
      <c r="F6" s="40">
        <v>43679</v>
      </c>
      <c r="G6" s="9">
        <v>94</v>
      </c>
      <c r="H6" s="4">
        <v>0.90116995160344704</v>
      </c>
      <c r="I6" s="4">
        <v>0</v>
      </c>
    </row>
    <row r="7" spans="1:9">
      <c r="A7" s="4" t="s">
        <v>839</v>
      </c>
      <c r="B7" s="4" t="s">
        <v>2711</v>
      </c>
      <c r="C7" s="4" t="s">
        <v>2702</v>
      </c>
      <c r="D7" s="4" t="s">
        <v>2703</v>
      </c>
      <c r="E7" s="4" t="s">
        <v>2716</v>
      </c>
      <c r="F7" s="40">
        <v>43559</v>
      </c>
      <c r="G7" s="9">
        <v>2</v>
      </c>
      <c r="H7" s="4">
        <v>0.88354904954539304</v>
      </c>
      <c r="I7" s="4">
        <v>0.84421699812412199</v>
      </c>
    </row>
    <row r="8" spans="1:9">
      <c r="A8" s="4" t="s">
        <v>839</v>
      </c>
      <c r="B8" s="4" t="s">
        <v>2711</v>
      </c>
      <c r="C8" s="4" t="s">
        <v>2704</v>
      </c>
      <c r="D8" s="4" t="s">
        <v>2705</v>
      </c>
      <c r="E8" s="4" t="s">
        <v>2716</v>
      </c>
      <c r="F8" s="40">
        <v>43559</v>
      </c>
      <c r="G8" s="9">
        <v>248</v>
      </c>
      <c r="H8" s="4">
        <v>1.05239457595414</v>
      </c>
      <c r="I8" s="4">
        <v>0.93793448104517896</v>
      </c>
    </row>
    <row r="9" spans="1:9">
      <c r="A9" s="4" t="s">
        <v>839</v>
      </c>
      <c r="B9" s="4" t="s">
        <v>2711</v>
      </c>
      <c r="C9" s="4" t="s">
        <v>2706</v>
      </c>
      <c r="D9" s="4" t="s">
        <v>2707</v>
      </c>
      <c r="E9" s="4" t="s">
        <v>2716</v>
      </c>
      <c r="F9" s="40">
        <v>43680</v>
      </c>
      <c r="G9" s="9">
        <v>2</v>
      </c>
      <c r="H9" s="4">
        <v>0.150178659341134</v>
      </c>
      <c r="I9" s="4">
        <v>0</v>
      </c>
    </row>
    <row r="10" spans="1:9">
      <c r="A10" s="4" t="s">
        <v>839</v>
      </c>
      <c r="B10" s="4" t="s">
        <v>2711</v>
      </c>
      <c r="C10" s="4" t="s">
        <v>2708</v>
      </c>
      <c r="D10" s="4" t="s">
        <v>2709</v>
      </c>
      <c r="E10" s="4" t="s">
        <v>2716</v>
      </c>
      <c r="F10" s="40">
        <v>43680</v>
      </c>
      <c r="G10" s="9">
        <v>38</v>
      </c>
      <c r="H10" s="4">
        <v>0.70918758679579297</v>
      </c>
      <c r="I10" s="4">
        <v>0</v>
      </c>
    </row>
    <row r="11" spans="1:9">
      <c r="A11" s="4" t="s">
        <v>839</v>
      </c>
      <c r="B11" s="4" t="s">
        <v>2711</v>
      </c>
      <c r="C11" s="4" t="s">
        <v>845</v>
      </c>
      <c r="D11" s="4" t="s">
        <v>2710</v>
      </c>
      <c r="E11" s="4" t="s">
        <v>2716</v>
      </c>
      <c r="F11" s="40">
        <v>43680</v>
      </c>
      <c r="G11" s="9">
        <v>250</v>
      </c>
      <c r="H11" s="4">
        <v>1.2390803236391399</v>
      </c>
      <c r="I11" s="4">
        <v>1.09497337591384</v>
      </c>
    </row>
    <row r="13" spans="1:9">
      <c r="A13" s="4" t="s">
        <v>839</v>
      </c>
      <c r="B13" s="4" t="s">
        <v>2655</v>
      </c>
      <c r="C13" s="4" t="s">
        <v>2686</v>
      </c>
      <c r="D13" s="4" t="s">
        <v>2687</v>
      </c>
      <c r="E13" s="4" t="s">
        <v>2715</v>
      </c>
      <c r="F13" s="40">
        <v>43559</v>
      </c>
      <c r="G13" s="9">
        <v>2</v>
      </c>
      <c r="H13" s="39"/>
    </row>
    <row r="14" spans="1:9">
      <c r="A14" s="4" t="s">
        <v>839</v>
      </c>
      <c r="B14" s="4" t="s">
        <v>2655</v>
      </c>
      <c r="C14" s="4" t="s">
        <v>2688</v>
      </c>
      <c r="D14" s="4" t="s">
        <v>2689</v>
      </c>
      <c r="E14" s="4" t="s">
        <v>2716</v>
      </c>
      <c r="F14" s="40">
        <v>43559</v>
      </c>
      <c r="G14" s="9">
        <v>2</v>
      </c>
      <c r="H14" s="39"/>
    </row>
    <row r="15" spans="1:9">
      <c r="A15" s="4" t="s">
        <v>839</v>
      </c>
      <c r="B15" s="4" t="s">
        <v>2655</v>
      </c>
      <c r="C15" s="4" t="s">
        <v>2690</v>
      </c>
      <c r="D15" s="4" t="s">
        <v>2691</v>
      </c>
      <c r="E15" s="4" t="s">
        <v>2716</v>
      </c>
      <c r="F15" s="40">
        <v>43559</v>
      </c>
      <c r="G15" s="9">
        <v>248</v>
      </c>
      <c r="H15" s="39"/>
    </row>
    <row r="16" spans="1:9">
      <c r="A16" s="4" t="s">
        <v>839</v>
      </c>
      <c r="B16" s="4" t="s">
        <v>2655</v>
      </c>
      <c r="C16" s="4" t="s">
        <v>2692</v>
      </c>
      <c r="D16" s="4" t="s">
        <v>2693</v>
      </c>
      <c r="E16" s="4" t="s">
        <v>2716</v>
      </c>
      <c r="F16" s="40">
        <v>43680</v>
      </c>
      <c r="G16" s="9">
        <v>250</v>
      </c>
      <c r="H16" s="39"/>
    </row>
    <row r="17" spans="1:9">
      <c r="F17" s="40"/>
      <c r="G17" s="9"/>
      <c r="H17" s="39"/>
    </row>
    <row r="18" spans="1:9">
      <c r="A18" s="4" t="s">
        <v>846</v>
      </c>
      <c r="B18" s="4" t="s">
        <v>2711</v>
      </c>
      <c r="C18" s="4" t="s">
        <v>2669</v>
      </c>
      <c r="D18" s="4" t="s">
        <v>2670</v>
      </c>
      <c r="E18" s="4" t="s">
        <v>2713</v>
      </c>
      <c r="F18" s="40">
        <v>43587</v>
      </c>
      <c r="G18" s="9">
        <v>2</v>
      </c>
      <c r="H18" s="4">
        <v>1.69240507024886</v>
      </c>
      <c r="I18" s="4">
        <v>0.69398343304827104</v>
      </c>
    </row>
    <row r="19" spans="1:9">
      <c r="A19" s="4" t="s">
        <v>846</v>
      </c>
      <c r="B19" s="4" t="s">
        <v>2711</v>
      </c>
      <c r="C19" s="4" t="s">
        <v>2671</v>
      </c>
      <c r="D19" s="4" t="s">
        <v>2672</v>
      </c>
      <c r="E19" s="4" t="s">
        <v>2713</v>
      </c>
      <c r="F19" s="40">
        <v>43587</v>
      </c>
      <c r="G19" s="9">
        <v>83</v>
      </c>
      <c r="H19" s="4">
        <v>1.32297865892399</v>
      </c>
      <c r="I19" s="4">
        <v>0.29474398019424197</v>
      </c>
    </row>
    <row r="20" spans="1:9">
      <c r="A20" s="4" t="s">
        <v>846</v>
      </c>
      <c r="B20" s="4" t="s">
        <v>2711</v>
      </c>
      <c r="C20" s="4" t="s">
        <v>2673</v>
      </c>
      <c r="D20" s="4" t="s">
        <v>2674</v>
      </c>
      <c r="E20" s="4" t="s">
        <v>2713</v>
      </c>
      <c r="F20" s="40">
        <v>43702</v>
      </c>
      <c r="G20" s="9">
        <v>30</v>
      </c>
      <c r="H20" s="4">
        <v>2.3297464169505</v>
      </c>
      <c r="I20" s="4">
        <v>0</v>
      </c>
    </row>
    <row r="21" spans="1:9">
      <c r="A21" s="4" t="s">
        <v>846</v>
      </c>
      <c r="B21" s="4" t="s">
        <v>2711</v>
      </c>
      <c r="C21" s="4" t="s">
        <v>2675</v>
      </c>
      <c r="D21" s="4" t="s">
        <v>2676</v>
      </c>
      <c r="E21" s="4" t="s">
        <v>2713</v>
      </c>
      <c r="F21" s="40">
        <v>43702</v>
      </c>
      <c r="G21" s="9">
        <v>84</v>
      </c>
      <c r="H21" s="4">
        <v>2.1659943879285199</v>
      </c>
      <c r="I21" s="4">
        <v>0.47817092399459099</v>
      </c>
    </row>
    <row r="22" spans="1:9">
      <c r="A22" s="4" t="s">
        <v>846</v>
      </c>
      <c r="B22" s="4" t="s">
        <v>2711</v>
      </c>
      <c r="C22" s="4" t="s">
        <v>2677</v>
      </c>
      <c r="D22" s="4" t="s">
        <v>2678</v>
      </c>
      <c r="E22" s="4" t="s">
        <v>2714</v>
      </c>
      <c r="F22" s="40">
        <v>43591</v>
      </c>
      <c r="G22" s="9">
        <v>2</v>
      </c>
      <c r="H22" s="4">
        <v>1.97924411241975</v>
      </c>
      <c r="I22" s="4">
        <v>1.1711725527644099</v>
      </c>
    </row>
    <row r="23" spans="1:9">
      <c r="A23" s="4" t="s">
        <v>846</v>
      </c>
      <c r="B23" s="4" t="s">
        <v>2711</v>
      </c>
      <c r="C23" s="4" t="s">
        <v>2679</v>
      </c>
      <c r="D23" s="4" t="s">
        <v>2680</v>
      </c>
      <c r="E23" s="4" t="s">
        <v>2714</v>
      </c>
      <c r="F23" s="40">
        <v>43591</v>
      </c>
      <c r="G23" s="9">
        <v>187</v>
      </c>
      <c r="H23" s="4">
        <v>1.78840447458788</v>
      </c>
      <c r="I23" s="4">
        <v>0.39986497473196903</v>
      </c>
    </row>
    <row r="24" spans="1:9">
      <c r="A24" s="4" t="s">
        <v>846</v>
      </c>
      <c r="B24" s="4" t="s">
        <v>2711</v>
      </c>
      <c r="C24" s="4" t="s">
        <v>2681</v>
      </c>
      <c r="D24" s="4" t="s">
        <v>2682</v>
      </c>
      <c r="E24" s="4" t="s">
        <v>2714</v>
      </c>
      <c r="F24" s="40">
        <v>43699</v>
      </c>
      <c r="G24" s="9">
        <v>2</v>
      </c>
      <c r="H24" s="4">
        <v>0.65873388292983404</v>
      </c>
      <c r="I24" s="4">
        <v>0</v>
      </c>
    </row>
    <row r="25" spans="1:9">
      <c r="A25" s="4" t="s">
        <v>846</v>
      </c>
      <c r="B25" s="4" t="s">
        <v>2711</v>
      </c>
      <c r="C25" s="4" t="s">
        <v>2683</v>
      </c>
      <c r="D25" s="4" t="s">
        <v>2684</v>
      </c>
      <c r="E25" s="4" t="s">
        <v>2714</v>
      </c>
      <c r="F25" s="40">
        <v>43699</v>
      </c>
      <c r="G25" s="9">
        <v>29</v>
      </c>
      <c r="H25" s="4">
        <v>2.1550457852529701</v>
      </c>
      <c r="I25" s="4">
        <v>0</v>
      </c>
    </row>
    <row r="26" spans="1:9">
      <c r="A26" s="4" t="s">
        <v>846</v>
      </c>
      <c r="B26" s="4" t="s">
        <v>2711</v>
      </c>
      <c r="C26" s="4" t="s">
        <v>847</v>
      </c>
      <c r="D26" s="4" t="s">
        <v>2685</v>
      </c>
      <c r="E26" s="4" t="s">
        <v>2714</v>
      </c>
      <c r="F26" s="40">
        <v>43699</v>
      </c>
      <c r="G26" s="9">
        <v>188</v>
      </c>
      <c r="H26" s="4">
        <v>2.7340690598008699</v>
      </c>
      <c r="I26" s="4">
        <v>1.63220033807647</v>
      </c>
    </row>
    <row r="28" spans="1:9">
      <c r="A28" s="4" t="s">
        <v>846</v>
      </c>
      <c r="B28" s="4" t="s">
        <v>2655</v>
      </c>
      <c r="C28" s="4" t="s">
        <v>2661</v>
      </c>
      <c r="D28" s="4" t="s">
        <v>2662</v>
      </c>
      <c r="E28" s="4" t="s">
        <v>2713</v>
      </c>
      <c r="F28" s="40">
        <v>43587</v>
      </c>
      <c r="G28" s="9">
        <v>2</v>
      </c>
    </row>
    <row r="29" spans="1:9">
      <c r="A29" s="4" t="s">
        <v>846</v>
      </c>
      <c r="B29" s="4" t="s">
        <v>2655</v>
      </c>
      <c r="C29" s="4" t="s">
        <v>2663</v>
      </c>
      <c r="D29" s="4" t="s">
        <v>2664</v>
      </c>
      <c r="E29" s="4" t="s">
        <v>2713</v>
      </c>
      <c r="F29" s="40">
        <v>43587</v>
      </c>
      <c r="G29" s="9">
        <v>83</v>
      </c>
    </row>
    <row r="30" spans="1:9">
      <c r="A30" s="4" t="s">
        <v>846</v>
      </c>
      <c r="B30" s="4" t="s">
        <v>2655</v>
      </c>
      <c r="C30" s="4" t="s">
        <v>2667</v>
      </c>
      <c r="D30" s="4" t="s">
        <v>2668</v>
      </c>
      <c r="E30" s="4" t="s">
        <v>2713</v>
      </c>
      <c r="F30" s="40">
        <v>43702</v>
      </c>
      <c r="G30" s="9">
        <v>84</v>
      </c>
    </row>
    <row r="31" spans="1:9">
      <c r="A31" s="4" t="s">
        <v>846</v>
      </c>
      <c r="B31" s="4" t="s">
        <v>2655</v>
      </c>
      <c r="C31" s="4" t="s">
        <v>2665</v>
      </c>
      <c r="D31" s="4" t="s">
        <v>2666</v>
      </c>
      <c r="E31" s="4" t="s">
        <v>2714</v>
      </c>
      <c r="F31" s="40">
        <v>43591</v>
      </c>
      <c r="G31" s="9">
        <v>2</v>
      </c>
    </row>
  </sheetData>
  <phoneticPr fontId="1" type="noConversion"/>
  <conditionalFormatting sqref="H18:I26">
    <cfRule type="dataBar" priority="8">
      <dataBar>
        <cfvo type="min"/>
        <cfvo type="max"/>
        <color rgb="FFFF555A"/>
      </dataBar>
      <extLst>
        <ext xmlns:x14="http://schemas.microsoft.com/office/spreadsheetml/2009/9/main" uri="{B025F937-C7B1-47D3-B67F-A62EFF666E3E}">
          <x14:id>{75652641-C1E3-6743-A894-4D443D424DA1}</x14:id>
        </ext>
      </extLst>
    </cfRule>
  </conditionalFormatting>
  <conditionalFormatting sqref="H3:J11 I13:J17">
    <cfRule type="dataBar" priority="1">
      <dataBar>
        <cfvo type="min"/>
        <cfvo type="max"/>
        <color rgb="FFFF555A"/>
      </dataBar>
      <extLst>
        <ext xmlns:x14="http://schemas.microsoft.com/office/spreadsheetml/2009/9/main" uri="{B025F937-C7B1-47D3-B67F-A62EFF666E3E}">
          <x14:id>{3A6EBD37-4EE4-AC45-BFDB-27279FF1D653}</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75652641-C1E3-6743-A894-4D443D424DA1}">
            <x14:dataBar minLength="0" maxLength="100" gradient="0">
              <x14:cfvo type="autoMin"/>
              <x14:cfvo type="autoMax"/>
              <x14:negativeFillColor rgb="FFFF0000"/>
              <x14:axisColor rgb="FF000000"/>
            </x14:dataBar>
          </x14:cfRule>
          <xm:sqref>H18:I26</xm:sqref>
        </x14:conditionalFormatting>
        <x14:conditionalFormatting xmlns:xm="http://schemas.microsoft.com/office/excel/2006/main">
          <x14:cfRule type="dataBar" id="{3A6EBD37-4EE4-AC45-BFDB-27279FF1D653}">
            <x14:dataBar minLength="0" maxLength="100" gradient="0">
              <x14:cfvo type="autoMin"/>
              <x14:cfvo type="autoMax"/>
              <x14:negativeFillColor rgb="FFFF0000"/>
              <x14:axisColor rgb="FF000000"/>
            </x14:dataBar>
          </x14:cfRule>
          <xm:sqref>H3:J11 I13:J17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9CD5-0F4C-CA4C-81A0-A2250B030EB2}">
  <dimension ref="A1:C10"/>
  <sheetViews>
    <sheetView tabSelected="1" workbookViewId="0">
      <pane ySplit="2" topLeftCell="A3" activePane="bottomLeft" state="frozen"/>
      <selection pane="bottomLeft" activeCell="E20" sqref="E20"/>
    </sheetView>
  </sheetViews>
  <sheetFormatPr baseColWidth="10" defaultRowHeight="13"/>
  <cols>
    <col min="1" max="1" width="12" style="5" bestFit="1" customWidth="1"/>
    <col min="2" max="2" width="12.6640625" style="5" bestFit="1" customWidth="1"/>
    <col min="3" max="3" width="12.83203125" style="5" bestFit="1" customWidth="1"/>
    <col min="4" max="16384" width="10.83203125" style="1"/>
  </cols>
  <sheetData>
    <row r="1" spans="1:3" s="2" customFormat="1" ht="30" customHeight="1">
      <c r="A1" s="8" t="s">
        <v>2908</v>
      </c>
      <c r="B1" s="8"/>
      <c r="C1" s="8"/>
    </row>
    <row r="2" spans="1:3" s="2" customFormat="1" ht="30" customHeight="1">
      <c r="A2" s="8" t="s">
        <v>2658</v>
      </c>
      <c r="B2" s="8" t="s">
        <v>2898</v>
      </c>
      <c r="C2" s="49" t="s">
        <v>2897</v>
      </c>
    </row>
    <row r="3" spans="1:3">
      <c r="A3" s="5" t="s">
        <v>846</v>
      </c>
      <c r="B3" s="5">
        <v>2012</v>
      </c>
      <c r="C3" s="5" t="s">
        <v>2899</v>
      </c>
    </row>
    <row r="4" spans="1:3">
      <c r="A4" s="5" t="s">
        <v>839</v>
      </c>
      <c r="B4" s="5">
        <v>2012</v>
      </c>
      <c r="C4" s="5" t="s">
        <v>2900</v>
      </c>
    </row>
    <row r="5" spans="1:3">
      <c r="A5" s="5" t="s">
        <v>2901</v>
      </c>
      <c r="B5" s="5">
        <v>2012</v>
      </c>
      <c r="C5" s="5" t="s">
        <v>2902</v>
      </c>
    </row>
    <row r="6" spans="1:3">
      <c r="A6" s="5" t="s">
        <v>850</v>
      </c>
      <c r="B6" s="5">
        <v>2021</v>
      </c>
      <c r="C6" s="5" t="s">
        <v>2903</v>
      </c>
    </row>
    <row r="7" spans="1:3">
      <c r="A7" s="5" t="s">
        <v>850</v>
      </c>
      <c r="B7" s="5">
        <v>2021</v>
      </c>
      <c r="C7" s="5" t="s">
        <v>2904</v>
      </c>
    </row>
    <row r="8" spans="1:3">
      <c r="A8" s="5" t="s">
        <v>850</v>
      </c>
      <c r="B8" s="5">
        <v>2021</v>
      </c>
      <c r="C8" s="5" t="s">
        <v>2905</v>
      </c>
    </row>
    <row r="9" spans="1:3">
      <c r="A9" s="5" t="s">
        <v>850</v>
      </c>
      <c r="B9" s="5">
        <v>2021</v>
      </c>
      <c r="C9" s="5" t="s">
        <v>2906</v>
      </c>
    </row>
    <row r="10" spans="1:3">
      <c r="A10" s="5" t="s">
        <v>850</v>
      </c>
      <c r="B10" s="5">
        <v>2021</v>
      </c>
      <c r="C10" s="5" t="s">
        <v>2907</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79FB-4CC9-5D46-BD66-4F9328339490}">
  <dimension ref="A1:J13"/>
  <sheetViews>
    <sheetView workbookViewId="0">
      <pane ySplit="2" topLeftCell="A3" activePane="bottomLeft" state="frozen"/>
      <selection pane="bottomLeft" activeCell="I38" sqref="I38"/>
    </sheetView>
  </sheetViews>
  <sheetFormatPr baseColWidth="10" defaultColWidth="11.1640625" defaultRowHeight="13"/>
  <cols>
    <col min="1" max="1" width="9.1640625" style="1" customWidth="1"/>
    <col min="2" max="2" width="11.1640625" style="1"/>
    <col min="3" max="3" width="14.5" style="1" bestFit="1" customWidth="1"/>
    <col min="4" max="4" width="14.1640625" style="1" bestFit="1" customWidth="1"/>
    <col min="5" max="5" width="11.1640625" style="1"/>
    <col min="6" max="6" width="12.6640625" style="1" bestFit="1" customWidth="1"/>
    <col min="7" max="7" width="28.33203125" style="1" bestFit="1" customWidth="1"/>
    <col min="8" max="8" width="14.83203125" style="1" bestFit="1" customWidth="1"/>
    <col min="9" max="9" width="38.1640625" style="1" bestFit="1" customWidth="1"/>
    <col min="10" max="10" width="56.33203125" style="1" customWidth="1"/>
    <col min="11" max="16384" width="11.1640625" style="1"/>
  </cols>
  <sheetData>
    <row r="1" spans="1:10" s="2" customFormat="1" ht="39" customHeight="1">
      <c r="A1" s="2" t="s">
        <v>1921</v>
      </c>
    </row>
    <row r="2" spans="1:10" s="2" customFormat="1" ht="39" customHeight="1">
      <c r="A2" s="2" t="s">
        <v>9</v>
      </c>
      <c r="B2" s="2" t="s">
        <v>8</v>
      </c>
      <c r="C2" s="2" t="s">
        <v>7</v>
      </c>
      <c r="D2" s="2" t="s">
        <v>6</v>
      </c>
      <c r="E2" s="2" t="s">
        <v>5</v>
      </c>
      <c r="F2" s="2" t="s">
        <v>4</v>
      </c>
      <c r="G2" s="2" t="s">
        <v>3</v>
      </c>
      <c r="H2" s="2" t="s">
        <v>2</v>
      </c>
      <c r="I2" s="2" t="s">
        <v>1</v>
      </c>
      <c r="J2" s="2" t="s">
        <v>0</v>
      </c>
    </row>
    <row r="3" spans="1:10">
      <c r="A3" s="1" t="s">
        <v>571</v>
      </c>
      <c r="B3" s="1" t="b">
        <v>0</v>
      </c>
      <c r="C3" s="1" t="s">
        <v>17</v>
      </c>
      <c r="D3" s="1" t="s">
        <v>16</v>
      </c>
      <c r="E3" s="1" t="s">
        <v>15</v>
      </c>
      <c r="F3" s="1" t="s">
        <v>14</v>
      </c>
      <c r="G3" s="1" t="s">
        <v>24</v>
      </c>
      <c r="H3" s="1" t="s">
        <v>12</v>
      </c>
      <c r="I3" s="1" t="s">
        <v>11</v>
      </c>
      <c r="J3" s="1" t="s">
        <v>23</v>
      </c>
    </row>
    <row r="4" spans="1:10">
      <c r="A4" s="1" t="s">
        <v>564</v>
      </c>
      <c r="B4" s="1" t="b">
        <v>0</v>
      </c>
      <c r="C4" s="1" t="s">
        <v>17</v>
      </c>
      <c r="D4" s="1" t="s">
        <v>16</v>
      </c>
      <c r="E4" s="1" t="s">
        <v>15</v>
      </c>
      <c r="F4" s="1" t="s">
        <v>14</v>
      </c>
      <c r="G4" s="1" t="s">
        <v>13</v>
      </c>
      <c r="H4" s="1" t="s">
        <v>12</v>
      </c>
      <c r="I4" s="1" t="s">
        <v>11</v>
      </c>
      <c r="J4" s="1" t="s">
        <v>22</v>
      </c>
    </row>
    <row r="5" spans="1:10">
      <c r="A5" s="1" t="s">
        <v>566</v>
      </c>
      <c r="B5" s="1" t="b">
        <v>0</v>
      </c>
      <c r="C5" s="1" t="s">
        <v>17</v>
      </c>
      <c r="D5" s="1" t="s">
        <v>16</v>
      </c>
      <c r="E5" s="1" t="s">
        <v>15</v>
      </c>
      <c r="F5" s="1" t="s">
        <v>14</v>
      </c>
      <c r="G5" s="1" t="s">
        <v>13</v>
      </c>
      <c r="H5" s="1" t="s">
        <v>26</v>
      </c>
      <c r="I5" s="1" t="s">
        <v>11</v>
      </c>
      <c r="J5" s="1" t="s">
        <v>25</v>
      </c>
    </row>
    <row r="6" spans="1:10">
      <c r="A6" s="1" t="s">
        <v>565</v>
      </c>
      <c r="B6" s="1" t="b">
        <v>0</v>
      </c>
      <c r="C6" s="1" t="s">
        <v>17</v>
      </c>
      <c r="D6" s="1" t="s">
        <v>16</v>
      </c>
      <c r="E6" s="1" t="s">
        <v>15</v>
      </c>
      <c r="F6" s="1" t="s">
        <v>14</v>
      </c>
      <c r="G6" s="1" t="s">
        <v>13</v>
      </c>
      <c r="H6" s="1" t="s">
        <v>30</v>
      </c>
      <c r="I6" s="1" t="s">
        <v>28</v>
      </c>
      <c r="J6" s="1" t="s">
        <v>27</v>
      </c>
    </row>
    <row r="7" spans="1:10">
      <c r="A7" s="1" t="s">
        <v>570</v>
      </c>
      <c r="B7" s="1" t="b">
        <v>0</v>
      </c>
      <c r="C7" s="1" t="s">
        <v>17</v>
      </c>
      <c r="D7" s="1" t="s">
        <v>16</v>
      </c>
      <c r="E7" s="1" t="s">
        <v>15</v>
      </c>
      <c r="F7" s="1" t="s">
        <v>14</v>
      </c>
      <c r="G7" s="1" t="s">
        <v>13</v>
      </c>
      <c r="H7" s="1" t="s">
        <v>29</v>
      </c>
      <c r="I7" s="1" t="s">
        <v>28</v>
      </c>
      <c r="J7" s="1" t="s">
        <v>27</v>
      </c>
    </row>
    <row r="8" spans="1:10">
      <c r="A8" s="1" t="s">
        <v>568</v>
      </c>
      <c r="B8" s="1" t="b">
        <v>0</v>
      </c>
      <c r="C8" s="1" t="s">
        <v>17</v>
      </c>
      <c r="D8" s="1" t="s">
        <v>16</v>
      </c>
      <c r="E8" s="1" t="s">
        <v>15</v>
      </c>
      <c r="F8" s="1" t="s">
        <v>14</v>
      </c>
      <c r="G8" s="1" t="s">
        <v>13</v>
      </c>
      <c r="H8" s="1" t="s">
        <v>29</v>
      </c>
      <c r="I8" s="1" t="s">
        <v>28</v>
      </c>
      <c r="J8" s="1" t="s">
        <v>27</v>
      </c>
    </row>
    <row r="9" spans="1:10">
      <c r="A9" s="1" t="s">
        <v>1922</v>
      </c>
      <c r="B9" s="1" t="b">
        <v>0</v>
      </c>
      <c r="C9" s="1" t="s">
        <v>17</v>
      </c>
      <c r="D9" s="1" t="s">
        <v>16</v>
      </c>
      <c r="E9" s="1" t="s">
        <v>15</v>
      </c>
      <c r="F9" s="1" t="s">
        <v>14</v>
      </c>
      <c r="G9" s="1" t="s">
        <v>13</v>
      </c>
      <c r="H9" s="1" t="s">
        <v>12</v>
      </c>
      <c r="I9" s="1" t="s">
        <v>11</v>
      </c>
      <c r="J9" s="1" t="s">
        <v>19</v>
      </c>
    </row>
    <row r="10" spans="1:10">
      <c r="A10" s="1" t="s">
        <v>1923</v>
      </c>
      <c r="B10" s="1" t="b">
        <v>0</v>
      </c>
      <c r="C10" s="1" t="s">
        <v>17</v>
      </c>
      <c r="D10" s="1" t="s">
        <v>16</v>
      </c>
      <c r="E10" s="1" t="s">
        <v>15</v>
      </c>
      <c r="F10" s="1" t="s">
        <v>14</v>
      </c>
      <c r="G10" s="1" t="s">
        <v>13</v>
      </c>
      <c r="H10" s="1" t="s">
        <v>12</v>
      </c>
      <c r="I10" s="1" t="s">
        <v>11</v>
      </c>
      <c r="J10" s="1" t="s">
        <v>18</v>
      </c>
    </row>
    <row r="11" spans="1:10">
      <c r="A11" s="1" t="s">
        <v>1924</v>
      </c>
      <c r="B11" s="1" t="b">
        <v>0</v>
      </c>
      <c r="C11" s="1" t="s">
        <v>17</v>
      </c>
      <c r="D11" s="1" t="s">
        <v>16</v>
      </c>
      <c r="E11" s="1" t="s">
        <v>15</v>
      </c>
      <c r="F11" s="1" t="s">
        <v>14</v>
      </c>
      <c r="G11" s="1" t="s">
        <v>13</v>
      </c>
      <c r="H11" s="1" t="s">
        <v>12</v>
      </c>
      <c r="I11" s="1" t="s">
        <v>11</v>
      </c>
      <c r="J11" s="1" t="s">
        <v>10</v>
      </c>
    </row>
    <row r="12" spans="1:10">
      <c r="A12" s="1" t="s">
        <v>569</v>
      </c>
      <c r="B12" s="1" t="b">
        <v>0</v>
      </c>
      <c r="C12" s="1" t="s">
        <v>17</v>
      </c>
      <c r="D12" s="1" t="s">
        <v>16</v>
      </c>
      <c r="E12" s="1" t="s">
        <v>15</v>
      </c>
      <c r="F12" s="1" t="s">
        <v>14</v>
      </c>
      <c r="G12" s="1" t="s">
        <v>13</v>
      </c>
      <c r="H12" s="1" t="s">
        <v>12</v>
      </c>
      <c r="I12" s="1" t="s">
        <v>11</v>
      </c>
      <c r="J12" s="1" t="s">
        <v>20</v>
      </c>
    </row>
    <row r="13" spans="1:10">
      <c r="A13" s="1" t="s">
        <v>567</v>
      </c>
      <c r="B13" s="1" t="b">
        <v>0</v>
      </c>
      <c r="C13" s="1" t="s">
        <v>17</v>
      </c>
      <c r="D13" s="1" t="s">
        <v>16</v>
      </c>
      <c r="E13" s="1" t="s">
        <v>15</v>
      </c>
      <c r="F13" s="1" t="s">
        <v>14</v>
      </c>
      <c r="G13" s="1" t="s">
        <v>13</v>
      </c>
      <c r="H13" s="1" t="s">
        <v>12</v>
      </c>
      <c r="I13" s="1" t="s">
        <v>11</v>
      </c>
      <c r="J13" s="1" t="s">
        <v>21</v>
      </c>
    </row>
  </sheetData>
  <sortState xmlns:xlrd2="http://schemas.microsoft.com/office/spreadsheetml/2017/richdata2" ref="A3:U13">
    <sortCondition ref="A3:A13"/>
  </sortState>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E5CF-61CC-AB47-95EC-8CDCB167720D}">
  <dimension ref="A1:FF47"/>
  <sheetViews>
    <sheetView workbookViewId="0">
      <pane ySplit="3" topLeftCell="A4" activePane="bottomLeft" state="frozen"/>
      <selection pane="bottomLeft" activeCell="L26" sqref="L26"/>
    </sheetView>
  </sheetViews>
  <sheetFormatPr baseColWidth="10" defaultRowHeight="13"/>
  <cols>
    <col min="1" max="1" width="14.5" style="1" bestFit="1" customWidth="1"/>
    <col min="2" max="2" width="44.1640625" style="5" customWidth="1"/>
    <col min="3" max="162" width="3.1640625" style="1" bestFit="1" customWidth="1"/>
    <col min="163" max="16384" width="10.83203125" style="1"/>
  </cols>
  <sheetData>
    <row r="1" spans="1:162" s="2" customFormat="1" ht="32" customHeight="1">
      <c r="A1" s="2" t="s">
        <v>1925</v>
      </c>
      <c r="B1" s="8"/>
    </row>
    <row r="2" spans="1:162" s="11" customFormat="1" ht="174" customHeight="1">
      <c r="B2" s="12" t="s">
        <v>1927</v>
      </c>
      <c r="C2" s="11" t="s">
        <v>1623</v>
      </c>
      <c r="D2" s="11" t="s">
        <v>1624</v>
      </c>
      <c r="E2" s="11" t="s">
        <v>1625</v>
      </c>
      <c r="F2" s="11" t="s">
        <v>1626</v>
      </c>
      <c r="G2" s="11" t="s">
        <v>1627</v>
      </c>
      <c r="H2" s="11" t="s">
        <v>1628</v>
      </c>
      <c r="I2" s="11" t="s">
        <v>1629</v>
      </c>
      <c r="J2" s="11" t="s">
        <v>1630</v>
      </c>
      <c r="K2" s="11" t="s">
        <v>1631</v>
      </c>
      <c r="L2" s="11" t="s">
        <v>1632</v>
      </c>
      <c r="M2" s="11" t="s">
        <v>1633</v>
      </c>
      <c r="N2" s="11" t="s">
        <v>1634</v>
      </c>
      <c r="O2" s="11" t="s">
        <v>1635</v>
      </c>
      <c r="P2" s="11" t="s">
        <v>1636</v>
      </c>
      <c r="Q2" s="11" t="s">
        <v>1637</v>
      </c>
      <c r="R2" s="11" t="s">
        <v>1638</v>
      </c>
      <c r="S2" s="11" t="s">
        <v>1639</v>
      </c>
      <c r="T2" s="11" t="s">
        <v>1640</v>
      </c>
      <c r="U2" s="11" t="s">
        <v>1641</v>
      </c>
      <c r="V2" s="11" t="s">
        <v>1642</v>
      </c>
      <c r="W2" s="11" t="s">
        <v>1643</v>
      </c>
      <c r="X2" s="11" t="s">
        <v>1644</v>
      </c>
      <c r="Y2" s="11" t="s">
        <v>1645</v>
      </c>
      <c r="Z2" s="11" t="s">
        <v>1646</v>
      </c>
      <c r="AA2" s="11" t="s">
        <v>1647</v>
      </c>
      <c r="AB2" s="11" t="s">
        <v>1648</v>
      </c>
      <c r="AC2" s="11" t="s">
        <v>1649</v>
      </c>
      <c r="AD2" s="11" t="s">
        <v>1650</v>
      </c>
      <c r="AE2" s="11" t="s">
        <v>1651</v>
      </c>
      <c r="AF2" s="11" t="s">
        <v>1652</v>
      </c>
      <c r="AG2" s="11" t="s">
        <v>1653</v>
      </c>
      <c r="AH2" s="11" t="s">
        <v>1654</v>
      </c>
      <c r="AI2" s="11" t="s">
        <v>1655</v>
      </c>
      <c r="AJ2" s="11" t="s">
        <v>1656</v>
      </c>
      <c r="AK2" s="11" t="s">
        <v>1657</v>
      </c>
      <c r="AL2" s="11" t="s">
        <v>1658</v>
      </c>
      <c r="AM2" s="11" t="s">
        <v>1659</v>
      </c>
      <c r="AN2" s="11" t="s">
        <v>1660</v>
      </c>
      <c r="AO2" s="11" t="s">
        <v>1661</v>
      </c>
      <c r="AP2" s="11" t="s">
        <v>1662</v>
      </c>
      <c r="AQ2" s="11" t="s">
        <v>1663</v>
      </c>
      <c r="AR2" s="11" t="s">
        <v>1664</v>
      </c>
      <c r="AS2" s="11" t="s">
        <v>1665</v>
      </c>
      <c r="AT2" s="13" t="s">
        <v>1666</v>
      </c>
      <c r="AU2" s="13" t="s">
        <v>1667</v>
      </c>
      <c r="AV2" s="11" t="s">
        <v>1668</v>
      </c>
      <c r="AW2" s="11" t="s">
        <v>1669</v>
      </c>
      <c r="AX2" s="11" t="s">
        <v>1668</v>
      </c>
      <c r="AY2" s="11" t="s">
        <v>1668</v>
      </c>
      <c r="AZ2" s="11" t="s">
        <v>1668</v>
      </c>
      <c r="BA2" s="11" t="s">
        <v>1670</v>
      </c>
      <c r="BB2" s="11" t="s">
        <v>1671</v>
      </c>
      <c r="BC2" s="11" t="s">
        <v>1672</v>
      </c>
      <c r="BD2" s="11" t="s">
        <v>1672</v>
      </c>
      <c r="BE2" s="11" t="s">
        <v>1673</v>
      </c>
      <c r="BF2" s="11" t="s">
        <v>1674</v>
      </c>
      <c r="BG2" s="13" t="s">
        <v>1675</v>
      </c>
      <c r="BH2" s="11" t="s">
        <v>1676</v>
      </c>
      <c r="BI2" s="11" t="s">
        <v>1677</v>
      </c>
      <c r="BJ2" s="11" t="s">
        <v>1678</v>
      </c>
      <c r="BK2" s="11" t="s">
        <v>1679</v>
      </c>
      <c r="BL2" s="11" t="s">
        <v>1680</v>
      </c>
      <c r="BM2" s="11" t="s">
        <v>1681</v>
      </c>
      <c r="BN2" s="11" t="s">
        <v>1682</v>
      </c>
      <c r="BO2" s="11" t="s">
        <v>1683</v>
      </c>
      <c r="BP2" s="11" t="s">
        <v>1684</v>
      </c>
      <c r="BQ2" s="11" t="s">
        <v>1685</v>
      </c>
      <c r="BR2" s="11" t="s">
        <v>1686</v>
      </c>
      <c r="BS2" s="11" t="s">
        <v>1687</v>
      </c>
      <c r="BT2" s="11" t="s">
        <v>1688</v>
      </c>
      <c r="BU2" s="11" t="s">
        <v>1689</v>
      </c>
      <c r="BV2" s="11" t="s">
        <v>1690</v>
      </c>
      <c r="BW2" s="11" t="s">
        <v>1691</v>
      </c>
      <c r="BX2" s="11" t="s">
        <v>1692</v>
      </c>
      <c r="BY2" s="11" t="s">
        <v>1693</v>
      </c>
      <c r="BZ2" s="11" t="s">
        <v>1694</v>
      </c>
      <c r="CA2" s="11" t="s">
        <v>1695</v>
      </c>
      <c r="CB2" s="11" t="s">
        <v>1696</v>
      </c>
      <c r="CC2" s="11" t="s">
        <v>1697</v>
      </c>
      <c r="CD2" s="11" t="s">
        <v>1698</v>
      </c>
      <c r="CE2" s="11" t="s">
        <v>1699</v>
      </c>
      <c r="CF2" s="11" t="s">
        <v>1699</v>
      </c>
      <c r="CG2" s="11" t="s">
        <v>1699</v>
      </c>
      <c r="CH2" s="11" t="s">
        <v>1699</v>
      </c>
      <c r="CI2" s="11" t="s">
        <v>1699</v>
      </c>
      <c r="CJ2" s="11" t="s">
        <v>1699</v>
      </c>
      <c r="CK2" s="11" t="s">
        <v>1699</v>
      </c>
      <c r="CL2" s="11" t="s">
        <v>1699</v>
      </c>
      <c r="CM2" s="11" t="s">
        <v>1699</v>
      </c>
      <c r="CN2" s="11" t="s">
        <v>1699</v>
      </c>
      <c r="CO2" s="11" t="s">
        <v>1699</v>
      </c>
      <c r="CP2" s="11" t="s">
        <v>1699</v>
      </c>
      <c r="CQ2" s="11" t="s">
        <v>1699</v>
      </c>
      <c r="CR2" s="11" t="s">
        <v>1699</v>
      </c>
      <c r="CS2" s="11" t="s">
        <v>1699</v>
      </c>
      <c r="CT2" s="11" t="s">
        <v>1699</v>
      </c>
      <c r="CU2" s="11" t="s">
        <v>1699</v>
      </c>
      <c r="CV2" s="11" t="s">
        <v>1699</v>
      </c>
      <c r="CW2" s="11" t="s">
        <v>1699</v>
      </c>
      <c r="CX2" s="11" t="s">
        <v>1699</v>
      </c>
      <c r="CY2" s="11" t="s">
        <v>1699</v>
      </c>
      <c r="CZ2" s="11" t="s">
        <v>1699</v>
      </c>
      <c r="DA2" s="11" t="s">
        <v>1699</v>
      </c>
      <c r="DB2" s="11" t="s">
        <v>1699</v>
      </c>
      <c r="DC2" s="11" t="s">
        <v>1699</v>
      </c>
      <c r="DD2" s="11" t="s">
        <v>1699</v>
      </c>
      <c r="DE2" s="11" t="s">
        <v>1699</v>
      </c>
      <c r="DF2" s="11" t="s">
        <v>1699</v>
      </c>
      <c r="DG2" s="11" t="s">
        <v>1699</v>
      </c>
      <c r="DH2" s="11" t="s">
        <v>1699</v>
      </c>
      <c r="DI2" s="11" t="s">
        <v>1699</v>
      </c>
      <c r="DJ2" s="11" t="s">
        <v>1699</v>
      </c>
      <c r="DK2" s="11" t="s">
        <v>1699</v>
      </c>
      <c r="DL2" s="11" t="s">
        <v>1699</v>
      </c>
      <c r="DM2" s="11" t="s">
        <v>1699</v>
      </c>
      <c r="DN2" s="11" t="s">
        <v>1699</v>
      </c>
      <c r="DO2" s="11" t="s">
        <v>1699</v>
      </c>
      <c r="DP2" s="11" t="s">
        <v>1699</v>
      </c>
      <c r="DQ2" s="11" t="s">
        <v>1699</v>
      </c>
      <c r="DR2" s="11" t="s">
        <v>1699</v>
      </c>
      <c r="DS2" s="11" t="s">
        <v>1699</v>
      </c>
      <c r="DT2" s="11" t="s">
        <v>1699</v>
      </c>
      <c r="DU2" s="11" t="s">
        <v>1699</v>
      </c>
      <c r="DV2" s="11" t="s">
        <v>1699</v>
      </c>
      <c r="DW2" s="11" t="s">
        <v>1699</v>
      </c>
      <c r="DX2" s="11" t="s">
        <v>1699</v>
      </c>
      <c r="DY2" s="11" t="s">
        <v>1699</v>
      </c>
      <c r="DZ2" s="11" t="s">
        <v>1699</v>
      </c>
      <c r="EA2" s="11" t="s">
        <v>1699</v>
      </c>
      <c r="EB2" s="11" t="s">
        <v>1699</v>
      </c>
      <c r="EC2" s="11" t="s">
        <v>1699</v>
      </c>
      <c r="ED2" s="11" t="s">
        <v>1699</v>
      </c>
      <c r="EE2" s="11" t="s">
        <v>1699</v>
      </c>
      <c r="EF2" s="11" t="s">
        <v>1699</v>
      </c>
      <c r="EG2" s="11" t="s">
        <v>1699</v>
      </c>
      <c r="EH2" s="11" t="s">
        <v>1699</v>
      </c>
      <c r="EI2" s="11" t="s">
        <v>1699</v>
      </c>
      <c r="EJ2" s="11" t="s">
        <v>1699</v>
      </c>
      <c r="EK2" s="11" t="s">
        <v>1699</v>
      </c>
      <c r="EL2" s="11" t="s">
        <v>1699</v>
      </c>
      <c r="EM2" s="11" t="s">
        <v>1699</v>
      </c>
      <c r="EN2" s="11" t="s">
        <v>1699</v>
      </c>
      <c r="EO2" s="11" t="s">
        <v>1699</v>
      </c>
      <c r="EP2" s="11" t="s">
        <v>1699</v>
      </c>
      <c r="EQ2" s="11" t="s">
        <v>1699</v>
      </c>
      <c r="ER2" s="11" t="s">
        <v>1699</v>
      </c>
      <c r="ES2" s="11" t="s">
        <v>1699</v>
      </c>
      <c r="ET2" s="11" t="s">
        <v>1699</v>
      </c>
      <c r="EU2" s="11" t="s">
        <v>1699</v>
      </c>
      <c r="EV2" s="11" t="s">
        <v>1699</v>
      </c>
      <c r="EW2" s="11" t="s">
        <v>1699</v>
      </c>
      <c r="EX2" s="11" t="s">
        <v>1699</v>
      </c>
      <c r="EY2" s="11" t="s">
        <v>1699</v>
      </c>
      <c r="EZ2" s="11" t="s">
        <v>1699</v>
      </c>
      <c r="FA2" s="11" t="s">
        <v>1699</v>
      </c>
      <c r="FB2" s="11" t="s">
        <v>1699</v>
      </c>
      <c r="FC2" s="11" t="s">
        <v>1699</v>
      </c>
      <c r="FD2" s="11" t="s">
        <v>1699</v>
      </c>
      <c r="FE2" s="11" t="s">
        <v>1699</v>
      </c>
      <c r="FF2" s="11" t="s">
        <v>1699</v>
      </c>
    </row>
    <row r="3" spans="1:162" s="11" customFormat="1" ht="174" customHeight="1">
      <c r="A3" s="14" t="s">
        <v>1700</v>
      </c>
      <c r="B3" s="12" t="s">
        <v>1926</v>
      </c>
      <c r="C3" s="11" t="s">
        <v>1701</v>
      </c>
      <c r="D3" s="11" t="s">
        <v>1702</v>
      </c>
      <c r="E3" s="11" t="s">
        <v>1703</v>
      </c>
      <c r="F3" s="11" t="s">
        <v>1704</v>
      </c>
      <c r="G3" s="11" t="s">
        <v>1705</v>
      </c>
      <c r="H3" s="11" t="s">
        <v>1706</v>
      </c>
      <c r="I3" s="11" t="s">
        <v>1707</v>
      </c>
      <c r="J3" s="11" t="s">
        <v>1708</v>
      </c>
      <c r="K3" s="11" t="s">
        <v>1709</v>
      </c>
      <c r="L3" s="11" t="s">
        <v>1710</v>
      </c>
      <c r="M3" s="11" t="s">
        <v>1711</v>
      </c>
      <c r="N3" s="11" t="s">
        <v>1712</v>
      </c>
      <c r="O3" s="11" t="s">
        <v>1713</v>
      </c>
      <c r="P3" s="11" t="s">
        <v>1714</v>
      </c>
      <c r="Q3" s="11" t="s">
        <v>1715</v>
      </c>
      <c r="R3" s="11" t="s">
        <v>1716</v>
      </c>
      <c r="S3" s="11" t="s">
        <v>1717</v>
      </c>
      <c r="T3" s="11" t="s">
        <v>1718</v>
      </c>
      <c r="U3" s="11" t="s">
        <v>1719</v>
      </c>
      <c r="V3" s="11" t="s">
        <v>1720</v>
      </c>
      <c r="W3" s="11" t="s">
        <v>1721</v>
      </c>
      <c r="X3" s="11" t="s">
        <v>1722</v>
      </c>
      <c r="Y3" s="11" t="s">
        <v>1723</v>
      </c>
      <c r="Z3" s="11" t="s">
        <v>1724</v>
      </c>
      <c r="AA3" s="11" t="s">
        <v>1725</v>
      </c>
      <c r="AB3" s="11" t="s">
        <v>1726</v>
      </c>
      <c r="AC3" s="11" t="s">
        <v>1727</v>
      </c>
      <c r="AD3" s="11" t="s">
        <v>1728</v>
      </c>
      <c r="AE3" s="11" t="s">
        <v>1729</v>
      </c>
      <c r="AF3" s="11" t="s">
        <v>1730</v>
      </c>
      <c r="AG3" s="11" t="s">
        <v>1731</v>
      </c>
      <c r="AH3" s="11" t="s">
        <v>1732</v>
      </c>
      <c r="AI3" s="11" t="s">
        <v>1733</v>
      </c>
      <c r="AJ3" s="11" t="s">
        <v>1734</v>
      </c>
      <c r="AK3" s="11" t="s">
        <v>1735</v>
      </c>
      <c r="AL3" s="11" t="s">
        <v>1736</v>
      </c>
      <c r="AM3" s="11" t="s">
        <v>1737</v>
      </c>
      <c r="AN3" s="11" t="s">
        <v>1738</v>
      </c>
      <c r="AO3" s="11" t="s">
        <v>1739</v>
      </c>
      <c r="AP3" s="11" t="s">
        <v>1740</v>
      </c>
      <c r="AQ3" s="11" t="s">
        <v>1741</v>
      </c>
      <c r="AR3" s="11" t="s">
        <v>1742</v>
      </c>
      <c r="AS3" s="11" t="s">
        <v>1743</v>
      </c>
      <c r="AT3" s="11" t="s">
        <v>1744</v>
      </c>
      <c r="AU3" s="11" t="s">
        <v>1745</v>
      </c>
      <c r="AV3" s="11" t="s">
        <v>1746</v>
      </c>
      <c r="AW3" s="11" t="s">
        <v>1747</v>
      </c>
      <c r="AX3" s="11" t="s">
        <v>1748</v>
      </c>
      <c r="AY3" s="11" t="s">
        <v>1749</v>
      </c>
      <c r="AZ3" s="11" t="s">
        <v>1750</v>
      </c>
      <c r="BA3" s="11" t="s">
        <v>1751</v>
      </c>
      <c r="BB3" s="11" t="s">
        <v>1752</v>
      </c>
      <c r="BC3" s="11" t="s">
        <v>1753</v>
      </c>
      <c r="BD3" s="11" t="s">
        <v>1754</v>
      </c>
      <c r="BE3" s="11" t="s">
        <v>1755</v>
      </c>
      <c r="BF3" s="11" t="s">
        <v>1756</v>
      </c>
      <c r="BG3" s="11" t="s">
        <v>1757</v>
      </c>
      <c r="BH3" s="11" t="s">
        <v>1758</v>
      </c>
      <c r="BI3" s="11" t="s">
        <v>1759</v>
      </c>
      <c r="BJ3" s="11" t="s">
        <v>1760</v>
      </c>
      <c r="BK3" s="11" t="s">
        <v>1761</v>
      </c>
      <c r="BL3" s="11" t="s">
        <v>1762</v>
      </c>
      <c r="BM3" s="11" t="s">
        <v>1763</v>
      </c>
      <c r="BN3" s="11" t="s">
        <v>1764</v>
      </c>
      <c r="BO3" s="11" t="s">
        <v>1765</v>
      </c>
      <c r="BP3" s="11" t="s">
        <v>1766</v>
      </c>
      <c r="BQ3" s="11" t="s">
        <v>1767</v>
      </c>
      <c r="BR3" s="11" t="s">
        <v>1768</v>
      </c>
      <c r="BS3" s="11" t="s">
        <v>1769</v>
      </c>
      <c r="BT3" s="11" t="s">
        <v>1770</v>
      </c>
      <c r="BU3" s="11" t="s">
        <v>1771</v>
      </c>
      <c r="BV3" s="11" t="s">
        <v>1772</v>
      </c>
      <c r="BW3" s="11" t="s">
        <v>1773</v>
      </c>
      <c r="BX3" s="11" t="s">
        <v>1774</v>
      </c>
      <c r="BY3" s="11" t="s">
        <v>1775</v>
      </c>
      <c r="BZ3" s="11" t="s">
        <v>1776</v>
      </c>
      <c r="CA3" s="11" t="s">
        <v>1777</v>
      </c>
      <c r="CB3" s="11" t="s">
        <v>1778</v>
      </c>
      <c r="CC3" s="11" t="s">
        <v>1779</v>
      </c>
      <c r="CD3" s="11" t="s">
        <v>1780</v>
      </c>
      <c r="CE3" s="11" t="s">
        <v>1781</v>
      </c>
      <c r="CF3" s="11" t="s">
        <v>1782</v>
      </c>
      <c r="CG3" s="11" t="s">
        <v>1783</v>
      </c>
      <c r="CH3" s="11" t="s">
        <v>1784</v>
      </c>
      <c r="CI3" s="11" t="s">
        <v>1785</v>
      </c>
      <c r="CJ3" s="11" t="s">
        <v>1786</v>
      </c>
      <c r="CK3" s="11" t="s">
        <v>1787</v>
      </c>
      <c r="CL3" s="11" t="s">
        <v>1788</v>
      </c>
      <c r="CM3" s="11" t="s">
        <v>1789</v>
      </c>
      <c r="CN3" s="11" t="s">
        <v>1790</v>
      </c>
      <c r="CO3" s="11" t="s">
        <v>1791</v>
      </c>
      <c r="CP3" s="11" t="s">
        <v>1792</v>
      </c>
      <c r="CQ3" s="11" t="s">
        <v>1793</v>
      </c>
      <c r="CR3" s="11" t="s">
        <v>1794</v>
      </c>
      <c r="CS3" s="11" t="s">
        <v>1795</v>
      </c>
      <c r="CT3" s="11" t="s">
        <v>1796</v>
      </c>
      <c r="CU3" s="11" t="s">
        <v>1797</v>
      </c>
      <c r="CV3" s="11" t="s">
        <v>1798</v>
      </c>
      <c r="CW3" s="11" t="s">
        <v>1799</v>
      </c>
      <c r="CX3" s="11" t="s">
        <v>1800</v>
      </c>
      <c r="CY3" s="11" t="s">
        <v>1801</v>
      </c>
      <c r="CZ3" s="11" t="s">
        <v>1802</v>
      </c>
      <c r="DA3" s="11" t="s">
        <v>1803</v>
      </c>
      <c r="DB3" s="11" t="s">
        <v>1804</v>
      </c>
      <c r="DC3" s="11" t="s">
        <v>1805</v>
      </c>
      <c r="DD3" s="11" t="s">
        <v>1806</v>
      </c>
      <c r="DE3" s="11" t="s">
        <v>1807</v>
      </c>
      <c r="DF3" s="11" t="s">
        <v>1808</v>
      </c>
      <c r="DG3" s="11" t="s">
        <v>1809</v>
      </c>
      <c r="DH3" s="11" t="s">
        <v>1810</v>
      </c>
      <c r="DI3" s="11" t="s">
        <v>1811</v>
      </c>
      <c r="DJ3" s="11" t="s">
        <v>1812</v>
      </c>
      <c r="DK3" s="11" t="s">
        <v>1813</v>
      </c>
      <c r="DL3" s="11" t="s">
        <v>1814</v>
      </c>
      <c r="DM3" s="11" t="s">
        <v>1815</v>
      </c>
      <c r="DN3" s="11" t="s">
        <v>1816</v>
      </c>
      <c r="DO3" s="11" t="s">
        <v>1817</v>
      </c>
      <c r="DP3" s="11" t="s">
        <v>1818</v>
      </c>
      <c r="DQ3" s="11" t="s">
        <v>1819</v>
      </c>
      <c r="DR3" s="11" t="s">
        <v>1820</v>
      </c>
      <c r="DS3" s="11" t="s">
        <v>1821</v>
      </c>
      <c r="DT3" s="11" t="s">
        <v>1822</v>
      </c>
      <c r="DU3" s="11" t="s">
        <v>1823</v>
      </c>
      <c r="DV3" s="11" t="s">
        <v>1824</v>
      </c>
      <c r="DW3" s="11" t="s">
        <v>1825</v>
      </c>
      <c r="DX3" s="11" t="s">
        <v>1826</v>
      </c>
      <c r="DY3" s="11" t="s">
        <v>1827</v>
      </c>
      <c r="DZ3" s="11" t="s">
        <v>1828</v>
      </c>
      <c r="EA3" s="11" t="s">
        <v>1829</v>
      </c>
      <c r="EB3" s="11" t="s">
        <v>1830</v>
      </c>
      <c r="EC3" s="11" t="s">
        <v>1831</v>
      </c>
      <c r="ED3" s="11" t="s">
        <v>1832</v>
      </c>
      <c r="EE3" s="11" t="s">
        <v>1833</v>
      </c>
      <c r="EF3" s="11" t="s">
        <v>1834</v>
      </c>
      <c r="EG3" s="11" t="s">
        <v>1835</v>
      </c>
      <c r="EH3" s="11" t="s">
        <v>1836</v>
      </c>
      <c r="EI3" s="11" t="s">
        <v>1837</v>
      </c>
      <c r="EJ3" s="11" t="s">
        <v>1838</v>
      </c>
      <c r="EK3" s="11" t="s">
        <v>1839</v>
      </c>
      <c r="EL3" s="11" t="s">
        <v>1840</v>
      </c>
      <c r="EM3" s="11" t="s">
        <v>1841</v>
      </c>
      <c r="EN3" s="11" t="s">
        <v>1842</v>
      </c>
      <c r="EO3" s="11" t="s">
        <v>1843</v>
      </c>
      <c r="EP3" s="11" t="s">
        <v>1844</v>
      </c>
      <c r="EQ3" s="11" t="s">
        <v>1845</v>
      </c>
      <c r="ER3" s="11" t="s">
        <v>1846</v>
      </c>
      <c r="ES3" s="11" t="s">
        <v>1847</v>
      </c>
      <c r="ET3" s="11" t="s">
        <v>1848</v>
      </c>
      <c r="EU3" s="11" t="s">
        <v>1849</v>
      </c>
      <c r="EV3" s="11" t="s">
        <v>1850</v>
      </c>
      <c r="EW3" s="11" t="s">
        <v>1851</v>
      </c>
      <c r="EX3" s="11" t="s">
        <v>1852</v>
      </c>
      <c r="EY3" s="11" t="s">
        <v>1853</v>
      </c>
      <c r="EZ3" s="11" t="s">
        <v>1854</v>
      </c>
      <c r="FA3" s="11" t="s">
        <v>1855</v>
      </c>
      <c r="FB3" s="11" t="s">
        <v>1856</v>
      </c>
      <c r="FC3" s="11" t="s">
        <v>1857</v>
      </c>
      <c r="FD3" s="11" t="s">
        <v>1858</v>
      </c>
      <c r="FE3" s="11" t="s">
        <v>1859</v>
      </c>
      <c r="FF3" s="11" t="s">
        <v>1860</v>
      </c>
    </row>
    <row r="4" spans="1:162">
      <c r="A4" s="1">
        <v>1</v>
      </c>
      <c r="B4" s="5" t="s">
        <v>1861</v>
      </c>
      <c r="C4" s="1">
        <v>0</v>
      </c>
      <c r="D4" s="1">
        <v>0</v>
      </c>
      <c r="E4" s="1">
        <v>0</v>
      </c>
      <c r="F4" s="1">
        <v>1</v>
      </c>
      <c r="G4" s="1">
        <v>0</v>
      </c>
      <c r="H4" s="1">
        <v>0</v>
      </c>
      <c r="I4" s="1">
        <v>0</v>
      </c>
      <c r="J4" s="1">
        <v>0</v>
      </c>
      <c r="K4" s="1">
        <v>0</v>
      </c>
      <c r="L4" s="1">
        <v>1</v>
      </c>
      <c r="M4" s="1">
        <v>1</v>
      </c>
      <c r="N4" s="1">
        <v>0</v>
      </c>
      <c r="O4" s="1">
        <v>0</v>
      </c>
      <c r="P4" s="1">
        <v>1</v>
      </c>
      <c r="Q4" s="1">
        <v>1</v>
      </c>
      <c r="R4" s="1">
        <v>1</v>
      </c>
      <c r="S4" s="1">
        <v>1</v>
      </c>
      <c r="T4" s="1">
        <v>1</v>
      </c>
      <c r="U4" s="1">
        <v>0</v>
      </c>
      <c r="V4" s="1">
        <v>0</v>
      </c>
      <c r="W4" s="1">
        <v>0</v>
      </c>
      <c r="X4" s="1">
        <v>1</v>
      </c>
      <c r="Y4" s="1">
        <v>0</v>
      </c>
      <c r="Z4" s="1">
        <v>0</v>
      </c>
      <c r="AA4" s="1">
        <v>0</v>
      </c>
      <c r="AB4" s="1">
        <v>1</v>
      </c>
      <c r="AC4" s="1">
        <v>1</v>
      </c>
      <c r="AD4" s="1">
        <v>0</v>
      </c>
      <c r="AE4" s="1">
        <v>1</v>
      </c>
      <c r="AF4" s="1">
        <v>1</v>
      </c>
      <c r="AG4" s="1">
        <v>1</v>
      </c>
      <c r="AH4" s="1">
        <v>0</v>
      </c>
      <c r="AI4" s="1">
        <v>0</v>
      </c>
      <c r="AJ4" s="1">
        <v>1</v>
      </c>
      <c r="AK4" s="1">
        <v>1</v>
      </c>
      <c r="AL4" s="1">
        <v>0</v>
      </c>
      <c r="AM4" s="1">
        <v>0</v>
      </c>
      <c r="AN4" s="1">
        <v>1</v>
      </c>
      <c r="AO4" s="1">
        <v>0</v>
      </c>
      <c r="AP4" s="1">
        <v>0</v>
      </c>
      <c r="AQ4" s="1">
        <v>0</v>
      </c>
      <c r="AR4" s="1">
        <v>0</v>
      </c>
      <c r="AS4" s="1">
        <v>0</v>
      </c>
      <c r="AT4" s="1">
        <v>1</v>
      </c>
      <c r="AU4" s="1">
        <v>1</v>
      </c>
      <c r="AV4" s="1">
        <v>0</v>
      </c>
      <c r="AW4" s="1">
        <v>0</v>
      </c>
      <c r="AX4" s="1">
        <v>0</v>
      </c>
      <c r="AY4" s="1">
        <v>0</v>
      </c>
      <c r="AZ4" s="1">
        <v>0</v>
      </c>
      <c r="BA4" s="1">
        <v>1</v>
      </c>
      <c r="BB4" s="1">
        <v>1</v>
      </c>
      <c r="BC4" s="1">
        <v>0</v>
      </c>
      <c r="BD4" s="1">
        <v>0</v>
      </c>
      <c r="BE4" s="1">
        <v>0</v>
      </c>
      <c r="BF4" s="1">
        <v>0</v>
      </c>
      <c r="BG4" s="1">
        <v>1</v>
      </c>
      <c r="BH4" s="1">
        <v>0</v>
      </c>
      <c r="BI4" s="1">
        <v>0</v>
      </c>
      <c r="BJ4" s="1">
        <v>0</v>
      </c>
      <c r="BK4" s="1">
        <v>0</v>
      </c>
      <c r="BL4" s="1">
        <v>1</v>
      </c>
      <c r="BM4" s="1">
        <v>0</v>
      </c>
      <c r="BN4" s="1">
        <v>1</v>
      </c>
      <c r="BO4" s="1">
        <v>1</v>
      </c>
      <c r="BP4" s="1">
        <v>1</v>
      </c>
      <c r="BQ4" s="1">
        <v>1</v>
      </c>
      <c r="BR4" s="1">
        <v>0</v>
      </c>
      <c r="BS4" s="1">
        <v>0</v>
      </c>
      <c r="BT4" s="1">
        <v>0</v>
      </c>
      <c r="BU4" s="1">
        <v>1</v>
      </c>
      <c r="BV4" s="1">
        <v>2</v>
      </c>
      <c r="BW4" s="1">
        <v>0</v>
      </c>
      <c r="BX4" s="1">
        <v>0</v>
      </c>
      <c r="BY4" s="1">
        <v>0</v>
      </c>
      <c r="BZ4" s="1">
        <v>0</v>
      </c>
      <c r="CA4" s="1">
        <v>0</v>
      </c>
      <c r="CB4" s="1">
        <v>0</v>
      </c>
      <c r="CC4" s="1">
        <v>1</v>
      </c>
      <c r="CD4" s="1">
        <v>1</v>
      </c>
      <c r="CE4" s="1">
        <v>0</v>
      </c>
      <c r="CF4" s="1">
        <v>0</v>
      </c>
      <c r="CG4" s="1">
        <v>0</v>
      </c>
      <c r="CH4" s="1">
        <v>0</v>
      </c>
      <c r="CI4" s="1">
        <v>0</v>
      </c>
      <c r="CJ4" s="1">
        <v>0</v>
      </c>
      <c r="CK4" s="1">
        <v>0</v>
      </c>
      <c r="CL4" s="1">
        <v>1</v>
      </c>
      <c r="CM4" s="1">
        <v>0</v>
      </c>
      <c r="CN4" s="1">
        <v>0</v>
      </c>
      <c r="CO4" s="1">
        <v>0</v>
      </c>
      <c r="CP4" s="1">
        <v>0</v>
      </c>
      <c r="CQ4" s="1">
        <v>0</v>
      </c>
      <c r="CR4" s="1">
        <v>0</v>
      </c>
      <c r="CS4" s="1">
        <v>0</v>
      </c>
      <c r="CT4" s="1">
        <v>0</v>
      </c>
      <c r="CU4" s="1">
        <v>0</v>
      </c>
      <c r="CV4" s="1">
        <v>0</v>
      </c>
      <c r="CW4" s="1">
        <v>1</v>
      </c>
      <c r="CX4" s="1">
        <v>0</v>
      </c>
      <c r="CY4" s="1">
        <v>0</v>
      </c>
      <c r="CZ4" s="1">
        <v>0</v>
      </c>
      <c r="DA4" s="1">
        <v>0</v>
      </c>
      <c r="DB4" s="1">
        <v>0</v>
      </c>
      <c r="DC4" s="1">
        <v>0</v>
      </c>
      <c r="DD4" s="1">
        <v>0</v>
      </c>
      <c r="DE4" s="1">
        <v>0</v>
      </c>
      <c r="DF4" s="1">
        <v>0</v>
      </c>
      <c r="DG4" s="1">
        <v>0</v>
      </c>
      <c r="DH4" s="1">
        <v>0</v>
      </c>
      <c r="DI4" s="1">
        <v>0</v>
      </c>
      <c r="DJ4" s="1">
        <v>0</v>
      </c>
      <c r="DK4" s="1">
        <v>1</v>
      </c>
      <c r="DL4" s="1">
        <v>0</v>
      </c>
      <c r="DM4" s="1">
        <v>0</v>
      </c>
      <c r="DN4" s="1">
        <v>0</v>
      </c>
      <c r="DO4" s="1">
        <v>0</v>
      </c>
      <c r="DP4" s="1">
        <v>0</v>
      </c>
      <c r="DQ4" s="1">
        <v>0</v>
      </c>
      <c r="DR4" s="1">
        <v>0</v>
      </c>
      <c r="DS4" s="1">
        <v>0</v>
      </c>
      <c r="DT4" s="1">
        <v>1</v>
      </c>
      <c r="DU4" s="1">
        <v>1</v>
      </c>
      <c r="DV4" s="1">
        <v>0</v>
      </c>
      <c r="DW4" s="1">
        <v>0</v>
      </c>
      <c r="DX4" s="1">
        <v>0</v>
      </c>
      <c r="DY4" s="1">
        <v>1</v>
      </c>
      <c r="DZ4" s="1">
        <v>0</v>
      </c>
      <c r="EA4" s="1">
        <v>0</v>
      </c>
      <c r="EB4" s="1">
        <v>0</v>
      </c>
      <c r="EC4" s="1">
        <v>0</v>
      </c>
      <c r="ED4" s="1">
        <v>0</v>
      </c>
      <c r="EE4" s="1">
        <v>0</v>
      </c>
      <c r="EF4" s="1">
        <v>0</v>
      </c>
      <c r="EG4" s="1">
        <v>0</v>
      </c>
      <c r="EH4" s="1">
        <v>0</v>
      </c>
      <c r="EI4" s="1">
        <v>1</v>
      </c>
      <c r="EJ4" s="1">
        <v>1</v>
      </c>
      <c r="EK4" s="1">
        <v>0</v>
      </c>
      <c r="EL4" s="1">
        <v>0</v>
      </c>
      <c r="EM4" s="1">
        <v>0</v>
      </c>
      <c r="EN4" s="1">
        <v>1</v>
      </c>
      <c r="EO4" s="1">
        <v>0</v>
      </c>
      <c r="EP4" s="1">
        <v>0</v>
      </c>
      <c r="EQ4" s="1">
        <v>0</v>
      </c>
      <c r="ER4" s="1">
        <v>1</v>
      </c>
      <c r="ES4" s="1">
        <v>1</v>
      </c>
      <c r="ET4" s="1">
        <v>0</v>
      </c>
      <c r="EU4" s="1">
        <v>1</v>
      </c>
      <c r="EV4" s="1">
        <v>0</v>
      </c>
      <c r="EW4" s="1">
        <v>1</v>
      </c>
      <c r="EX4" s="1">
        <v>0</v>
      </c>
      <c r="EY4" s="1">
        <v>1</v>
      </c>
      <c r="EZ4" s="1">
        <v>0</v>
      </c>
      <c r="FA4" s="1">
        <v>0</v>
      </c>
      <c r="FB4" s="1">
        <v>0</v>
      </c>
      <c r="FC4" s="1">
        <v>0</v>
      </c>
      <c r="FD4" s="1">
        <v>0</v>
      </c>
      <c r="FE4" s="1">
        <v>0</v>
      </c>
      <c r="FF4" s="1">
        <v>1</v>
      </c>
    </row>
    <row r="5" spans="1:162">
      <c r="A5" s="1">
        <v>2</v>
      </c>
      <c r="B5" s="5" t="s">
        <v>1862</v>
      </c>
      <c r="C5" s="1">
        <v>0</v>
      </c>
      <c r="D5" s="1">
        <v>0</v>
      </c>
      <c r="E5" s="1">
        <v>0</v>
      </c>
      <c r="F5" s="1">
        <v>1</v>
      </c>
      <c r="G5" s="1">
        <v>0</v>
      </c>
      <c r="H5" s="1">
        <v>0</v>
      </c>
      <c r="I5" s="1">
        <v>0</v>
      </c>
      <c r="J5" s="1">
        <v>0</v>
      </c>
      <c r="K5" s="1">
        <v>0</v>
      </c>
      <c r="L5" s="1">
        <v>1</v>
      </c>
      <c r="M5" s="1">
        <v>1</v>
      </c>
      <c r="N5" s="1">
        <v>0</v>
      </c>
      <c r="O5" s="1">
        <v>0</v>
      </c>
      <c r="P5" s="1">
        <v>1</v>
      </c>
      <c r="Q5" s="1">
        <v>1</v>
      </c>
      <c r="R5" s="1">
        <v>1</v>
      </c>
      <c r="S5" s="1">
        <v>1</v>
      </c>
      <c r="T5" s="1">
        <v>1</v>
      </c>
      <c r="U5" s="1">
        <v>0</v>
      </c>
      <c r="V5" s="1">
        <v>0</v>
      </c>
      <c r="W5" s="1">
        <v>0</v>
      </c>
      <c r="X5" s="1">
        <v>1</v>
      </c>
      <c r="Y5" s="1">
        <v>0</v>
      </c>
      <c r="Z5" s="1">
        <v>0</v>
      </c>
      <c r="AA5" s="1">
        <v>0</v>
      </c>
      <c r="AB5" s="1">
        <v>1</v>
      </c>
      <c r="AC5" s="1">
        <v>1</v>
      </c>
      <c r="AD5" s="1">
        <v>0</v>
      </c>
      <c r="AE5" s="1">
        <v>1</v>
      </c>
      <c r="AF5" s="1">
        <v>1</v>
      </c>
      <c r="AG5" s="1">
        <v>1</v>
      </c>
      <c r="AH5" s="1">
        <v>0</v>
      </c>
      <c r="AI5" s="1">
        <v>0</v>
      </c>
      <c r="AJ5" s="1">
        <v>1</v>
      </c>
      <c r="AK5" s="1">
        <v>1</v>
      </c>
      <c r="AL5" s="1">
        <v>0</v>
      </c>
      <c r="AM5" s="1">
        <v>0</v>
      </c>
      <c r="AN5" s="1">
        <v>1</v>
      </c>
      <c r="AO5" s="1">
        <v>0</v>
      </c>
      <c r="AP5" s="1">
        <v>0</v>
      </c>
      <c r="AQ5" s="1">
        <v>0</v>
      </c>
      <c r="AR5" s="1">
        <v>0</v>
      </c>
      <c r="AS5" s="1">
        <v>0</v>
      </c>
      <c r="AT5" s="1">
        <v>1</v>
      </c>
      <c r="AU5" s="1">
        <v>1</v>
      </c>
      <c r="AV5" s="1">
        <v>0</v>
      </c>
      <c r="AW5" s="1">
        <v>0</v>
      </c>
      <c r="AX5" s="1">
        <v>0</v>
      </c>
      <c r="AY5" s="1">
        <v>0</v>
      </c>
      <c r="AZ5" s="1">
        <v>0</v>
      </c>
      <c r="BA5" s="1">
        <v>1</v>
      </c>
      <c r="BB5" s="1">
        <v>1</v>
      </c>
      <c r="BC5" s="1">
        <v>0</v>
      </c>
      <c r="BD5" s="1">
        <v>0</v>
      </c>
      <c r="BE5" s="1">
        <v>0</v>
      </c>
      <c r="BF5" s="1">
        <v>0</v>
      </c>
      <c r="BG5" s="1">
        <v>1</v>
      </c>
      <c r="BH5" s="1">
        <v>0</v>
      </c>
      <c r="BI5" s="1">
        <v>0</v>
      </c>
      <c r="BJ5" s="1">
        <v>0</v>
      </c>
      <c r="BK5" s="1">
        <v>1</v>
      </c>
      <c r="BL5" s="1">
        <v>1</v>
      </c>
      <c r="BM5" s="1">
        <v>0</v>
      </c>
      <c r="BN5" s="1">
        <v>1</v>
      </c>
      <c r="BO5" s="1">
        <v>1</v>
      </c>
      <c r="BP5" s="1">
        <v>1</v>
      </c>
      <c r="BQ5" s="1">
        <v>1</v>
      </c>
      <c r="BR5" s="1">
        <v>0</v>
      </c>
      <c r="BS5" s="1">
        <v>0</v>
      </c>
      <c r="BT5" s="1">
        <v>0</v>
      </c>
      <c r="BU5" s="1">
        <v>1</v>
      </c>
      <c r="BV5" s="1">
        <v>2</v>
      </c>
      <c r="BW5" s="1">
        <v>0</v>
      </c>
      <c r="BX5" s="1">
        <v>0</v>
      </c>
      <c r="BY5" s="1">
        <v>0</v>
      </c>
      <c r="BZ5" s="1">
        <v>0</v>
      </c>
      <c r="CA5" s="1">
        <v>0</v>
      </c>
      <c r="CB5" s="1">
        <v>0</v>
      </c>
      <c r="CC5" s="1">
        <v>1</v>
      </c>
      <c r="CD5" s="1">
        <v>1</v>
      </c>
      <c r="CE5" s="1">
        <v>0</v>
      </c>
      <c r="CF5" s="1">
        <v>0</v>
      </c>
      <c r="CG5" s="1">
        <v>0</v>
      </c>
      <c r="CH5" s="1">
        <v>0</v>
      </c>
      <c r="CI5" s="1">
        <v>0</v>
      </c>
      <c r="CJ5" s="1">
        <v>0</v>
      </c>
      <c r="CK5" s="1">
        <v>0</v>
      </c>
      <c r="CL5" s="1">
        <v>1</v>
      </c>
      <c r="CM5" s="1">
        <v>0</v>
      </c>
      <c r="CN5" s="1">
        <v>0</v>
      </c>
      <c r="CO5" s="1">
        <v>0</v>
      </c>
      <c r="CP5" s="1">
        <v>0</v>
      </c>
      <c r="CQ5" s="1">
        <v>0</v>
      </c>
      <c r="CR5" s="1">
        <v>0</v>
      </c>
      <c r="CS5" s="1">
        <v>0</v>
      </c>
      <c r="CT5" s="1">
        <v>0</v>
      </c>
      <c r="CU5" s="1">
        <v>0</v>
      </c>
      <c r="CV5" s="1">
        <v>0</v>
      </c>
      <c r="CW5" s="1">
        <v>1</v>
      </c>
      <c r="CX5" s="1">
        <v>0</v>
      </c>
      <c r="CY5" s="1">
        <v>0</v>
      </c>
      <c r="CZ5" s="1">
        <v>0</v>
      </c>
      <c r="DA5" s="1">
        <v>0</v>
      </c>
      <c r="DB5" s="1">
        <v>0</v>
      </c>
      <c r="DC5" s="1">
        <v>0</v>
      </c>
      <c r="DD5" s="1">
        <v>0</v>
      </c>
      <c r="DE5" s="1">
        <v>0</v>
      </c>
      <c r="DF5" s="1">
        <v>0</v>
      </c>
      <c r="DG5" s="1">
        <v>0</v>
      </c>
      <c r="DH5" s="1">
        <v>0</v>
      </c>
      <c r="DI5" s="1">
        <v>0</v>
      </c>
      <c r="DJ5" s="1">
        <v>0</v>
      </c>
      <c r="DK5" s="1">
        <v>1</v>
      </c>
      <c r="DL5" s="1">
        <v>0</v>
      </c>
      <c r="DM5" s="1">
        <v>0</v>
      </c>
      <c r="DN5" s="1">
        <v>0</v>
      </c>
      <c r="DO5" s="1">
        <v>0</v>
      </c>
      <c r="DP5" s="1">
        <v>0</v>
      </c>
      <c r="DQ5" s="1">
        <v>0</v>
      </c>
      <c r="DR5" s="1">
        <v>0</v>
      </c>
      <c r="DS5" s="1">
        <v>0</v>
      </c>
      <c r="DT5" s="1">
        <v>1</v>
      </c>
      <c r="DU5" s="1">
        <v>1</v>
      </c>
      <c r="DV5" s="1">
        <v>0</v>
      </c>
      <c r="DW5" s="1">
        <v>0</v>
      </c>
      <c r="DX5" s="1">
        <v>0</v>
      </c>
      <c r="DY5" s="1">
        <v>1</v>
      </c>
      <c r="DZ5" s="1">
        <v>0</v>
      </c>
      <c r="EA5" s="1">
        <v>0</v>
      </c>
      <c r="EB5" s="1">
        <v>0</v>
      </c>
      <c r="EC5" s="1">
        <v>0</v>
      </c>
      <c r="ED5" s="1">
        <v>0</v>
      </c>
      <c r="EE5" s="1">
        <v>0</v>
      </c>
      <c r="EF5" s="1">
        <v>0</v>
      </c>
      <c r="EG5" s="1">
        <v>0</v>
      </c>
      <c r="EH5" s="1">
        <v>0</v>
      </c>
      <c r="EI5" s="1">
        <v>1</v>
      </c>
      <c r="EJ5" s="1">
        <v>1</v>
      </c>
      <c r="EK5" s="1">
        <v>0</v>
      </c>
      <c r="EL5" s="1">
        <v>0</v>
      </c>
      <c r="EM5" s="1">
        <v>0</v>
      </c>
      <c r="EN5" s="1">
        <v>1</v>
      </c>
      <c r="EO5" s="1">
        <v>0</v>
      </c>
      <c r="EP5" s="1">
        <v>0</v>
      </c>
      <c r="EQ5" s="1">
        <v>0</v>
      </c>
      <c r="ER5" s="1">
        <v>1</v>
      </c>
      <c r="ES5" s="1">
        <v>1</v>
      </c>
      <c r="ET5" s="1">
        <v>0</v>
      </c>
      <c r="EU5" s="1">
        <v>1</v>
      </c>
      <c r="EV5" s="1">
        <v>0</v>
      </c>
      <c r="EW5" s="1">
        <v>1</v>
      </c>
      <c r="EX5" s="1">
        <v>0</v>
      </c>
      <c r="EY5" s="1">
        <v>1</v>
      </c>
      <c r="EZ5" s="1">
        <v>0</v>
      </c>
      <c r="FA5" s="1">
        <v>0</v>
      </c>
      <c r="FB5" s="1">
        <v>0</v>
      </c>
      <c r="FC5" s="1">
        <v>0</v>
      </c>
      <c r="FD5" s="1">
        <v>0</v>
      </c>
      <c r="FE5" s="1">
        <v>0</v>
      </c>
      <c r="FF5" s="1">
        <v>1</v>
      </c>
    </row>
    <row r="6" spans="1:162">
      <c r="A6" s="1">
        <v>3</v>
      </c>
      <c r="B6" s="5" t="s">
        <v>1863</v>
      </c>
      <c r="C6" s="1">
        <v>0</v>
      </c>
      <c r="D6" s="1">
        <v>0</v>
      </c>
      <c r="E6" s="1">
        <v>0</v>
      </c>
      <c r="F6" s="1">
        <v>1</v>
      </c>
      <c r="G6" s="1">
        <v>0</v>
      </c>
      <c r="H6" s="1">
        <v>0</v>
      </c>
      <c r="I6" s="1">
        <v>0</v>
      </c>
      <c r="J6" s="1">
        <v>0</v>
      </c>
      <c r="K6" s="1">
        <v>0</v>
      </c>
      <c r="L6" s="1">
        <v>1</v>
      </c>
      <c r="M6" s="1">
        <v>1</v>
      </c>
      <c r="N6" s="1">
        <v>0</v>
      </c>
      <c r="O6" s="1">
        <v>0</v>
      </c>
      <c r="P6" s="1">
        <v>1</v>
      </c>
      <c r="Q6" s="1">
        <v>1</v>
      </c>
      <c r="R6" s="1">
        <v>1</v>
      </c>
      <c r="S6" s="1">
        <v>1</v>
      </c>
      <c r="T6" s="1">
        <v>1</v>
      </c>
      <c r="U6" s="1">
        <v>0</v>
      </c>
      <c r="V6" s="1">
        <v>0</v>
      </c>
      <c r="W6" s="1">
        <v>0</v>
      </c>
      <c r="X6" s="1">
        <v>1</v>
      </c>
      <c r="Y6" s="1">
        <v>0</v>
      </c>
      <c r="Z6" s="1">
        <v>0</v>
      </c>
      <c r="AA6" s="1">
        <v>0</v>
      </c>
      <c r="AB6" s="1">
        <v>1</v>
      </c>
      <c r="AC6" s="1">
        <v>1</v>
      </c>
      <c r="AD6" s="1">
        <v>0</v>
      </c>
      <c r="AE6" s="1">
        <v>1</v>
      </c>
      <c r="AF6" s="1">
        <v>1</v>
      </c>
      <c r="AG6" s="1">
        <v>1</v>
      </c>
      <c r="AH6" s="1">
        <v>0</v>
      </c>
      <c r="AI6" s="1">
        <v>0</v>
      </c>
      <c r="AJ6" s="1">
        <v>1</v>
      </c>
      <c r="AK6" s="1">
        <v>0</v>
      </c>
      <c r="AL6" s="1">
        <v>0</v>
      </c>
      <c r="AM6" s="1">
        <v>0</v>
      </c>
      <c r="AN6" s="1">
        <v>1</v>
      </c>
      <c r="AO6" s="1">
        <v>0</v>
      </c>
      <c r="AP6" s="1">
        <v>0</v>
      </c>
      <c r="AQ6" s="1">
        <v>0</v>
      </c>
      <c r="AR6" s="1">
        <v>0</v>
      </c>
      <c r="AS6" s="1">
        <v>0</v>
      </c>
      <c r="AT6" s="1">
        <v>1</v>
      </c>
      <c r="AU6" s="1">
        <v>1</v>
      </c>
      <c r="AV6" s="1">
        <v>0</v>
      </c>
      <c r="AW6" s="1">
        <v>0</v>
      </c>
      <c r="AX6" s="1">
        <v>0</v>
      </c>
      <c r="AY6" s="1">
        <v>0</v>
      </c>
      <c r="AZ6" s="1">
        <v>0</v>
      </c>
      <c r="BA6" s="1">
        <v>1</v>
      </c>
      <c r="BB6" s="1">
        <v>1</v>
      </c>
      <c r="BC6" s="1">
        <v>0</v>
      </c>
      <c r="BD6" s="1">
        <v>0</v>
      </c>
      <c r="BE6" s="1">
        <v>0</v>
      </c>
      <c r="BF6" s="1">
        <v>0</v>
      </c>
      <c r="BG6" s="1">
        <v>1</v>
      </c>
      <c r="BH6" s="1">
        <v>0</v>
      </c>
      <c r="BI6" s="1">
        <v>0</v>
      </c>
      <c r="BJ6" s="1">
        <v>0</v>
      </c>
      <c r="BK6" s="1">
        <v>1</v>
      </c>
      <c r="BL6" s="1">
        <v>1</v>
      </c>
      <c r="BM6" s="1">
        <v>0</v>
      </c>
      <c r="BN6" s="1">
        <v>1</v>
      </c>
      <c r="BO6" s="1">
        <v>1</v>
      </c>
      <c r="BP6" s="1">
        <v>1</v>
      </c>
      <c r="BQ6" s="1">
        <v>0</v>
      </c>
      <c r="BR6" s="1">
        <v>0</v>
      </c>
      <c r="BS6" s="1">
        <v>0</v>
      </c>
      <c r="BT6" s="1">
        <v>0</v>
      </c>
      <c r="BU6" s="1">
        <v>1</v>
      </c>
      <c r="BV6" s="1">
        <v>2</v>
      </c>
      <c r="BW6" s="1">
        <v>0</v>
      </c>
      <c r="BX6" s="1">
        <v>0</v>
      </c>
      <c r="BY6" s="1">
        <v>0</v>
      </c>
      <c r="BZ6" s="1">
        <v>0</v>
      </c>
      <c r="CA6" s="1">
        <v>0</v>
      </c>
      <c r="CB6" s="1">
        <v>0</v>
      </c>
      <c r="CC6" s="1">
        <v>1</v>
      </c>
      <c r="CD6" s="1">
        <v>1</v>
      </c>
      <c r="CE6" s="1">
        <v>0</v>
      </c>
      <c r="CF6" s="1">
        <v>0</v>
      </c>
      <c r="CG6" s="1">
        <v>0</v>
      </c>
      <c r="CH6" s="1">
        <v>0</v>
      </c>
      <c r="CI6" s="1">
        <v>0</v>
      </c>
      <c r="CJ6" s="1">
        <v>0</v>
      </c>
      <c r="CK6" s="1">
        <v>0</v>
      </c>
      <c r="CL6" s="1">
        <v>1</v>
      </c>
      <c r="CM6" s="1">
        <v>0</v>
      </c>
      <c r="CN6" s="1">
        <v>0</v>
      </c>
      <c r="CO6" s="1">
        <v>0</v>
      </c>
      <c r="CP6" s="1">
        <v>1</v>
      </c>
      <c r="CQ6" s="1">
        <v>0</v>
      </c>
      <c r="CR6" s="1">
        <v>0</v>
      </c>
      <c r="CS6" s="1">
        <v>0</v>
      </c>
      <c r="CT6" s="1">
        <v>0</v>
      </c>
      <c r="CU6" s="1">
        <v>0</v>
      </c>
      <c r="CV6" s="1">
        <v>0</v>
      </c>
      <c r="CW6" s="1">
        <v>1</v>
      </c>
      <c r="CX6" s="1">
        <v>0</v>
      </c>
      <c r="CY6" s="1">
        <v>0</v>
      </c>
      <c r="CZ6" s="1">
        <v>0</v>
      </c>
      <c r="DA6" s="1">
        <v>0</v>
      </c>
      <c r="DB6" s="1">
        <v>0</v>
      </c>
      <c r="DC6" s="1">
        <v>0</v>
      </c>
      <c r="DD6" s="1">
        <v>0</v>
      </c>
      <c r="DE6" s="1">
        <v>0</v>
      </c>
      <c r="DF6" s="1">
        <v>0</v>
      </c>
      <c r="DG6" s="1">
        <v>0</v>
      </c>
      <c r="DH6" s="1">
        <v>0</v>
      </c>
      <c r="DI6" s="1">
        <v>0</v>
      </c>
      <c r="DJ6" s="1">
        <v>0</v>
      </c>
      <c r="DK6" s="1">
        <v>1</v>
      </c>
      <c r="DL6" s="1">
        <v>0</v>
      </c>
      <c r="DM6" s="1">
        <v>0</v>
      </c>
      <c r="DN6" s="1">
        <v>0</v>
      </c>
      <c r="DO6" s="1">
        <v>0</v>
      </c>
      <c r="DP6" s="1">
        <v>0</v>
      </c>
      <c r="DQ6" s="1">
        <v>0</v>
      </c>
      <c r="DR6" s="1">
        <v>0</v>
      </c>
      <c r="DS6" s="1">
        <v>0</v>
      </c>
      <c r="DT6" s="1">
        <v>1</v>
      </c>
      <c r="DU6" s="1">
        <v>1</v>
      </c>
      <c r="DV6" s="1">
        <v>0</v>
      </c>
      <c r="DW6" s="1">
        <v>0</v>
      </c>
      <c r="DX6" s="1">
        <v>0</v>
      </c>
      <c r="DY6" s="1">
        <v>1</v>
      </c>
      <c r="DZ6" s="1">
        <v>0</v>
      </c>
      <c r="EA6" s="1">
        <v>0</v>
      </c>
      <c r="EB6" s="1">
        <v>0</v>
      </c>
      <c r="EC6" s="1">
        <v>0</v>
      </c>
      <c r="ED6" s="1">
        <v>0</v>
      </c>
      <c r="EE6" s="1">
        <v>0</v>
      </c>
      <c r="EF6" s="1">
        <v>0</v>
      </c>
      <c r="EG6" s="1">
        <v>0</v>
      </c>
      <c r="EH6" s="1">
        <v>0</v>
      </c>
      <c r="EI6" s="1">
        <v>1</v>
      </c>
      <c r="EJ6" s="1">
        <v>1</v>
      </c>
      <c r="EK6" s="1">
        <v>0</v>
      </c>
      <c r="EL6" s="1">
        <v>0</v>
      </c>
      <c r="EM6" s="1">
        <v>0</v>
      </c>
      <c r="EN6" s="1">
        <v>1</v>
      </c>
      <c r="EO6" s="1">
        <v>0</v>
      </c>
      <c r="EP6" s="1">
        <v>0</v>
      </c>
      <c r="EQ6" s="1">
        <v>0</v>
      </c>
      <c r="ER6" s="1">
        <v>1</v>
      </c>
      <c r="ES6" s="1">
        <v>1</v>
      </c>
      <c r="ET6" s="1">
        <v>0</v>
      </c>
      <c r="EU6" s="1">
        <v>1</v>
      </c>
      <c r="EV6" s="1">
        <v>0</v>
      </c>
      <c r="EW6" s="1">
        <v>1</v>
      </c>
      <c r="EX6" s="1">
        <v>0</v>
      </c>
      <c r="EY6" s="1">
        <v>1</v>
      </c>
      <c r="EZ6" s="1">
        <v>0</v>
      </c>
      <c r="FA6" s="1">
        <v>0</v>
      </c>
      <c r="FB6" s="1">
        <v>0</v>
      </c>
      <c r="FC6" s="1">
        <v>0</v>
      </c>
      <c r="FD6" s="1">
        <v>0</v>
      </c>
      <c r="FE6" s="1">
        <v>0</v>
      </c>
      <c r="FF6" s="1">
        <v>1</v>
      </c>
    </row>
    <row r="7" spans="1:162">
      <c r="A7" s="1">
        <v>4</v>
      </c>
      <c r="B7" s="5" t="s">
        <v>1864</v>
      </c>
      <c r="C7" s="1">
        <v>0</v>
      </c>
      <c r="D7" s="1">
        <v>0</v>
      </c>
      <c r="E7" s="1">
        <v>0</v>
      </c>
      <c r="F7" s="1">
        <v>1</v>
      </c>
      <c r="G7" s="1">
        <v>0</v>
      </c>
      <c r="H7" s="1">
        <v>0</v>
      </c>
      <c r="I7" s="1">
        <v>0</v>
      </c>
      <c r="J7" s="1">
        <v>0</v>
      </c>
      <c r="K7" s="1">
        <v>0</v>
      </c>
      <c r="L7" s="1">
        <v>1</v>
      </c>
      <c r="M7" s="1">
        <v>1</v>
      </c>
      <c r="N7" s="1">
        <v>0</v>
      </c>
      <c r="O7" s="1">
        <v>0</v>
      </c>
      <c r="P7" s="1">
        <v>1</v>
      </c>
      <c r="Q7" s="1">
        <v>1</v>
      </c>
      <c r="R7" s="1">
        <v>1</v>
      </c>
      <c r="S7" s="1">
        <v>1</v>
      </c>
      <c r="T7" s="1">
        <v>2</v>
      </c>
      <c r="U7" s="1">
        <v>0</v>
      </c>
      <c r="V7" s="1">
        <v>0</v>
      </c>
      <c r="W7" s="1">
        <v>0</v>
      </c>
      <c r="X7" s="1">
        <v>1</v>
      </c>
      <c r="Y7" s="1">
        <v>0</v>
      </c>
      <c r="Z7" s="1">
        <v>0</v>
      </c>
      <c r="AA7" s="1">
        <v>0</v>
      </c>
      <c r="AB7" s="1">
        <v>1</v>
      </c>
      <c r="AC7" s="1">
        <v>1</v>
      </c>
      <c r="AD7" s="1">
        <v>0</v>
      </c>
      <c r="AE7" s="1">
        <v>1</v>
      </c>
      <c r="AF7" s="1">
        <v>1</v>
      </c>
      <c r="AG7" s="1">
        <v>1</v>
      </c>
      <c r="AH7" s="1">
        <v>0</v>
      </c>
      <c r="AI7" s="1">
        <v>0</v>
      </c>
      <c r="AJ7" s="1">
        <v>1</v>
      </c>
      <c r="AK7" s="1">
        <v>1</v>
      </c>
      <c r="AL7" s="1">
        <v>0</v>
      </c>
      <c r="AM7" s="1">
        <v>0</v>
      </c>
      <c r="AN7" s="1">
        <v>1</v>
      </c>
      <c r="AO7" s="1">
        <v>0</v>
      </c>
      <c r="AP7" s="1">
        <v>0</v>
      </c>
      <c r="AQ7" s="1">
        <v>0</v>
      </c>
      <c r="AR7" s="1">
        <v>0</v>
      </c>
      <c r="AS7" s="1">
        <v>0</v>
      </c>
      <c r="AT7" s="1">
        <v>1</v>
      </c>
      <c r="AU7" s="1">
        <v>1</v>
      </c>
      <c r="AV7" s="1">
        <v>0</v>
      </c>
      <c r="AW7" s="1">
        <v>0</v>
      </c>
      <c r="AX7" s="1">
        <v>0</v>
      </c>
      <c r="AY7" s="1">
        <v>0</v>
      </c>
      <c r="AZ7" s="1">
        <v>0</v>
      </c>
      <c r="BA7" s="1">
        <v>1</v>
      </c>
      <c r="BB7" s="1">
        <v>1</v>
      </c>
      <c r="BC7" s="1">
        <v>0</v>
      </c>
      <c r="BD7" s="1">
        <v>0</v>
      </c>
      <c r="BE7" s="1">
        <v>0</v>
      </c>
      <c r="BF7" s="1">
        <v>0</v>
      </c>
      <c r="BG7" s="1">
        <v>1</v>
      </c>
      <c r="BH7" s="1">
        <v>0</v>
      </c>
      <c r="BI7" s="1">
        <v>0</v>
      </c>
      <c r="BJ7" s="1">
        <v>0</v>
      </c>
      <c r="BK7" s="1">
        <v>1</v>
      </c>
      <c r="BL7" s="1">
        <v>1</v>
      </c>
      <c r="BM7" s="1">
        <v>0</v>
      </c>
      <c r="BN7" s="1">
        <v>1</v>
      </c>
      <c r="BO7" s="1">
        <v>1</v>
      </c>
      <c r="BP7" s="1">
        <v>1</v>
      </c>
      <c r="BQ7" s="1">
        <v>1</v>
      </c>
      <c r="BR7" s="1">
        <v>0</v>
      </c>
      <c r="BS7" s="1">
        <v>0</v>
      </c>
      <c r="BT7" s="1">
        <v>0</v>
      </c>
      <c r="BU7" s="1">
        <v>1</v>
      </c>
      <c r="BV7" s="1">
        <v>2</v>
      </c>
      <c r="BW7" s="1">
        <v>0</v>
      </c>
      <c r="BX7" s="1">
        <v>0</v>
      </c>
      <c r="BY7" s="1">
        <v>0</v>
      </c>
      <c r="BZ7" s="1">
        <v>0</v>
      </c>
      <c r="CA7" s="1">
        <v>0</v>
      </c>
      <c r="CB7" s="1">
        <v>0</v>
      </c>
      <c r="CC7" s="1">
        <v>1</v>
      </c>
      <c r="CD7" s="1">
        <v>1</v>
      </c>
      <c r="CE7" s="1">
        <v>0</v>
      </c>
      <c r="CF7" s="1">
        <v>0</v>
      </c>
      <c r="CG7" s="1">
        <v>0</v>
      </c>
      <c r="CH7" s="1">
        <v>0</v>
      </c>
      <c r="CI7" s="1">
        <v>0</v>
      </c>
      <c r="CJ7" s="1">
        <v>0</v>
      </c>
      <c r="CK7" s="1">
        <v>0</v>
      </c>
      <c r="CL7" s="1">
        <v>1</v>
      </c>
      <c r="CM7" s="1">
        <v>0</v>
      </c>
      <c r="CN7" s="1">
        <v>0</v>
      </c>
      <c r="CO7" s="1">
        <v>0</v>
      </c>
      <c r="CP7" s="1">
        <v>1</v>
      </c>
      <c r="CQ7" s="1">
        <v>0</v>
      </c>
      <c r="CR7" s="1">
        <v>0</v>
      </c>
      <c r="CS7" s="1">
        <v>0</v>
      </c>
      <c r="CT7" s="1">
        <v>0</v>
      </c>
      <c r="CU7" s="1">
        <v>0</v>
      </c>
      <c r="CV7" s="1">
        <v>0</v>
      </c>
      <c r="CW7" s="1">
        <v>1</v>
      </c>
      <c r="CX7" s="1">
        <v>0</v>
      </c>
      <c r="CY7" s="1">
        <v>0</v>
      </c>
      <c r="CZ7" s="1">
        <v>0</v>
      </c>
      <c r="DA7" s="1">
        <v>0</v>
      </c>
      <c r="DB7" s="1">
        <v>0</v>
      </c>
      <c r="DC7" s="1">
        <v>0</v>
      </c>
      <c r="DD7" s="1">
        <v>0</v>
      </c>
      <c r="DE7" s="1">
        <v>0</v>
      </c>
      <c r="DF7" s="1">
        <v>0</v>
      </c>
      <c r="DG7" s="1">
        <v>0</v>
      </c>
      <c r="DH7" s="1">
        <v>0</v>
      </c>
      <c r="DI7" s="1">
        <v>0</v>
      </c>
      <c r="DJ7" s="1">
        <v>0</v>
      </c>
      <c r="DK7" s="1">
        <v>1</v>
      </c>
      <c r="DL7" s="1">
        <v>0</v>
      </c>
      <c r="DM7" s="1">
        <v>0</v>
      </c>
      <c r="DN7" s="1">
        <v>0</v>
      </c>
      <c r="DO7" s="1">
        <v>0</v>
      </c>
      <c r="DP7" s="1">
        <v>0</v>
      </c>
      <c r="DQ7" s="1">
        <v>0</v>
      </c>
      <c r="DR7" s="1">
        <v>0</v>
      </c>
      <c r="DS7" s="1">
        <v>0</v>
      </c>
      <c r="DT7" s="1">
        <v>1</v>
      </c>
      <c r="DU7" s="1">
        <v>1</v>
      </c>
      <c r="DV7" s="1">
        <v>0</v>
      </c>
      <c r="DW7" s="1">
        <v>0</v>
      </c>
      <c r="DX7" s="1">
        <v>0</v>
      </c>
      <c r="DY7" s="1">
        <v>1</v>
      </c>
      <c r="DZ7" s="1">
        <v>0</v>
      </c>
      <c r="EA7" s="1">
        <v>0</v>
      </c>
      <c r="EB7" s="1">
        <v>0</v>
      </c>
      <c r="EC7" s="1">
        <v>0</v>
      </c>
      <c r="ED7" s="1">
        <v>0</v>
      </c>
      <c r="EE7" s="1">
        <v>0</v>
      </c>
      <c r="EF7" s="1">
        <v>0</v>
      </c>
      <c r="EG7" s="1">
        <v>0</v>
      </c>
      <c r="EH7" s="1">
        <v>0</v>
      </c>
      <c r="EI7" s="1">
        <v>1</v>
      </c>
      <c r="EJ7" s="1">
        <v>1</v>
      </c>
      <c r="EK7" s="1">
        <v>0</v>
      </c>
      <c r="EL7" s="1">
        <v>0</v>
      </c>
      <c r="EM7" s="1">
        <v>0</v>
      </c>
      <c r="EN7" s="1">
        <v>1</v>
      </c>
      <c r="EO7" s="1">
        <v>0</v>
      </c>
      <c r="EP7" s="1">
        <v>0</v>
      </c>
      <c r="EQ7" s="1">
        <v>0</v>
      </c>
      <c r="ER7" s="1">
        <v>1</v>
      </c>
      <c r="ES7" s="1">
        <v>1</v>
      </c>
      <c r="ET7" s="1">
        <v>0</v>
      </c>
      <c r="EU7" s="1">
        <v>1</v>
      </c>
      <c r="EV7" s="1">
        <v>0</v>
      </c>
      <c r="EW7" s="1">
        <v>1</v>
      </c>
      <c r="EX7" s="1">
        <v>0</v>
      </c>
      <c r="EY7" s="1">
        <v>1</v>
      </c>
      <c r="EZ7" s="1">
        <v>0</v>
      </c>
      <c r="FA7" s="1">
        <v>0</v>
      </c>
      <c r="FB7" s="1">
        <v>0</v>
      </c>
      <c r="FC7" s="1">
        <v>0</v>
      </c>
      <c r="FD7" s="1">
        <v>0</v>
      </c>
      <c r="FE7" s="1">
        <v>0</v>
      </c>
      <c r="FF7" s="1">
        <v>1</v>
      </c>
    </row>
    <row r="8" spans="1:162">
      <c r="A8" s="1">
        <v>5</v>
      </c>
      <c r="B8" s="5" t="s">
        <v>1865</v>
      </c>
      <c r="C8" s="1">
        <v>0</v>
      </c>
      <c r="D8" s="1">
        <v>0</v>
      </c>
      <c r="E8" s="1">
        <v>0</v>
      </c>
      <c r="F8" s="1">
        <v>1</v>
      </c>
      <c r="G8" s="1">
        <v>0</v>
      </c>
      <c r="H8" s="1">
        <v>0</v>
      </c>
      <c r="I8" s="1">
        <v>0</v>
      </c>
      <c r="J8" s="1">
        <v>0</v>
      </c>
      <c r="K8" s="1">
        <v>0</v>
      </c>
      <c r="L8" s="1">
        <v>1</v>
      </c>
      <c r="M8" s="1">
        <v>1</v>
      </c>
      <c r="N8" s="1">
        <v>0</v>
      </c>
      <c r="O8" s="1">
        <v>0</v>
      </c>
      <c r="P8" s="1">
        <v>1</v>
      </c>
      <c r="Q8" s="1">
        <v>0</v>
      </c>
      <c r="R8" s="1">
        <v>1</v>
      </c>
      <c r="S8" s="1">
        <v>1</v>
      </c>
      <c r="T8" s="1">
        <v>1</v>
      </c>
      <c r="U8" s="1">
        <v>0</v>
      </c>
      <c r="V8" s="1">
        <v>0</v>
      </c>
      <c r="W8" s="1">
        <v>0</v>
      </c>
      <c r="X8" s="1">
        <v>1</v>
      </c>
      <c r="Y8" s="1">
        <v>0</v>
      </c>
      <c r="Z8" s="1">
        <v>0</v>
      </c>
      <c r="AA8" s="1">
        <v>0</v>
      </c>
      <c r="AB8" s="1">
        <v>1</v>
      </c>
      <c r="AC8" s="1">
        <v>1</v>
      </c>
      <c r="AD8" s="1">
        <v>0</v>
      </c>
      <c r="AE8" s="1">
        <v>1</v>
      </c>
      <c r="AF8" s="1">
        <v>1</v>
      </c>
      <c r="AG8" s="1">
        <v>1</v>
      </c>
      <c r="AH8" s="1">
        <v>0</v>
      </c>
      <c r="AI8" s="1">
        <v>0</v>
      </c>
      <c r="AJ8" s="1">
        <v>1</v>
      </c>
      <c r="AK8" s="1">
        <v>1</v>
      </c>
      <c r="AL8" s="1">
        <v>0</v>
      </c>
      <c r="AM8" s="1">
        <v>0</v>
      </c>
      <c r="AN8" s="1">
        <v>1</v>
      </c>
      <c r="AO8" s="1">
        <v>0</v>
      </c>
      <c r="AP8" s="1">
        <v>0</v>
      </c>
      <c r="AQ8" s="1">
        <v>0</v>
      </c>
      <c r="AR8" s="1">
        <v>0</v>
      </c>
      <c r="AS8" s="1">
        <v>0</v>
      </c>
      <c r="AT8" s="1">
        <v>1</v>
      </c>
      <c r="AU8" s="1">
        <v>1</v>
      </c>
      <c r="AV8" s="1">
        <v>0</v>
      </c>
      <c r="AW8" s="1">
        <v>0</v>
      </c>
      <c r="AX8" s="1">
        <v>0</v>
      </c>
      <c r="AY8" s="1">
        <v>0</v>
      </c>
      <c r="AZ8" s="1">
        <v>0</v>
      </c>
      <c r="BA8" s="1">
        <v>1</v>
      </c>
      <c r="BB8" s="1">
        <v>1</v>
      </c>
      <c r="BC8" s="1">
        <v>0</v>
      </c>
      <c r="BD8" s="1">
        <v>0</v>
      </c>
      <c r="BE8" s="1">
        <v>0</v>
      </c>
      <c r="BF8" s="1">
        <v>0</v>
      </c>
      <c r="BG8" s="1">
        <v>1</v>
      </c>
      <c r="BH8" s="1">
        <v>0</v>
      </c>
      <c r="BI8" s="1">
        <v>0</v>
      </c>
      <c r="BJ8" s="1">
        <v>0</v>
      </c>
      <c r="BK8" s="1">
        <v>0</v>
      </c>
      <c r="BL8" s="1">
        <v>1</v>
      </c>
      <c r="BM8" s="1">
        <v>0</v>
      </c>
      <c r="BN8" s="1">
        <v>1</v>
      </c>
      <c r="BO8" s="1">
        <v>1</v>
      </c>
      <c r="BP8" s="1">
        <v>1</v>
      </c>
      <c r="BQ8" s="1">
        <v>1</v>
      </c>
      <c r="BR8" s="1">
        <v>0</v>
      </c>
      <c r="BS8" s="1">
        <v>0</v>
      </c>
      <c r="BT8" s="1">
        <v>0</v>
      </c>
      <c r="BU8" s="1">
        <v>1</v>
      </c>
      <c r="BV8" s="1">
        <v>2</v>
      </c>
      <c r="BW8" s="1">
        <v>0</v>
      </c>
      <c r="BX8" s="1">
        <v>0</v>
      </c>
      <c r="BY8" s="1">
        <v>0</v>
      </c>
      <c r="BZ8" s="1">
        <v>0</v>
      </c>
      <c r="CA8" s="1">
        <v>0</v>
      </c>
      <c r="CB8" s="1">
        <v>0</v>
      </c>
      <c r="CC8" s="1">
        <v>1</v>
      </c>
      <c r="CD8" s="1">
        <v>1</v>
      </c>
      <c r="CE8" s="1">
        <v>0</v>
      </c>
      <c r="CF8" s="1">
        <v>0</v>
      </c>
      <c r="CG8" s="1">
        <v>0</v>
      </c>
      <c r="CH8" s="1">
        <v>0</v>
      </c>
      <c r="CI8" s="1">
        <v>0</v>
      </c>
      <c r="CJ8" s="1">
        <v>0</v>
      </c>
      <c r="CK8" s="1">
        <v>0</v>
      </c>
      <c r="CL8" s="1">
        <v>1</v>
      </c>
      <c r="CM8" s="1">
        <v>0</v>
      </c>
      <c r="CN8" s="1">
        <v>0</v>
      </c>
      <c r="CO8" s="1">
        <v>0</v>
      </c>
      <c r="CP8" s="1">
        <v>0</v>
      </c>
      <c r="CQ8" s="1">
        <v>0</v>
      </c>
      <c r="CR8" s="1">
        <v>0</v>
      </c>
      <c r="CS8" s="1">
        <v>0</v>
      </c>
      <c r="CT8" s="1">
        <v>0</v>
      </c>
      <c r="CU8" s="1">
        <v>0</v>
      </c>
      <c r="CV8" s="1">
        <v>0</v>
      </c>
      <c r="CW8" s="1">
        <v>1</v>
      </c>
      <c r="CX8" s="1">
        <v>0</v>
      </c>
      <c r="CY8" s="1">
        <v>0</v>
      </c>
      <c r="CZ8" s="1">
        <v>0</v>
      </c>
      <c r="DA8" s="1">
        <v>0</v>
      </c>
      <c r="DB8" s="1">
        <v>0</v>
      </c>
      <c r="DC8" s="1">
        <v>0</v>
      </c>
      <c r="DD8" s="1">
        <v>0</v>
      </c>
      <c r="DE8" s="1">
        <v>0</v>
      </c>
      <c r="DF8" s="1">
        <v>0</v>
      </c>
      <c r="DG8" s="1">
        <v>0</v>
      </c>
      <c r="DH8" s="1">
        <v>0</v>
      </c>
      <c r="DI8" s="1">
        <v>0</v>
      </c>
      <c r="DJ8" s="1">
        <v>0</v>
      </c>
      <c r="DK8" s="1">
        <v>1</v>
      </c>
      <c r="DL8" s="1">
        <v>0</v>
      </c>
      <c r="DM8" s="1">
        <v>0</v>
      </c>
      <c r="DN8" s="1">
        <v>0</v>
      </c>
      <c r="DO8" s="1">
        <v>0</v>
      </c>
      <c r="DP8" s="1">
        <v>0</v>
      </c>
      <c r="DQ8" s="1">
        <v>0</v>
      </c>
      <c r="DR8" s="1">
        <v>0</v>
      </c>
      <c r="DS8" s="1">
        <v>0</v>
      </c>
      <c r="DT8" s="1">
        <v>1</v>
      </c>
      <c r="DU8" s="1">
        <v>1</v>
      </c>
      <c r="DV8" s="1">
        <v>0</v>
      </c>
      <c r="DW8" s="1">
        <v>0</v>
      </c>
      <c r="DX8" s="1">
        <v>0</v>
      </c>
      <c r="DY8" s="1">
        <v>1</v>
      </c>
      <c r="DZ8" s="1">
        <v>0</v>
      </c>
      <c r="EA8" s="1">
        <v>0</v>
      </c>
      <c r="EB8" s="1">
        <v>0</v>
      </c>
      <c r="EC8" s="1">
        <v>0</v>
      </c>
      <c r="ED8" s="1">
        <v>0</v>
      </c>
      <c r="EE8" s="1">
        <v>0</v>
      </c>
      <c r="EF8" s="1">
        <v>0</v>
      </c>
      <c r="EG8" s="1">
        <v>0</v>
      </c>
      <c r="EH8" s="1">
        <v>0</v>
      </c>
      <c r="EI8" s="1">
        <v>1</v>
      </c>
      <c r="EJ8" s="1">
        <v>1</v>
      </c>
      <c r="EK8" s="1">
        <v>0</v>
      </c>
      <c r="EL8" s="1">
        <v>0</v>
      </c>
      <c r="EM8" s="1">
        <v>0</v>
      </c>
      <c r="EN8" s="1">
        <v>1</v>
      </c>
      <c r="EO8" s="1">
        <v>0</v>
      </c>
      <c r="EP8" s="1">
        <v>0</v>
      </c>
      <c r="EQ8" s="1">
        <v>0</v>
      </c>
      <c r="ER8" s="1">
        <v>1</v>
      </c>
      <c r="ES8" s="1">
        <v>1</v>
      </c>
      <c r="ET8" s="1">
        <v>0</v>
      </c>
      <c r="EU8" s="1">
        <v>1</v>
      </c>
      <c r="EV8" s="1">
        <v>0</v>
      </c>
      <c r="EW8" s="1">
        <v>1</v>
      </c>
      <c r="EX8" s="1">
        <v>0</v>
      </c>
      <c r="EY8" s="1">
        <v>1</v>
      </c>
      <c r="EZ8" s="1">
        <v>0</v>
      </c>
      <c r="FA8" s="1">
        <v>0</v>
      </c>
      <c r="FB8" s="1">
        <v>0</v>
      </c>
      <c r="FC8" s="1">
        <v>0</v>
      </c>
      <c r="FD8" s="1">
        <v>0</v>
      </c>
      <c r="FE8" s="1">
        <v>0</v>
      </c>
      <c r="FF8" s="1">
        <v>1</v>
      </c>
    </row>
    <row r="9" spans="1:162">
      <c r="A9" s="1">
        <v>6</v>
      </c>
      <c r="B9" s="5" t="s">
        <v>1866</v>
      </c>
      <c r="C9" s="1">
        <v>0</v>
      </c>
      <c r="D9" s="1">
        <v>0</v>
      </c>
      <c r="E9" s="1">
        <v>0</v>
      </c>
      <c r="F9" s="1">
        <v>1</v>
      </c>
      <c r="G9" s="1">
        <v>0</v>
      </c>
      <c r="H9" s="1">
        <v>0</v>
      </c>
      <c r="I9" s="1">
        <v>0</v>
      </c>
      <c r="J9" s="1">
        <v>0</v>
      </c>
      <c r="K9" s="1">
        <v>0</v>
      </c>
      <c r="L9" s="1">
        <v>1</v>
      </c>
      <c r="M9" s="1">
        <v>1</v>
      </c>
      <c r="N9" s="1">
        <v>0</v>
      </c>
      <c r="O9" s="1">
        <v>0</v>
      </c>
      <c r="P9" s="1">
        <v>1</v>
      </c>
      <c r="Q9" s="1">
        <v>0</v>
      </c>
      <c r="R9" s="1">
        <v>0</v>
      </c>
      <c r="S9" s="1">
        <v>1</v>
      </c>
      <c r="T9" s="1">
        <v>1</v>
      </c>
      <c r="U9" s="1">
        <v>0</v>
      </c>
      <c r="V9" s="1">
        <v>0</v>
      </c>
      <c r="W9" s="1">
        <v>0</v>
      </c>
      <c r="X9" s="1">
        <v>1</v>
      </c>
      <c r="Y9" s="1">
        <v>0</v>
      </c>
      <c r="Z9" s="1">
        <v>0</v>
      </c>
      <c r="AA9" s="1">
        <v>0</v>
      </c>
      <c r="AB9" s="1">
        <v>1</v>
      </c>
      <c r="AC9" s="1">
        <v>1</v>
      </c>
      <c r="AD9" s="1">
        <v>0</v>
      </c>
      <c r="AE9" s="1">
        <v>1</v>
      </c>
      <c r="AF9" s="1">
        <v>1</v>
      </c>
      <c r="AG9" s="1">
        <v>1</v>
      </c>
      <c r="AH9" s="1">
        <v>0</v>
      </c>
      <c r="AI9" s="1">
        <v>0</v>
      </c>
      <c r="AJ9" s="1">
        <v>1</v>
      </c>
      <c r="AK9" s="1">
        <v>1</v>
      </c>
      <c r="AL9" s="1">
        <v>0</v>
      </c>
      <c r="AM9" s="1">
        <v>0</v>
      </c>
      <c r="AN9" s="1">
        <v>1</v>
      </c>
      <c r="AO9" s="1">
        <v>0</v>
      </c>
      <c r="AP9" s="1">
        <v>0</v>
      </c>
      <c r="AQ9" s="1">
        <v>0</v>
      </c>
      <c r="AR9" s="1">
        <v>0</v>
      </c>
      <c r="AS9" s="1">
        <v>0</v>
      </c>
      <c r="AT9" s="1">
        <v>1</v>
      </c>
      <c r="AU9" s="1">
        <v>1</v>
      </c>
      <c r="AV9" s="1">
        <v>0</v>
      </c>
      <c r="AW9" s="1">
        <v>0</v>
      </c>
      <c r="AX9" s="1">
        <v>0</v>
      </c>
      <c r="AY9" s="1">
        <v>0</v>
      </c>
      <c r="AZ9" s="1">
        <v>0</v>
      </c>
      <c r="BA9" s="1">
        <v>1</v>
      </c>
      <c r="BB9" s="1">
        <v>1</v>
      </c>
      <c r="BC9" s="1">
        <v>0</v>
      </c>
      <c r="BD9" s="1">
        <v>0</v>
      </c>
      <c r="BE9" s="1">
        <v>0</v>
      </c>
      <c r="BF9" s="1">
        <v>0</v>
      </c>
      <c r="BG9" s="1">
        <v>1</v>
      </c>
      <c r="BH9" s="1">
        <v>0</v>
      </c>
      <c r="BI9" s="1">
        <v>0</v>
      </c>
      <c r="BJ9" s="1">
        <v>0</v>
      </c>
      <c r="BK9" s="1">
        <v>0</v>
      </c>
      <c r="BL9" s="1">
        <v>1</v>
      </c>
      <c r="BM9" s="1">
        <v>0</v>
      </c>
      <c r="BN9" s="1">
        <v>1</v>
      </c>
      <c r="BO9" s="1">
        <v>1</v>
      </c>
      <c r="BP9" s="1">
        <v>1</v>
      </c>
      <c r="BQ9" s="1">
        <v>1</v>
      </c>
      <c r="BR9" s="1">
        <v>0</v>
      </c>
      <c r="BS9" s="1">
        <v>0</v>
      </c>
      <c r="BT9" s="1">
        <v>0</v>
      </c>
      <c r="BU9" s="1">
        <v>1</v>
      </c>
      <c r="BV9" s="1">
        <v>2</v>
      </c>
      <c r="BW9" s="1">
        <v>0</v>
      </c>
      <c r="BX9" s="1">
        <v>0</v>
      </c>
      <c r="BY9" s="1">
        <v>0</v>
      </c>
      <c r="BZ9" s="1">
        <v>0</v>
      </c>
      <c r="CA9" s="1">
        <v>0</v>
      </c>
      <c r="CB9" s="1">
        <v>0</v>
      </c>
      <c r="CC9" s="1">
        <v>1</v>
      </c>
      <c r="CD9" s="1">
        <v>1</v>
      </c>
      <c r="CE9" s="1">
        <v>0</v>
      </c>
      <c r="CF9" s="1">
        <v>0</v>
      </c>
      <c r="CG9" s="1">
        <v>0</v>
      </c>
      <c r="CH9" s="1">
        <v>0</v>
      </c>
      <c r="CI9" s="1">
        <v>0</v>
      </c>
      <c r="CJ9" s="1">
        <v>0</v>
      </c>
      <c r="CK9" s="1">
        <v>0</v>
      </c>
      <c r="CL9" s="1">
        <v>1</v>
      </c>
      <c r="CM9" s="1">
        <v>0</v>
      </c>
      <c r="CN9" s="1">
        <v>0</v>
      </c>
      <c r="CO9" s="1">
        <v>0</v>
      </c>
      <c r="CP9" s="1">
        <v>0</v>
      </c>
      <c r="CQ9" s="1">
        <v>0</v>
      </c>
      <c r="CR9" s="1">
        <v>0</v>
      </c>
      <c r="CS9" s="1">
        <v>0</v>
      </c>
      <c r="CT9" s="1">
        <v>0</v>
      </c>
      <c r="CU9" s="1">
        <v>0</v>
      </c>
      <c r="CV9" s="1">
        <v>0</v>
      </c>
      <c r="CW9" s="1">
        <v>1</v>
      </c>
      <c r="CX9" s="1">
        <v>0</v>
      </c>
      <c r="CY9" s="1">
        <v>0</v>
      </c>
      <c r="CZ9" s="1">
        <v>0</v>
      </c>
      <c r="DA9" s="1">
        <v>0</v>
      </c>
      <c r="DB9" s="1">
        <v>0</v>
      </c>
      <c r="DC9" s="1">
        <v>0</v>
      </c>
      <c r="DD9" s="1">
        <v>0</v>
      </c>
      <c r="DE9" s="1">
        <v>0</v>
      </c>
      <c r="DF9" s="1">
        <v>0</v>
      </c>
      <c r="DG9" s="1">
        <v>0</v>
      </c>
      <c r="DH9" s="1">
        <v>0</v>
      </c>
      <c r="DI9" s="1">
        <v>0</v>
      </c>
      <c r="DJ9" s="1">
        <v>0</v>
      </c>
      <c r="DK9" s="1">
        <v>1</v>
      </c>
      <c r="DL9" s="1">
        <v>0</v>
      </c>
      <c r="DM9" s="1">
        <v>0</v>
      </c>
      <c r="DN9" s="1">
        <v>0</v>
      </c>
      <c r="DO9" s="1">
        <v>0</v>
      </c>
      <c r="DP9" s="1">
        <v>0</v>
      </c>
      <c r="DQ9" s="1">
        <v>0</v>
      </c>
      <c r="DR9" s="1">
        <v>0</v>
      </c>
      <c r="DS9" s="1">
        <v>0</v>
      </c>
      <c r="DT9" s="1">
        <v>1</v>
      </c>
      <c r="DU9" s="1">
        <v>1</v>
      </c>
      <c r="DV9" s="1">
        <v>0</v>
      </c>
      <c r="DW9" s="1">
        <v>0</v>
      </c>
      <c r="DX9" s="1">
        <v>0</v>
      </c>
      <c r="DY9" s="1">
        <v>1</v>
      </c>
      <c r="DZ9" s="1">
        <v>0</v>
      </c>
      <c r="EA9" s="1">
        <v>0</v>
      </c>
      <c r="EB9" s="1">
        <v>0</v>
      </c>
      <c r="EC9" s="1">
        <v>0</v>
      </c>
      <c r="ED9" s="1">
        <v>0</v>
      </c>
      <c r="EE9" s="1">
        <v>0</v>
      </c>
      <c r="EF9" s="1">
        <v>0</v>
      </c>
      <c r="EG9" s="1">
        <v>0</v>
      </c>
      <c r="EH9" s="1">
        <v>0</v>
      </c>
      <c r="EI9" s="1">
        <v>1</v>
      </c>
      <c r="EJ9" s="1">
        <v>1</v>
      </c>
      <c r="EK9" s="1">
        <v>0</v>
      </c>
      <c r="EL9" s="1">
        <v>0</v>
      </c>
      <c r="EM9" s="1">
        <v>0</v>
      </c>
      <c r="EN9" s="1">
        <v>1</v>
      </c>
      <c r="EO9" s="1">
        <v>0</v>
      </c>
      <c r="EP9" s="1">
        <v>0</v>
      </c>
      <c r="EQ9" s="1">
        <v>0</v>
      </c>
      <c r="ER9" s="1">
        <v>1</v>
      </c>
      <c r="ES9" s="1">
        <v>1</v>
      </c>
      <c r="ET9" s="1">
        <v>0</v>
      </c>
      <c r="EU9" s="1">
        <v>1</v>
      </c>
      <c r="EV9" s="1">
        <v>0</v>
      </c>
      <c r="EW9" s="1">
        <v>1</v>
      </c>
      <c r="EX9" s="1">
        <v>0</v>
      </c>
      <c r="EY9" s="1">
        <v>1</v>
      </c>
      <c r="EZ9" s="1">
        <v>0</v>
      </c>
      <c r="FA9" s="1">
        <v>0</v>
      </c>
      <c r="FB9" s="1">
        <v>0</v>
      </c>
      <c r="FC9" s="1">
        <v>0</v>
      </c>
      <c r="FD9" s="1">
        <v>0</v>
      </c>
      <c r="FE9" s="1">
        <v>0</v>
      </c>
      <c r="FF9" s="1">
        <v>1</v>
      </c>
    </row>
    <row r="10" spans="1:162">
      <c r="A10" s="1">
        <v>7</v>
      </c>
      <c r="B10" s="5" t="s">
        <v>1867</v>
      </c>
      <c r="C10" s="1">
        <v>0</v>
      </c>
      <c r="D10" s="1">
        <v>0</v>
      </c>
      <c r="E10" s="1">
        <v>0</v>
      </c>
      <c r="F10" s="1">
        <v>1</v>
      </c>
      <c r="G10" s="1">
        <v>0</v>
      </c>
      <c r="H10" s="1">
        <v>0</v>
      </c>
      <c r="I10" s="1">
        <v>0</v>
      </c>
      <c r="J10" s="1">
        <v>0</v>
      </c>
      <c r="K10" s="1">
        <v>0</v>
      </c>
      <c r="L10" s="1">
        <v>1</v>
      </c>
      <c r="M10" s="1">
        <v>1</v>
      </c>
      <c r="N10" s="1">
        <v>0</v>
      </c>
      <c r="O10" s="1">
        <v>0</v>
      </c>
      <c r="P10" s="1">
        <v>1</v>
      </c>
      <c r="Q10" s="1">
        <v>0</v>
      </c>
      <c r="R10" s="1">
        <v>0</v>
      </c>
      <c r="S10" s="1">
        <v>1</v>
      </c>
      <c r="T10" s="1">
        <v>2</v>
      </c>
      <c r="U10" s="1">
        <v>0</v>
      </c>
      <c r="V10" s="1">
        <v>0</v>
      </c>
      <c r="W10" s="1">
        <v>0</v>
      </c>
      <c r="X10" s="1">
        <v>1</v>
      </c>
      <c r="Y10" s="1">
        <v>0</v>
      </c>
      <c r="Z10" s="1">
        <v>0</v>
      </c>
      <c r="AA10" s="1">
        <v>0</v>
      </c>
      <c r="AB10" s="1">
        <v>1</v>
      </c>
      <c r="AC10" s="1">
        <v>1</v>
      </c>
      <c r="AD10" s="1">
        <v>0</v>
      </c>
      <c r="AE10" s="1">
        <v>1</v>
      </c>
      <c r="AF10" s="1">
        <v>1</v>
      </c>
      <c r="AG10" s="1">
        <v>1</v>
      </c>
      <c r="AH10" s="1">
        <v>1</v>
      </c>
      <c r="AI10" s="1">
        <v>0</v>
      </c>
      <c r="AJ10" s="1">
        <v>1</v>
      </c>
      <c r="AK10" s="1">
        <v>0</v>
      </c>
      <c r="AL10" s="1">
        <v>0</v>
      </c>
      <c r="AM10" s="1">
        <v>0</v>
      </c>
      <c r="AN10" s="1">
        <v>1</v>
      </c>
      <c r="AO10" s="1">
        <v>0</v>
      </c>
      <c r="AP10" s="1">
        <v>0</v>
      </c>
      <c r="AQ10" s="1">
        <v>0</v>
      </c>
      <c r="AR10" s="1">
        <v>0</v>
      </c>
      <c r="AS10" s="1">
        <v>0</v>
      </c>
      <c r="AT10" s="1">
        <v>0</v>
      </c>
      <c r="AU10" s="1">
        <v>1</v>
      </c>
      <c r="AV10" s="1">
        <v>0</v>
      </c>
      <c r="AW10" s="1">
        <v>0</v>
      </c>
      <c r="AX10" s="1">
        <v>0</v>
      </c>
      <c r="AY10" s="1">
        <v>0</v>
      </c>
      <c r="AZ10" s="1">
        <v>0</v>
      </c>
      <c r="BA10" s="1">
        <v>1</v>
      </c>
      <c r="BB10" s="1">
        <v>1</v>
      </c>
      <c r="BC10" s="1">
        <v>0</v>
      </c>
      <c r="BD10" s="1">
        <v>0</v>
      </c>
      <c r="BE10" s="1">
        <v>0</v>
      </c>
      <c r="BF10" s="1">
        <v>0</v>
      </c>
      <c r="BG10" s="1">
        <v>1</v>
      </c>
      <c r="BH10" s="1">
        <v>0</v>
      </c>
      <c r="BI10" s="1">
        <v>0</v>
      </c>
      <c r="BJ10" s="1">
        <v>0</v>
      </c>
      <c r="BK10" s="1">
        <v>0</v>
      </c>
      <c r="BL10" s="1">
        <v>1</v>
      </c>
      <c r="BM10" s="1">
        <v>0</v>
      </c>
      <c r="BN10" s="1">
        <v>1</v>
      </c>
      <c r="BO10" s="1">
        <v>1</v>
      </c>
      <c r="BP10" s="1">
        <v>1</v>
      </c>
      <c r="BQ10" s="1">
        <v>1</v>
      </c>
      <c r="BR10" s="1">
        <v>0</v>
      </c>
      <c r="BS10" s="1">
        <v>0</v>
      </c>
      <c r="BT10" s="1">
        <v>0</v>
      </c>
      <c r="BU10" s="1">
        <v>1</v>
      </c>
      <c r="BV10" s="1">
        <v>2</v>
      </c>
      <c r="BW10" s="1">
        <v>0</v>
      </c>
      <c r="BX10" s="1">
        <v>0</v>
      </c>
      <c r="BY10" s="1">
        <v>0</v>
      </c>
      <c r="BZ10" s="1">
        <v>0</v>
      </c>
      <c r="CA10" s="1">
        <v>0</v>
      </c>
      <c r="CB10" s="1">
        <v>0</v>
      </c>
      <c r="CC10" s="1">
        <v>1</v>
      </c>
      <c r="CD10" s="1">
        <v>1</v>
      </c>
      <c r="CE10" s="1">
        <v>0</v>
      </c>
      <c r="CF10" s="1">
        <v>0</v>
      </c>
      <c r="CG10" s="1">
        <v>0</v>
      </c>
      <c r="CH10" s="1">
        <v>0</v>
      </c>
      <c r="CI10" s="1">
        <v>0</v>
      </c>
      <c r="CJ10" s="1">
        <v>0</v>
      </c>
      <c r="CK10" s="1">
        <v>0</v>
      </c>
      <c r="CL10" s="1">
        <v>1</v>
      </c>
      <c r="CM10" s="1">
        <v>0</v>
      </c>
      <c r="CN10" s="1">
        <v>0</v>
      </c>
      <c r="CO10" s="1">
        <v>0</v>
      </c>
      <c r="CP10" s="1">
        <v>0</v>
      </c>
      <c r="CQ10" s="1">
        <v>0</v>
      </c>
      <c r="CR10" s="1">
        <v>0</v>
      </c>
      <c r="CS10" s="1">
        <v>0</v>
      </c>
      <c r="CT10" s="1">
        <v>0</v>
      </c>
      <c r="CU10" s="1">
        <v>0</v>
      </c>
      <c r="CV10" s="1">
        <v>0</v>
      </c>
      <c r="CW10" s="1">
        <v>1</v>
      </c>
      <c r="CX10" s="1">
        <v>0</v>
      </c>
      <c r="CY10" s="1">
        <v>0</v>
      </c>
      <c r="CZ10" s="1">
        <v>0</v>
      </c>
      <c r="DA10" s="1">
        <v>0</v>
      </c>
      <c r="DB10" s="1">
        <v>0</v>
      </c>
      <c r="DC10" s="1">
        <v>0</v>
      </c>
      <c r="DD10" s="1">
        <v>0</v>
      </c>
      <c r="DE10" s="1">
        <v>0</v>
      </c>
      <c r="DF10" s="1">
        <v>0</v>
      </c>
      <c r="DG10" s="1">
        <v>0</v>
      </c>
      <c r="DH10" s="1">
        <v>0</v>
      </c>
      <c r="DI10" s="1">
        <v>0</v>
      </c>
      <c r="DJ10" s="1">
        <v>0</v>
      </c>
      <c r="DK10" s="1">
        <v>1</v>
      </c>
      <c r="DL10" s="1">
        <v>0</v>
      </c>
      <c r="DM10" s="1">
        <v>0</v>
      </c>
      <c r="DN10" s="1">
        <v>0</v>
      </c>
      <c r="DO10" s="1">
        <v>0</v>
      </c>
      <c r="DP10" s="1">
        <v>0</v>
      </c>
      <c r="DQ10" s="1">
        <v>0</v>
      </c>
      <c r="DR10" s="1">
        <v>0</v>
      </c>
      <c r="DS10" s="1">
        <v>0</v>
      </c>
      <c r="DT10" s="1">
        <v>1</v>
      </c>
      <c r="DU10" s="1">
        <v>1</v>
      </c>
      <c r="DV10" s="1">
        <v>0</v>
      </c>
      <c r="DW10" s="1">
        <v>0</v>
      </c>
      <c r="DX10" s="1">
        <v>0</v>
      </c>
      <c r="DY10" s="1">
        <v>1</v>
      </c>
      <c r="DZ10" s="1">
        <v>0</v>
      </c>
      <c r="EA10" s="1">
        <v>0</v>
      </c>
      <c r="EB10" s="1">
        <v>0</v>
      </c>
      <c r="EC10" s="1">
        <v>0</v>
      </c>
      <c r="ED10" s="1">
        <v>0</v>
      </c>
      <c r="EE10" s="1">
        <v>0</v>
      </c>
      <c r="EF10" s="1">
        <v>0</v>
      </c>
      <c r="EG10" s="1">
        <v>0</v>
      </c>
      <c r="EH10" s="1">
        <v>0</v>
      </c>
      <c r="EI10" s="1">
        <v>1</v>
      </c>
      <c r="EJ10" s="1">
        <v>1</v>
      </c>
      <c r="EK10" s="1">
        <v>0</v>
      </c>
      <c r="EL10" s="1">
        <v>0</v>
      </c>
      <c r="EM10" s="1">
        <v>0</v>
      </c>
      <c r="EN10" s="1">
        <v>0</v>
      </c>
      <c r="EO10" s="1">
        <v>0</v>
      </c>
      <c r="EP10" s="1">
        <v>0</v>
      </c>
      <c r="EQ10" s="1">
        <v>0</v>
      </c>
      <c r="ER10" s="1">
        <v>1</v>
      </c>
      <c r="ES10" s="1">
        <v>1</v>
      </c>
      <c r="ET10" s="1">
        <v>0</v>
      </c>
      <c r="EU10" s="1">
        <v>1</v>
      </c>
      <c r="EV10" s="1">
        <v>0</v>
      </c>
      <c r="EW10" s="1">
        <v>1</v>
      </c>
      <c r="EX10" s="1">
        <v>0</v>
      </c>
      <c r="EY10" s="1">
        <v>1</v>
      </c>
      <c r="EZ10" s="1">
        <v>0</v>
      </c>
      <c r="FA10" s="1">
        <v>0</v>
      </c>
      <c r="FB10" s="1">
        <v>0</v>
      </c>
      <c r="FC10" s="1">
        <v>0</v>
      </c>
      <c r="FD10" s="1">
        <v>0</v>
      </c>
      <c r="FE10" s="1">
        <v>0</v>
      </c>
      <c r="FF10" s="1">
        <v>1</v>
      </c>
    </row>
    <row r="11" spans="1:162">
      <c r="A11" s="1">
        <v>8</v>
      </c>
      <c r="B11" s="5" t="s">
        <v>1868</v>
      </c>
      <c r="C11" s="1">
        <v>0</v>
      </c>
      <c r="D11" s="1">
        <v>0</v>
      </c>
      <c r="E11" s="1">
        <v>0</v>
      </c>
      <c r="F11" s="1">
        <v>1</v>
      </c>
      <c r="G11" s="1">
        <v>0</v>
      </c>
      <c r="H11" s="1">
        <v>0</v>
      </c>
      <c r="I11" s="1">
        <v>0</v>
      </c>
      <c r="J11" s="1">
        <v>0</v>
      </c>
      <c r="K11" s="1">
        <v>0</v>
      </c>
      <c r="L11" s="1">
        <v>1</v>
      </c>
      <c r="M11" s="1">
        <v>1</v>
      </c>
      <c r="N11" s="1">
        <v>0</v>
      </c>
      <c r="O11" s="1">
        <v>0</v>
      </c>
      <c r="P11" s="1">
        <v>1</v>
      </c>
      <c r="Q11" s="1">
        <v>0</v>
      </c>
      <c r="R11" s="1">
        <v>1</v>
      </c>
      <c r="S11" s="1">
        <v>1</v>
      </c>
      <c r="T11" s="1">
        <v>2</v>
      </c>
      <c r="U11" s="1">
        <v>0</v>
      </c>
      <c r="V11" s="1">
        <v>0</v>
      </c>
      <c r="W11" s="1">
        <v>0</v>
      </c>
      <c r="X11" s="1">
        <v>1</v>
      </c>
      <c r="Y11" s="1">
        <v>0</v>
      </c>
      <c r="Z11" s="1">
        <v>0</v>
      </c>
      <c r="AA11" s="1">
        <v>0</v>
      </c>
      <c r="AB11" s="1">
        <v>1</v>
      </c>
      <c r="AC11" s="1">
        <v>1</v>
      </c>
      <c r="AD11" s="1">
        <v>0</v>
      </c>
      <c r="AE11" s="1">
        <v>1</v>
      </c>
      <c r="AF11" s="1">
        <v>1</v>
      </c>
      <c r="AG11" s="1">
        <v>1</v>
      </c>
      <c r="AH11" s="1">
        <v>1</v>
      </c>
      <c r="AI11" s="1">
        <v>0</v>
      </c>
      <c r="AJ11" s="1">
        <v>1</v>
      </c>
      <c r="AK11" s="1">
        <v>0</v>
      </c>
      <c r="AL11" s="1">
        <v>0</v>
      </c>
      <c r="AM11" s="1">
        <v>0</v>
      </c>
      <c r="AN11" s="1">
        <v>1</v>
      </c>
      <c r="AO11" s="1">
        <v>0</v>
      </c>
      <c r="AP11" s="1">
        <v>0</v>
      </c>
      <c r="AQ11" s="1">
        <v>0</v>
      </c>
      <c r="AR11" s="1">
        <v>0</v>
      </c>
      <c r="AS11" s="1">
        <v>0</v>
      </c>
      <c r="AT11" s="1">
        <v>0</v>
      </c>
      <c r="AU11" s="1">
        <v>1</v>
      </c>
      <c r="AV11" s="1">
        <v>0</v>
      </c>
      <c r="AW11" s="1">
        <v>0</v>
      </c>
      <c r="AX11" s="1">
        <v>0</v>
      </c>
      <c r="AY11" s="1">
        <v>0</v>
      </c>
      <c r="AZ11" s="1">
        <v>0</v>
      </c>
      <c r="BA11" s="1">
        <v>1</v>
      </c>
      <c r="BB11" s="1">
        <v>1</v>
      </c>
      <c r="BC11" s="1">
        <v>0</v>
      </c>
      <c r="BD11" s="1">
        <v>0</v>
      </c>
      <c r="BE11" s="1">
        <v>0</v>
      </c>
      <c r="BF11" s="1">
        <v>0</v>
      </c>
      <c r="BG11" s="1">
        <v>1</v>
      </c>
      <c r="BH11" s="1">
        <v>0</v>
      </c>
      <c r="BI11" s="1">
        <v>0</v>
      </c>
      <c r="BJ11" s="1">
        <v>0</v>
      </c>
      <c r="BK11" s="1">
        <v>0</v>
      </c>
      <c r="BL11" s="1">
        <v>1</v>
      </c>
      <c r="BM11" s="1">
        <v>0</v>
      </c>
      <c r="BN11" s="1">
        <v>1</v>
      </c>
      <c r="BO11" s="1">
        <v>1</v>
      </c>
      <c r="BP11" s="1">
        <v>1</v>
      </c>
      <c r="BQ11" s="1">
        <v>1</v>
      </c>
      <c r="BR11" s="1">
        <v>0</v>
      </c>
      <c r="BS11" s="1">
        <v>0</v>
      </c>
      <c r="BT11" s="1">
        <v>0</v>
      </c>
      <c r="BU11" s="1">
        <v>1</v>
      </c>
      <c r="BV11" s="1">
        <v>2</v>
      </c>
      <c r="BW11" s="1">
        <v>0</v>
      </c>
      <c r="BX11" s="1">
        <v>0</v>
      </c>
      <c r="BY11" s="1">
        <v>0</v>
      </c>
      <c r="BZ11" s="1">
        <v>0</v>
      </c>
      <c r="CA11" s="1">
        <v>0</v>
      </c>
      <c r="CB11" s="1">
        <v>0</v>
      </c>
      <c r="CC11" s="1">
        <v>1</v>
      </c>
      <c r="CD11" s="1">
        <v>1</v>
      </c>
      <c r="CE11" s="1">
        <v>0</v>
      </c>
      <c r="CF11" s="1">
        <v>0</v>
      </c>
      <c r="CG11" s="1">
        <v>0</v>
      </c>
      <c r="CH11" s="1">
        <v>0</v>
      </c>
      <c r="CI11" s="1">
        <v>0</v>
      </c>
      <c r="CJ11" s="1">
        <v>0</v>
      </c>
      <c r="CK11" s="1">
        <v>0</v>
      </c>
      <c r="CL11" s="1">
        <v>1</v>
      </c>
      <c r="CM11" s="1">
        <v>0</v>
      </c>
      <c r="CN11" s="1">
        <v>0</v>
      </c>
      <c r="CO11" s="1">
        <v>0</v>
      </c>
      <c r="CP11" s="1">
        <v>0</v>
      </c>
      <c r="CQ11" s="1">
        <v>0</v>
      </c>
      <c r="CR11" s="1">
        <v>0</v>
      </c>
      <c r="CS11" s="1">
        <v>0</v>
      </c>
      <c r="CT11" s="1">
        <v>0</v>
      </c>
      <c r="CU11" s="1">
        <v>0</v>
      </c>
      <c r="CV11" s="1">
        <v>0</v>
      </c>
      <c r="CW11" s="1">
        <v>1</v>
      </c>
      <c r="CX11" s="1">
        <v>0</v>
      </c>
      <c r="CY11" s="1">
        <v>0</v>
      </c>
      <c r="CZ11" s="1">
        <v>0</v>
      </c>
      <c r="DA11" s="1">
        <v>0</v>
      </c>
      <c r="DB11" s="1">
        <v>0</v>
      </c>
      <c r="DC11" s="1">
        <v>0</v>
      </c>
      <c r="DD11" s="1">
        <v>0</v>
      </c>
      <c r="DE11" s="1">
        <v>0</v>
      </c>
      <c r="DF11" s="1">
        <v>0</v>
      </c>
      <c r="DG11" s="1">
        <v>0</v>
      </c>
      <c r="DH11" s="1">
        <v>0</v>
      </c>
      <c r="DI11" s="1">
        <v>0</v>
      </c>
      <c r="DJ11" s="1">
        <v>0</v>
      </c>
      <c r="DK11" s="1">
        <v>1</v>
      </c>
      <c r="DL11" s="1">
        <v>0</v>
      </c>
      <c r="DM11" s="1">
        <v>0</v>
      </c>
      <c r="DN11" s="1">
        <v>0</v>
      </c>
      <c r="DO11" s="1">
        <v>0</v>
      </c>
      <c r="DP11" s="1">
        <v>0</v>
      </c>
      <c r="DQ11" s="1">
        <v>0</v>
      </c>
      <c r="DR11" s="1">
        <v>0</v>
      </c>
      <c r="DS11" s="1">
        <v>0</v>
      </c>
      <c r="DT11" s="1">
        <v>1</v>
      </c>
      <c r="DU11" s="1">
        <v>1</v>
      </c>
      <c r="DV11" s="1">
        <v>0</v>
      </c>
      <c r="DW11" s="1">
        <v>0</v>
      </c>
      <c r="DX11" s="1">
        <v>0</v>
      </c>
      <c r="DY11" s="1">
        <v>1</v>
      </c>
      <c r="DZ11" s="1">
        <v>0</v>
      </c>
      <c r="EA11" s="1">
        <v>0</v>
      </c>
      <c r="EB11" s="1">
        <v>0</v>
      </c>
      <c r="EC11" s="1">
        <v>0</v>
      </c>
      <c r="ED11" s="1">
        <v>0</v>
      </c>
      <c r="EE11" s="1">
        <v>0</v>
      </c>
      <c r="EF11" s="1">
        <v>0</v>
      </c>
      <c r="EG11" s="1">
        <v>0</v>
      </c>
      <c r="EH11" s="1">
        <v>0</v>
      </c>
      <c r="EI11" s="1">
        <v>1</v>
      </c>
      <c r="EJ11" s="1">
        <v>1</v>
      </c>
      <c r="EK11" s="1">
        <v>0</v>
      </c>
      <c r="EL11" s="1">
        <v>0</v>
      </c>
      <c r="EM11" s="1">
        <v>0</v>
      </c>
      <c r="EN11" s="1">
        <v>0</v>
      </c>
      <c r="EO11" s="1">
        <v>0</v>
      </c>
      <c r="EP11" s="1">
        <v>0</v>
      </c>
      <c r="EQ11" s="1">
        <v>0</v>
      </c>
      <c r="ER11" s="1">
        <v>1</v>
      </c>
      <c r="ES11" s="1">
        <v>1</v>
      </c>
      <c r="ET11" s="1">
        <v>0</v>
      </c>
      <c r="EU11" s="1">
        <v>1</v>
      </c>
      <c r="EV11" s="1">
        <v>0</v>
      </c>
      <c r="EW11" s="1">
        <v>1</v>
      </c>
      <c r="EX11" s="1">
        <v>0</v>
      </c>
      <c r="EY11" s="1">
        <v>1</v>
      </c>
      <c r="EZ11" s="1">
        <v>0</v>
      </c>
      <c r="FA11" s="1">
        <v>0</v>
      </c>
      <c r="FB11" s="1">
        <v>0</v>
      </c>
      <c r="FC11" s="1">
        <v>0</v>
      </c>
      <c r="FD11" s="1">
        <v>0</v>
      </c>
      <c r="FE11" s="1">
        <v>0</v>
      </c>
      <c r="FF11" s="1">
        <v>1</v>
      </c>
    </row>
    <row r="12" spans="1:162">
      <c r="A12" s="1">
        <v>9</v>
      </c>
      <c r="B12" s="5" t="s">
        <v>1869</v>
      </c>
      <c r="C12" s="1">
        <v>0</v>
      </c>
      <c r="D12" s="1">
        <v>0</v>
      </c>
      <c r="E12" s="1">
        <v>0</v>
      </c>
      <c r="F12" s="1">
        <v>1</v>
      </c>
      <c r="G12" s="1">
        <v>0</v>
      </c>
      <c r="H12" s="1">
        <v>2</v>
      </c>
      <c r="I12" s="1">
        <v>0</v>
      </c>
      <c r="J12" s="1">
        <v>0</v>
      </c>
      <c r="K12" s="1">
        <v>1</v>
      </c>
      <c r="L12" s="1">
        <v>1</v>
      </c>
      <c r="M12" s="1">
        <v>0</v>
      </c>
      <c r="N12" s="1">
        <v>0</v>
      </c>
      <c r="O12" s="1">
        <v>0</v>
      </c>
      <c r="P12" s="1">
        <v>1</v>
      </c>
      <c r="Q12" s="1">
        <v>1</v>
      </c>
      <c r="R12" s="1">
        <v>1</v>
      </c>
      <c r="S12" s="1">
        <v>1</v>
      </c>
      <c r="T12" s="1">
        <v>1</v>
      </c>
      <c r="U12" s="1">
        <v>0</v>
      </c>
      <c r="V12" s="1">
        <v>0</v>
      </c>
      <c r="W12" s="1">
        <v>0</v>
      </c>
      <c r="X12" s="1">
        <v>1</v>
      </c>
      <c r="Y12" s="1">
        <v>0</v>
      </c>
      <c r="Z12" s="1">
        <v>0</v>
      </c>
      <c r="AA12" s="1">
        <v>0</v>
      </c>
      <c r="AB12" s="1">
        <v>1</v>
      </c>
      <c r="AC12" s="1">
        <v>1</v>
      </c>
      <c r="AD12" s="1">
        <v>0</v>
      </c>
      <c r="AE12" s="1">
        <v>1</v>
      </c>
      <c r="AF12" s="1">
        <v>1</v>
      </c>
      <c r="AG12" s="1">
        <v>0</v>
      </c>
      <c r="AH12" s="1">
        <v>0</v>
      </c>
      <c r="AI12" s="1">
        <v>0</v>
      </c>
      <c r="AJ12" s="1">
        <v>1</v>
      </c>
      <c r="AK12" s="1">
        <v>1</v>
      </c>
      <c r="AL12" s="1">
        <v>0</v>
      </c>
      <c r="AM12" s="1">
        <v>0</v>
      </c>
      <c r="AN12" s="1">
        <v>1</v>
      </c>
      <c r="AO12" s="1">
        <v>0</v>
      </c>
      <c r="AP12" s="1">
        <v>0</v>
      </c>
      <c r="AQ12" s="1">
        <v>1</v>
      </c>
      <c r="AR12" s="1">
        <v>0</v>
      </c>
      <c r="AS12" s="1">
        <v>1</v>
      </c>
      <c r="AT12" s="1">
        <v>1</v>
      </c>
      <c r="AU12" s="1">
        <v>1</v>
      </c>
      <c r="AV12" s="1">
        <v>0</v>
      </c>
      <c r="AW12" s="1">
        <v>0</v>
      </c>
      <c r="AX12" s="1">
        <v>0</v>
      </c>
      <c r="AY12" s="1">
        <v>0</v>
      </c>
      <c r="AZ12" s="1">
        <v>0</v>
      </c>
      <c r="BA12" s="1">
        <v>1</v>
      </c>
      <c r="BB12" s="1">
        <v>1</v>
      </c>
      <c r="BC12" s="1">
        <v>0</v>
      </c>
      <c r="BD12" s="1">
        <v>0</v>
      </c>
      <c r="BE12" s="1">
        <v>1</v>
      </c>
      <c r="BF12" s="1">
        <v>0</v>
      </c>
      <c r="BG12" s="1">
        <v>1</v>
      </c>
      <c r="BH12" s="1">
        <v>1</v>
      </c>
      <c r="BI12" s="1">
        <v>0</v>
      </c>
      <c r="BJ12" s="1">
        <v>0</v>
      </c>
      <c r="BK12" s="1">
        <v>1</v>
      </c>
      <c r="BL12" s="1">
        <v>1</v>
      </c>
      <c r="BM12" s="1">
        <v>0</v>
      </c>
      <c r="BN12" s="1">
        <v>1</v>
      </c>
      <c r="BO12" s="1">
        <v>1</v>
      </c>
      <c r="BP12" s="1">
        <v>1</v>
      </c>
      <c r="BQ12" s="1">
        <v>1</v>
      </c>
      <c r="BR12" s="1">
        <v>0</v>
      </c>
      <c r="BS12" s="1">
        <v>0</v>
      </c>
      <c r="BT12" s="1">
        <v>0</v>
      </c>
      <c r="BU12" s="1">
        <v>1</v>
      </c>
      <c r="BV12" s="1">
        <v>1</v>
      </c>
      <c r="BW12" s="1">
        <v>0</v>
      </c>
      <c r="BX12" s="1">
        <v>0</v>
      </c>
      <c r="BY12" s="1">
        <v>0</v>
      </c>
      <c r="BZ12" s="1">
        <v>0</v>
      </c>
      <c r="CA12" s="1">
        <v>0</v>
      </c>
      <c r="CB12" s="1">
        <v>0</v>
      </c>
      <c r="CC12" s="1">
        <v>1</v>
      </c>
      <c r="CD12" s="1">
        <v>1</v>
      </c>
      <c r="CE12" s="1">
        <v>0</v>
      </c>
      <c r="CF12" s="1">
        <v>0</v>
      </c>
      <c r="CG12" s="1">
        <v>0</v>
      </c>
      <c r="CH12" s="1">
        <v>1</v>
      </c>
      <c r="CI12" s="1">
        <v>0</v>
      </c>
      <c r="CJ12" s="1">
        <v>0</v>
      </c>
      <c r="CK12" s="1">
        <v>1</v>
      </c>
      <c r="CL12" s="1">
        <v>1</v>
      </c>
      <c r="CM12" s="1">
        <v>0</v>
      </c>
      <c r="CN12" s="1">
        <v>0</v>
      </c>
      <c r="CO12" s="1">
        <v>0</v>
      </c>
      <c r="CP12" s="1">
        <v>0</v>
      </c>
      <c r="CQ12" s="1">
        <v>0</v>
      </c>
      <c r="CR12" s="1">
        <v>0</v>
      </c>
      <c r="CS12" s="1">
        <v>0</v>
      </c>
      <c r="CT12" s="1">
        <v>1</v>
      </c>
      <c r="CU12" s="1">
        <v>0</v>
      </c>
      <c r="CV12" s="1">
        <v>0</v>
      </c>
      <c r="CW12" s="1">
        <v>1</v>
      </c>
      <c r="CX12" s="1">
        <v>0</v>
      </c>
      <c r="CY12" s="1">
        <v>0</v>
      </c>
      <c r="CZ12" s="1">
        <v>0</v>
      </c>
      <c r="DA12" s="1">
        <v>0</v>
      </c>
      <c r="DB12" s="1">
        <v>0</v>
      </c>
      <c r="DC12" s="1">
        <v>0</v>
      </c>
      <c r="DD12" s="1">
        <v>0</v>
      </c>
      <c r="DE12" s="1">
        <v>0</v>
      </c>
      <c r="DF12" s="1">
        <v>0</v>
      </c>
      <c r="DG12" s="1">
        <v>0</v>
      </c>
      <c r="DH12" s="1">
        <v>0</v>
      </c>
      <c r="DI12" s="1">
        <v>1</v>
      </c>
      <c r="DJ12" s="1">
        <v>0</v>
      </c>
      <c r="DK12" s="1">
        <v>1</v>
      </c>
      <c r="DL12" s="1">
        <v>0</v>
      </c>
      <c r="DM12" s="1">
        <v>1</v>
      </c>
      <c r="DN12" s="1">
        <v>0</v>
      </c>
      <c r="DO12" s="1">
        <v>1</v>
      </c>
      <c r="DP12" s="1">
        <v>0</v>
      </c>
      <c r="DQ12" s="1">
        <v>0</v>
      </c>
      <c r="DR12" s="1">
        <v>0</v>
      </c>
      <c r="DS12" s="1">
        <v>0</v>
      </c>
      <c r="DT12" s="1">
        <v>1</v>
      </c>
      <c r="DU12" s="1">
        <v>1</v>
      </c>
      <c r="DV12" s="1">
        <v>0</v>
      </c>
      <c r="DW12" s="1">
        <v>0</v>
      </c>
      <c r="DX12" s="1">
        <v>0</v>
      </c>
      <c r="DY12" s="1">
        <v>1</v>
      </c>
      <c r="DZ12" s="1">
        <v>0</v>
      </c>
      <c r="EA12" s="1">
        <v>0</v>
      </c>
      <c r="EB12" s="1">
        <v>0</v>
      </c>
      <c r="EC12" s="1">
        <v>0</v>
      </c>
      <c r="ED12" s="1">
        <v>1</v>
      </c>
      <c r="EE12" s="1">
        <v>0</v>
      </c>
      <c r="EF12" s="1">
        <v>0</v>
      </c>
      <c r="EG12" s="1">
        <v>0</v>
      </c>
      <c r="EH12" s="1">
        <v>0</v>
      </c>
      <c r="EI12" s="1">
        <v>1</v>
      </c>
      <c r="EJ12" s="1">
        <v>1</v>
      </c>
      <c r="EK12" s="1">
        <v>0</v>
      </c>
      <c r="EL12" s="1">
        <v>1</v>
      </c>
      <c r="EM12" s="1">
        <v>0</v>
      </c>
      <c r="EN12" s="1">
        <v>0</v>
      </c>
      <c r="EO12" s="1">
        <v>0</v>
      </c>
      <c r="EP12" s="1">
        <v>0</v>
      </c>
      <c r="EQ12" s="1">
        <v>0</v>
      </c>
      <c r="ER12" s="1">
        <v>1</v>
      </c>
      <c r="ES12" s="1">
        <v>1</v>
      </c>
      <c r="ET12" s="1">
        <v>0</v>
      </c>
      <c r="EU12" s="1">
        <v>1</v>
      </c>
      <c r="EV12" s="1">
        <v>1</v>
      </c>
      <c r="EW12" s="1">
        <v>1</v>
      </c>
      <c r="EX12" s="1">
        <v>1</v>
      </c>
      <c r="EY12" s="1">
        <v>1</v>
      </c>
      <c r="EZ12" s="1">
        <v>0</v>
      </c>
      <c r="FA12" s="1">
        <v>0</v>
      </c>
      <c r="FB12" s="1">
        <v>0</v>
      </c>
      <c r="FC12" s="1">
        <v>0</v>
      </c>
      <c r="FD12" s="1">
        <v>0</v>
      </c>
      <c r="FE12" s="1">
        <v>0</v>
      </c>
      <c r="FF12" s="1">
        <v>1</v>
      </c>
    </row>
    <row r="13" spans="1:162">
      <c r="A13" s="1">
        <v>10</v>
      </c>
      <c r="B13" s="5" t="s">
        <v>1870</v>
      </c>
      <c r="C13" s="1">
        <v>1</v>
      </c>
      <c r="D13" s="1">
        <v>1</v>
      </c>
      <c r="E13" s="1">
        <v>1</v>
      </c>
      <c r="F13" s="1">
        <v>1</v>
      </c>
      <c r="G13" s="1">
        <v>1</v>
      </c>
      <c r="H13" s="1">
        <v>1</v>
      </c>
      <c r="I13" s="1">
        <v>3</v>
      </c>
      <c r="J13" s="1">
        <v>1</v>
      </c>
      <c r="K13" s="1">
        <v>1</v>
      </c>
      <c r="L13" s="1">
        <v>1</v>
      </c>
      <c r="M13" s="1">
        <v>1</v>
      </c>
      <c r="N13" s="1">
        <v>1</v>
      </c>
      <c r="O13" s="1">
        <v>1</v>
      </c>
      <c r="P13" s="1">
        <v>1</v>
      </c>
      <c r="Q13" s="1">
        <v>1</v>
      </c>
      <c r="R13" s="1">
        <v>1</v>
      </c>
      <c r="S13" s="1">
        <v>1</v>
      </c>
      <c r="T13" s="1">
        <v>2</v>
      </c>
      <c r="U13" s="1">
        <v>1</v>
      </c>
      <c r="V13" s="1">
        <v>1</v>
      </c>
      <c r="W13" s="1">
        <v>1</v>
      </c>
      <c r="X13" s="1">
        <v>1</v>
      </c>
      <c r="Y13" s="1">
        <v>1</v>
      </c>
      <c r="Z13" s="1">
        <v>1</v>
      </c>
      <c r="AA13" s="1">
        <v>1</v>
      </c>
      <c r="AB13" s="1">
        <v>1</v>
      </c>
      <c r="AC13" s="1">
        <v>1</v>
      </c>
      <c r="AD13" s="1">
        <v>1</v>
      </c>
      <c r="AE13" s="1">
        <v>1</v>
      </c>
      <c r="AF13" s="1">
        <v>1</v>
      </c>
      <c r="AG13" s="1">
        <v>1</v>
      </c>
      <c r="AH13" s="1">
        <v>1</v>
      </c>
      <c r="AI13" s="1">
        <v>0</v>
      </c>
      <c r="AJ13" s="1">
        <v>1</v>
      </c>
      <c r="AK13" s="1">
        <v>1</v>
      </c>
      <c r="AL13" s="1">
        <v>1</v>
      </c>
      <c r="AM13" s="1">
        <v>2</v>
      </c>
      <c r="AN13" s="1">
        <v>1</v>
      </c>
      <c r="AO13" s="1">
        <v>3</v>
      </c>
      <c r="AP13" s="1">
        <v>1</v>
      </c>
      <c r="AQ13" s="1">
        <v>1</v>
      </c>
      <c r="AR13" s="1">
        <v>1</v>
      </c>
      <c r="AS13" s="1">
        <v>1</v>
      </c>
      <c r="AT13" s="1">
        <v>1</v>
      </c>
      <c r="AU13" s="1">
        <v>1</v>
      </c>
      <c r="AV13" s="1">
        <v>1</v>
      </c>
      <c r="AW13" s="1">
        <v>1</v>
      </c>
      <c r="AX13" s="1">
        <v>0</v>
      </c>
      <c r="AY13" s="1">
        <v>1</v>
      </c>
      <c r="AZ13" s="1">
        <v>2</v>
      </c>
      <c r="BA13" s="1">
        <v>1</v>
      </c>
      <c r="BB13" s="1">
        <v>1</v>
      </c>
      <c r="BC13" s="1">
        <v>1</v>
      </c>
      <c r="BD13" s="1">
        <v>0</v>
      </c>
      <c r="BE13" s="1">
        <v>1</v>
      </c>
      <c r="BF13" s="1">
        <v>0</v>
      </c>
      <c r="BG13" s="1">
        <v>1</v>
      </c>
      <c r="BH13" s="1">
        <v>1</v>
      </c>
      <c r="BI13" s="1">
        <v>1</v>
      </c>
      <c r="BJ13" s="1">
        <v>1</v>
      </c>
      <c r="BK13" s="1">
        <v>1</v>
      </c>
      <c r="BL13" s="1">
        <v>1</v>
      </c>
      <c r="BM13" s="1">
        <v>1</v>
      </c>
      <c r="BN13" s="1">
        <v>1</v>
      </c>
      <c r="BO13" s="1">
        <v>1</v>
      </c>
      <c r="BP13" s="1">
        <v>1</v>
      </c>
      <c r="BQ13" s="1">
        <v>1</v>
      </c>
      <c r="BR13" s="1">
        <v>1</v>
      </c>
      <c r="BS13" s="1">
        <v>0</v>
      </c>
      <c r="BT13" s="1">
        <v>2</v>
      </c>
      <c r="BU13" s="1">
        <v>1</v>
      </c>
      <c r="BV13" s="1">
        <v>1</v>
      </c>
      <c r="BW13" s="1">
        <v>1</v>
      </c>
      <c r="BX13" s="1">
        <v>1</v>
      </c>
      <c r="BY13" s="1">
        <v>0</v>
      </c>
      <c r="BZ13" s="1">
        <v>5</v>
      </c>
      <c r="CA13" s="1">
        <v>1</v>
      </c>
      <c r="CB13" s="1">
        <v>1</v>
      </c>
      <c r="CC13" s="1">
        <v>1</v>
      </c>
      <c r="CD13" s="1">
        <v>1</v>
      </c>
      <c r="CE13" s="1">
        <v>1</v>
      </c>
      <c r="CF13" s="1">
        <v>1</v>
      </c>
      <c r="CG13" s="1">
        <v>1</v>
      </c>
      <c r="CH13" s="1">
        <v>1</v>
      </c>
      <c r="CI13" s="1">
        <v>1</v>
      </c>
      <c r="CJ13" s="1">
        <v>1</v>
      </c>
      <c r="CK13" s="1">
        <v>1</v>
      </c>
      <c r="CL13" s="1">
        <v>1</v>
      </c>
      <c r="CM13" s="1">
        <v>1</v>
      </c>
      <c r="CN13" s="1">
        <v>1</v>
      </c>
      <c r="CO13" s="1">
        <v>2</v>
      </c>
      <c r="CP13" s="1">
        <v>1</v>
      </c>
      <c r="CQ13" s="1">
        <v>1</v>
      </c>
      <c r="CR13" s="1">
        <v>1</v>
      </c>
      <c r="CS13" s="1">
        <v>1</v>
      </c>
      <c r="CT13" s="1">
        <v>1</v>
      </c>
      <c r="CU13" s="1">
        <v>1</v>
      </c>
      <c r="CV13" s="1">
        <v>2</v>
      </c>
      <c r="CW13" s="1">
        <v>1</v>
      </c>
      <c r="CX13" s="1">
        <v>0</v>
      </c>
      <c r="CY13" s="1">
        <v>1</v>
      </c>
      <c r="CZ13" s="1">
        <v>1</v>
      </c>
      <c r="DA13" s="1">
        <v>1</v>
      </c>
      <c r="DB13" s="1">
        <v>1</v>
      </c>
      <c r="DC13" s="1">
        <v>0</v>
      </c>
      <c r="DD13" s="1">
        <v>1</v>
      </c>
      <c r="DE13" s="1">
        <v>2</v>
      </c>
      <c r="DF13" s="1">
        <v>1</v>
      </c>
      <c r="DG13" s="1">
        <v>0</v>
      </c>
      <c r="DH13" s="1">
        <v>1</v>
      </c>
      <c r="DI13" s="1">
        <v>1</v>
      </c>
      <c r="DJ13" s="1">
        <v>1</v>
      </c>
      <c r="DK13" s="1">
        <v>1</v>
      </c>
      <c r="DL13" s="1">
        <v>1</v>
      </c>
      <c r="DM13" s="1">
        <v>1</v>
      </c>
      <c r="DN13" s="1">
        <v>1</v>
      </c>
      <c r="DO13" s="1">
        <v>1</v>
      </c>
      <c r="DP13" s="1">
        <v>0</v>
      </c>
      <c r="DQ13" s="1">
        <v>1</v>
      </c>
      <c r="DR13" s="1">
        <v>1</v>
      </c>
      <c r="DS13" s="1">
        <v>2</v>
      </c>
      <c r="DT13" s="1">
        <v>1</v>
      </c>
      <c r="DU13" s="1">
        <v>1</v>
      </c>
      <c r="DV13" s="1">
        <v>1</v>
      </c>
      <c r="DW13" s="1">
        <v>3</v>
      </c>
      <c r="DX13" s="1">
        <v>1</v>
      </c>
      <c r="DY13" s="1">
        <v>1</v>
      </c>
      <c r="DZ13" s="1">
        <v>1</v>
      </c>
      <c r="EA13" s="1">
        <v>2</v>
      </c>
      <c r="EB13" s="1">
        <v>0</v>
      </c>
      <c r="EC13" s="1">
        <v>1</v>
      </c>
      <c r="ED13" s="1">
        <v>1</v>
      </c>
      <c r="EE13" s="1">
        <v>0</v>
      </c>
      <c r="EF13" s="1">
        <v>1</v>
      </c>
      <c r="EG13" s="1">
        <v>1</v>
      </c>
      <c r="EH13" s="1">
        <v>0</v>
      </c>
      <c r="EI13" s="1">
        <v>1</v>
      </c>
      <c r="EJ13" s="1">
        <v>1</v>
      </c>
      <c r="EK13" s="1">
        <v>1</v>
      </c>
      <c r="EL13" s="1">
        <v>1</v>
      </c>
      <c r="EM13" s="1">
        <v>1</v>
      </c>
      <c r="EN13" s="1">
        <v>1</v>
      </c>
      <c r="EO13" s="1">
        <v>1</v>
      </c>
      <c r="EP13" s="1">
        <v>1</v>
      </c>
      <c r="EQ13" s="1">
        <v>1</v>
      </c>
      <c r="ER13" s="1">
        <v>1</v>
      </c>
      <c r="ES13" s="1">
        <v>1</v>
      </c>
      <c r="ET13" s="1">
        <v>2</v>
      </c>
      <c r="EU13" s="1">
        <v>1</v>
      </c>
      <c r="EV13" s="1">
        <v>1</v>
      </c>
      <c r="EW13" s="1">
        <v>1</v>
      </c>
      <c r="EX13" s="1">
        <v>2</v>
      </c>
      <c r="EY13" s="1">
        <v>1</v>
      </c>
      <c r="EZ13" s="1">
        <v>0</v>
      </c>
      <c r="FA13" s="1">
        <v>1</v>
      </c>
      <c r="FB13" s="1">
        <v>1</v>
      </c>
      <c r="FC13" s="1">
        <v>1</v>
      </c>
      <c r="FD13" s="1">
        <v>1</v>
      </c>
      <c r="FE13" s="1">
        <v>2</v>
      </c>
      <c r="FF13" s="1">
        <v>1</v>
      </c>
    </row>
    <row r="14" spans="1:162">
      <c r="A14" s="1">
        <v>11</v>
      </c>
      <c r="B14" s="5" t="s">
        <v>1871</v>
      </c>
      <c r="C14" s="1">
        <v>1</v>
      </c>
      <c r="D14" s="1">
        <v>1</v>
      </c>
      <c r="E14" s="1">
        <v>1</v>
      </c>
      <c r="F14" s="1">
        <v>1</v>
      </c>
      <c r="G14" s="1">
        <v>1</v>
      </c>
      <c r="H14" s="1">
        <v>1</v>
      </c>
      <c r="I14" s="1">
        <v>3</v>
      </c>
      <c r="J14" s="1">
        <v>1</v>
      </c>
      <c r="K14" s="1">
        <v>1</v>
      </c>
      <c r="L14" s="1">
        <v>1</v>
      </c>
      <c r="M14" s="1">
        <v>1</v>
      </c>
      <c r="N14" s="1">
        <v>1</v>
      </c>
      <c r="O14" s="1">
        <v>1</v>
      </c>
      <c r="P14" s="1">
        <v>1</v>
      </c>
      <c r="Q14" s="1">
        <v>1</v>
      </c>
      <c r="R14" s="1">
        <v>1</v>
      </c>
      <c r="S14" s="1">
        <v>1</v>
      </c>
      <c r="T14" s="1">
        <v>2</v>
      </c>
      <c r="U14" s="1">
        <v>2</v>
      </c>
      <c r="V14" s="1">
        <v>1</v>
      </c>
      <c r="W14" s="1">
        <v>1</v>
      </c>
      <c r="X14" s="1">
        <v>1</v>
      </c>
      <c r="Y14" s="1">
        <v>1</v>
      </c>
      <c r="Z14" s="1">
        <v>1</v>
      </c>
      <c r="AA14" s="1">
        <v>1</v>
      </c>
      <c r="AB14" s="1">
        <v>1</v>
      </c>
      <c r="AC14" s="1">
        <v>1</v>
      </c>
      <c r="AD14" s="1">
        <v>1</v>
      </c>
      <c r="AE14" s="1">
        <v>1</v>
      </c>
      <c r="AF14" s="1">
        <v>1</v>
      </c>
      <c r="AG14" s="1">
        <v>1</v>
      </c>
      <c r="AH14" s="1">
        <v>1</v>
      </c>
      <c r="AI14" s="1">
        <v>0</v>
      </c>
      <c r="AJ14" s="1">
        <v>1</v>
      </c>
      <c r="AK14" s="1">
        <v>1</v>
      </c>
      <c r="AL14" s="1">
        <v>1</v>
      </c>
      <c r="AM14" s="1">
        <v>2</v>
      </c>
      <c r="AN14" s="1">
        <v>1</v>
      </c>
      <c r="AO14" s="1">
        <v>3</v>
      </c>
      <c r="AP14" s="1">
        <v>1</v>
      </c>
      <c r="AQ14" s="1">
        <v>1</v>
      </c>
      <c r="AR14" s="1">
        <v>1</v>
      </c>
      <c r="AS14" s="1">
        <v>1</v>
      </c>
      <c r="AT14" s="1">
        <v>1</v>
      </c>
      <c r="AU14" s="1">
        <v>1</v>
      </c>
      <c r="AV14" s="1">
        <v>1</v>
      </c>
      <c r="AW14" s="1">
        <v>0</v>
      </c>
      <c r="AX14" s="1">
        <v>0</v>
      </c>
      <c r="AY14" s="1">
        <v>1</v>
      </c>
      <c r="AZ14" s="1">
        <v>2</v>
      </c>
      <c r="BA14" s="1">
        <v>1</v>
      </c>
      <c r="BB14" s="1">
        <v>1</v>
      </c>
      <c r="BC14" s="1">
        <v>1</v>
      </c>
      <c r="BD14" s="1">
        <v>0</v>
      </c>
      <c r="BE14" s="1">
        <v>1</v>
      </c>
      <c r="BF14" s="1">
        <v>0</v>
      </c>
      <c r="BG14" s="1">
        <v>1</v>
      </c>
      <c r="BH14" s="1">
        <v>1</v>
      </c>
      <c r="BI14" s="1">
        <v>1</v>
      </c>
      <c r="BJ14" s="1">
        <v>1</v>
      </c>
      <c r="BK14" s="1">
        <v>1</v>
      </c>
      <c r="BL14" s="1">
        <v>1</v>
      </c>
      <c r="BM14" s="1">
        <v>1</v>
      </c>
      <c r="BN14" s="1">
        <v>1</v>
      </c>
      <c r="BO14" s="1">
        <v>1</v>
      </c>
      <c r="BP14" s="1">
        <v>1</v>
      </c>
      <c r="BQ14" s="1">
        <v>1</v>
      </c>
      <c r="BR14" s="1">
        <v>1</v>
      </c>
      <c r="BS14" s="1">
        <v>1</v>
      </c>
      <c r="BT14" s="1">
        <v>2</v>
      </c>
      <c r="BU14" s="1">
        <v>1</v>
      </c>
      <c r="BV14" s="1">
        <v>1</v>
      </c>
      <c r="BW14" s="1">
        <v>1</v>
      </c>
      <c r="BX14" s="1">
        <v>1</v>
      </c>
      <c r="BY14" s="1">
        <v>0</v>
      </c>
      <c r="BZ14" s="1">
        <v>5</v>
      </c>
      <c r="CA14" s="1">
        <v>1</v>
      </c>
      <c r="CB14" s="1">
        <v>1</v>
      </c>
      <c r="CC14" s="1">
        <v>1</v>
      </c>
      <c r="CD14" s="1">
        <v>1</v>
      </c>
      <c r="CE14" s="1">
        <v>1</v>
      </c>
      <c r="CF14" s="1">
        <v>1</v>
      </c>
      <c r="CG14" s="1">
        <v>1</v>
      </c>
      <c r="CH14" s="1">
        <v>1</v>
      </c>
      <c r="CI14" s="1">
        <v>1</v>
      </c>
      <c r="CJ14" s="1">
        <v>1</v>
      </c>
      <c r="CK14" s="1">
        <v>1</v>
      </c>
      <c r="CL14" s="1">
        <v>1</v>
      </c>
      <c r="CM14" s="1">
        <v>1</v>
      </c>
      <c r="CN14" s="1">
        <v>1</v>
      </c>
      <c r="CO14" s="1">
        <v>2</v>
      </c>
      <c r="CP14" s="1">
        <v>1</v>
      </c>
      <c r="CQ14" s="1">
        <v>1</v>
      </c>
      <c r="CR14" s="1">
        <v>1</v>
      </c>
      <c r="CS14" s="1">
        <v>1</v>
      </c>
      <c r="CT14" s="1">
        <v>1</v>
      </c>
      <c r="CU14" s="1">
        <v>1</v>
      </c>
      <c r="CV14" s="1">
        <v>2</v>
      </c>
      <c r="CW14" s="1">
        <v>1</v>
      </c>
      <c r="CX14" s="1">
        <v>1</v>
      </c>
      <c r="CY14" s="1">
        <v>1</v>
      </c>
      <c r="CZ14" s="1">
        <v>1</v>
      </c>
      <c r="DA14" s="1">
        <v>1</v>
      </c>
      <c r="DB14" s="1">
        <v>1</v>
      </c>
      <c r="DC14" s="1">
        <v>1</v>
      </c>
      <c r="DD14" s="1">
        <v>1</v>
      </c>
      <c r="DE14" s="1">
        <v>1</v>
      </c>
      <c r="DF14" s="1">
        <v>1</v>
      </c>
      <c r="DG14" s="1">
        <v>0</v>
      </c>
      <c r="DH14" s="1">
        <v>1</v>
      </c>
      <c r="DI14" s="1">
        <v>1</v>
      </c>
      <c r="DJ14" s="1">
        <v>1</v>
      </c>
      <c r="DK14" s="1">
        <v>1</v>
      </c>
      <c r="DL14" s="1">
        <v>1</v>
      </c>
      <c r="DM14" s="1">
        <v>1</v>
      </c>
      <c r="DN14" s="1">
        <v>1</v>
      </c>
      <c r="DO14" s="1">
        <v>1</v>
      </c>
      <c r="DP14" s="1">
        <v>0</v>
      </c>
      <c r="DQ14" s="1">
        <v>1</v>
      </c>
      <c r="DR14" s="1">
        <v>0</v>
      </c>
      <c r="DS14" s="1">
        <v>2</v>
      </c>
      <c r="DT14" s="1">
        <v>1</v>
      </c>
      <c r="DU14" s="1">
        <v>1</v>
      </c>
      <c r="DV14" s="1">
        <v>1</v>
      </c>
      <c r="DW14" s="1">
        <v>3</v>
      </c>
      <c r="DX14" s="1">
        <v>1</v>
      </c>
      <c r="DY14" s="1">
        <v>1</v>
      </c>
      <c r="DZ14" s="1">
        <v>1</v>
      </c>
      <c r="EA14" s="1">
        <v>2</v>
      </c>
      <c r="EB14" s="1">
        <v>0</v>
      </c>
      <c r="EC14" s="1">
        <v>1</v>
      </c>
      <c r="ED14" s="1">
        <v>1</v>
      </c>
      <c r="EE14" s="1">
        <v>0</v>
      </c>
      <c r="EF14" s="1">
        <v>1</v>
      </c>
      <c r="EG14" s="1">
        <v>1</v>
      </c>
      <c r="EH14" s="1">
        <v>1</v>
      </c>
      <c r="EI14" s="1">
        <v>1</v>
      </c>
      <c r="EJ14" s="1">
        <v>1</v>
      </c>
      <c r="EK14" s="1">
        <v>1</v>
      </c>
      <c r="EL14" s="1">
        <v>1</v>
      </c>
      <c r="EM14" s="1">
        <v>1</v>
      </c>
      <c r="EN14" s="1">
        <v>1</v>
      </c>
      <c r="EO14" s="1">
        <v>1</v>
      </c>
      <c r="EP14" s="1">
        <v>1</v>
      </c>
      <c r="EQ14" s="1">
        <v>1</v>
      </c>
      <c r="ER14" s="1">
        <v>1</v>
      </c>
      <c r="ES14" s="1">
        <v>1</v>
      </c>
      <c r="ET14" s="1">
        <v>2</v>
      </c>
      <c r="EU14" s="1">
        <v>1</v>
      </c>
      <c r="EV14" s="1">
        <v>1</v>
      </c>
      <c r="EW14" s="1">
        <v>1</v>
      </c>
      <c r="EX14" s="1">
        <v>2</v>
      </c>
      <c r="EY14" s="1">
        <v>1</v>
      </c>
      <c r="EZ14" s="1">
        <v>0</v>
      </c>
      <c r="FA14" s="1">
        <v>1</v>
      </c>
      <c r="FB14" s="1">
        <v>1</v>
      </c>
      <c r="FC14" s="1">
        <v>1</v>
      </c>
      <c r="FD14" s="1">
        <v>1</v>
      </c>
      <c r="FE14" s="1">
        <v>2</v>
      </c>
      <c r="FF14" s="1">
        <v>1</v>
      </c>
    </row>
    <row r="15" spans="1:162">
      <c r="A15" s="1">
        <v>12</v>
      </c>
      <c r="B15" s="5" t="s">
        <v>1872</v>
      </c>
      <c r="C15" s="1">
        <v>1</v>
      </c>
      <c r="D15" s="1">
        <v>1</v>
      </c>
      <c r="E15" s="1">
        <v>1</v>
      </c>
      <c r="F15" s="1">
        <v>1</v>
      </c>
      <c r="G15" s="1">
        <v>1</v>
      </c>
      <c r="H15" s="1">
        <v>1</v>
      </c>
      <c r="I15" s="1">
        <v>2</v>
      </c>
      <c r="J15" s="1">
        <v>1</v>
      </c>
      <c r="K15" s="1">
        <v>1</v>
      </c>
      <c r="L15" s="1">
        <v>1</v>
      </c>
      <c r="M15" s="1">
        <v>1</v>
      </c>
      <c r="N15" s="1">
        <v>1</v>
      </c>
      <c r="O15" s="1">
        <v>1</v>
      </c>
      <c r="P15" s="1">
        <v>1</v>
      </c>
      <c r="Q15" s="1">
        <v>1</v>
      </c>
      <c r="R15" s="1">
        <v>1</v>
      </c>
      <c r="S15" s="1">
        <v>1</v>
      </c>
      <c r="T15" s="1">
        <v>2</v>
      </c>
      <c r="U15" s="1">
        <v>1</v>
      </c>
      <c r="V15" s="1">
        <v>1</v>
      </c>
      <c r="W15" s="1">
        <v>1</v>
      </c>
      <c r="X15" s="1">
        <v>1</v>
      </c>
      <c r="Y15" s="1">
        <v>0</v>
      </c>
      <c r="Z15" s="1">
        <v>1</v>
      </c>
      <c r="AA15" s="1">
        <v>1</v>
      </c>
      <c r="AB15" s="1">
        <v>1</v>
      </c>
      <c r="AC15" s="1">
        <v>1</v>
      </c>
      <c r="AD15" s="1">
        <v>1</v>
      </c>
      <c r="AE15" s="1">
        <v>1</v>
      </c>
      <c r="AF15" s="1">
        <v>1</v>
      </c>
      <c r="AG15" s="1">
        <v>1</v>
      </c>
      <c r="AH15" s="1">
        <v>1</v>
      </c>
      <c r="AI15" s="1">
        <v>0</v>
      </c>
      <c r="AJ15" s="1">
        <v>1</v>
      </c>
      <c r="AK15" s="1">
        <v>1</v>
      </c>
      <c r="AL15" s="1">
        <v>1</v>
      </c>
      <c r="AM15" s="1">
        <v>2</v>
      </c>
      <c r="AN15" s="1">
        <v>1</v>
      </c>
      <c r="AO15" s="1">
        <v>2</v>
      </c>
      <c r="AP15" s="1">
        <v>1</v>
      </c>
      <c r="AQ15" s="1">
        <v>1</v>
      </c>
      <c r="AR15" s="1">
        <v>1</v>
      </c>
      <c r="AS15" s="1">
        <v>1</v>
      </c>
      <c r="AT15" s="1">
        <v>1</v>
      </c>
      <c r="AU15" s="1">
        <v>1</v>
      </c>
      <c r="AV15" s="1">
        <v>1</v>
      </c>
      <c r="AW15" s="1">
        <v>1</v>
      </c>
      <c r="AX15" s="1">
        <v>0</v>
      </c>
      <c r="AY15" s="1">
        <v>0</v>
      </c>
      <c r="AZ15" s="1">
        <v>2</v>
      </c>
      <c r="BA15" s="1">
        <v>1</v>
      </c>
      <c r="BB15" s="1">
        <v>1</v>
      </c>
      <c r="BC15" s="1">
        <v>1</v>
      </c>
      <c r="BD15" s="1">
        <v>1</v>
      </c>
      <c r="BE15" s="1">
        <v>1</v>
      </c>
      <c r="BF15" s="1">
        <v>0</v>
      </c>
      <c r="BG15" s="1">
        <v>1</v>
      </c>
      <c r="BH15" s="1">
        <v>1</v>
      </c>
      <c r="BI15" s="1">
        <v>1</v>
      </c>
      <c r="BJ15" s="1">
        <v>1</v>
      </c>
      <c r="BK15" s="1">
        <v>1</v>
      </c>
      <c r="BL15" s="1">
        <v>1</v>
      </c>
      <c r="BM15" s="1">
        <v>1</v>
      </c>
      <c r="BN15" s="1">
        <v>1</v>
      </c>
      <c r="BO15" s="1">
        <v>1</v>
      </c>
      <c r="BP15" s="1">
        <v>1</v>
      </c>
      <c r="BQ15" s="1">
        <v>1</v>
      </c>
      <c r="BR15" s="1">
        <v>1</v>
      </c>
      <c r="BS15" s="1">
        <v>1</v>
      </c>
      <c r="BT15" s="1">
        <v>1</v>
      </c>
      <c r="BU15" s="1">
        <v>1</v>
      </c>
      <c r="BV15" s="1">
        <v>1</v>
      </c>
      <c r="BW15" s="1">
        <v>1</v>
      </c>
      <c r="BX15" s="1">
        <v>1</v>
      </c>
      <c r="BY15" s="1">
        <v>0</v>
      </c>
      <c r="BZ15" s="1">
        <v>5</v>
      </c>
      <c r="CA15" s="1">
        <v>1</v>
      </c>
      <c r="CB15" s="1">
        <v>1</v>
      </c>
      <c r="CC15" s="1">
        <v>1</v>
      </c>
      <c r="CD15" s="1">
        <v>1</v>
      </c>
      <c r="CE15" s="1">
        <v>1</v>
      </c>
      <c r="CF15" s="1">
        <v>1</v>
      </c>
      <c r="CG15" s="1">
        <v>1</v>
      </c>
      <c r="CH15" s="1">
        <v>1</v>
      </c>
      <c r="CI15" s="1">
        <v>1</v>
      </c>
      <c r="CJ15" s="1">
        <v>1</v>
      </c>
      <c r="CK15" s="1">
        <v>1</v>
      </c>
      <c r="CL15" s="1">
        <v>1</v>
      </c>
      <c r="CM15" s="1">
        <v>1</v>
      </c>
      <c r="CN15" s="1">
        <v>1</v>
      </c>
      <c r="CO15" s="1">
        <v>2</v>
      </c>
      <c r="CP15" s="1">
        <v>1</v>
      </c>
      <c r="CQ15" s="1">
        <v>1</v>
      </c>
      <c r="CR15" s="1">
        <v>1</v>
      </c>
      <c r="CS15" s="1">
        <v>1</v>
      </c>
      <c r="CT15" s="1">
        <v>1</v>
      </c>
      <c r="CU15" s="1">
        <v>1</v>
      </c>
      <c r="CV15" s="1">
        <v>2</v>
      </c>
      <c r="CW15" s="1">
        <v>1</v>
      </c>
      <c r="CX15" s="1">
        <v>0</v>
      </c>
      <c r="CY15" s="1">
        <v>1</v>
      </c>
      <c r="CZ15" s="1">
        <v>1</v>
      </c>
      <c r="DA15" s="1">
        <v>1</v>
      </c>
      <c r="DB15" s="1">
        <v>1</v>
      </c>
      <c r="DC15" s="1">
        <v>0</v>
      </c>
      <c r="DD15" s="1">
        <v>1</v>
      </c>
      <c r="DE15" s="1">
        <v>1</v>
      </c>
      <c r="DF15" s="1">
        <v>1</v>
      </c>
      <c r="DG15" s="1">
        <v>1</v>
      </c>
      <c r="DH15" s="1">
        <v>1</v>
      </c>
      <c r="DI15" s="1">
        <v>1</v>
      </c>
      <c r="DJ15" s="1">
        <v>1</v>
      </c>
      <c r="DK15" s="1">
        <v>1</v>
      </c>
      <c r="DL15" s="1">
        <v>1</v>
      </c>
      <c r="DM15" s="1">
        <v>1</v>
      </c>
      <c r="DN15" s="1">
        <v>1</v>
      </c>
      <c r="DO15" s="1">
        <v>1</v>
      </c>
      <c r="DP15" s="1">
        <v>0</v>
      </c>
      <c r="DQ15" s="1">
        <v>1</v>
      </c>
      <c r="DR15" s="1">
        <v>0</v>
      </c>
      <c r="DS15" s="1">
        <v>1</v>
      </c>
      <c r="DT15" s="1">
        <v>1</v>
      </c>
      <c r="DU15" s="1">
        <v>1</v>
      </c>
      <c r="DV15" s="1">
        <v>1</v>
      </c>
      <c r="DW15" s="1">
        <v>3</v>
      </c>
      <c r="DX15" s="1">
        <v>1</v>
      </c>
      <c r="DY15" s="1">
        <v>1</v>
      </c>
      <c r="DZ15" s="1">
        <v>1</v>
      </c>
      <c r="EA15" s="1">
        <v>2</v>
      </c>
      <c r="EB15" s="1">
        <v>0</v>
      </c>
      <c r="EC15" s="1">
        <v>1</v>
      </c>
      <c r="ED15" s="1">
        <v>1</v>
      </c>
      <c r="EE15" s="1">
        <v>0</v>
      </c>
      <c r="EF15" s="1">
        <v>1</v>
      </c>
      <c r="EG15" s="1">
        <v>1</v>
      </c>
      <c r="EH15" s="1">
        <v>0</v>
      </c>
      <c r="EI15" s="1">
        <v>1</v>
      </c>
      <c r="EJ15" s="1">
        <v>1</v>
      </c>
      <c r="EK15" s="1">
        <v>1</v>
      </c>
      <c r="EL15" s="1">
        <v>1</v>
      </c>
      <c r="EM15" s="1">
        <v>1</v>
      </c>
      <c r="EN15" s="1">
        <v>1</v>
      </c>
      <c r="EO15" s="1">
        <v>1</v>
      </c>
      <c r="EP15" s="1">
        <v>1</v>
      </c>
      <c r="EQ15" s="1">
        <v>0</v>
      </c>
      <c r="ER15" s="1">
        <v>1</v>
      </c>
      <c r="ES15" s="1">
        <v>1</v>
      </c>
      <c r="ET15" s="1">
        <v>2</v>
      </c>
      <c r="EU15" s="1">
        <v>1</v>
      </c>
      <c r="EV15" s="1">
        <v>1</v>
      </c>
      <c r="EW15" s="1">
        <v>1</v>
      </c>
      <c r="EX15" s="1">
        <v>2</v>
      </c>
      <c r="EY15" s="1">
        <v>1</v>
      </c>
      <c r="EZ15" s="1">
        <v>0</v>
      </c>
      <c r="FA15" s="1">
        <v>1</v>
      </c>
      <c r="FB15" s="1">
        <v>1</v>
      </c>
      <c r="FC15" s="1">
        <v>1</v>
      </c>
      <c r="FD15" s="1">
        <v>1</v>
      </c>
      <c r="FE15" s="1">
        <v>2</v>
      </c>
      <c r="FF15" s="1">
        <v>1</v>
      </c>
    </row>
    <row r="16" spans="1:162">
      <c r="A16" s="1">
        <v>13</v>
      </c>
      <c r="B16" s="5" t="s">
        <v>1873</v>
      </c>
      <c r="C16" s="1">
        <v>1</v>
      </c>
      <c r="D16" s="1">
        <v>1</v>
      </c>
      <c r="E16" s="1">
        <v>1</v>
      </c>
      <c r="F16" s="1">
        <v>1</v>
      </c>
      <c r="G16" s="1">
        <v>0</v>
      </c>
      <c r="H16" s="1">
        <v>1</v>
      </c>
      <c r="I16" s="1">
        <v>4</v>
      </c>
      <c r="J16" s="1">
        <v>1</v>
      </c>
      <c r="K16" s="1">
        <v>1</v>
      </c>
      <c r="L16" s="1">
        <v>1</v>
      </c>
      <c r="M16" s="1">
        <v>1</v>
      </c>
      <c r="N16" s="1">
        <v>0</v>
      </c>
      <c r="O16" s="1">
        <v>1</v>
      </c>
      <c r="P16" s="1">
        <v>1</v>
      </c>
      <c r="Q16" s="1">
        <v>1</v>
      </c>
      <c r="R16" s="1">
        <v>1</v>
      </c>
      <c r="S16" s="1">
        <v>1</v>
      </c>
      <c r="T16" s="1">
        <v>2</v>
      </c>
      <c r="U16" s="1">
        <v>1</v>
      </c>
      <c r="V16" s="1">
        <v>1</v>
      </c>
      <c r="W16" s="1">
        <v>1</v>
      </c>
      <c r="X16" s="1">
        <v>1</v>
      </c>
      <c r="Y16" s="1">
        <v>0</v>
      </c>
      <c r="Z16" s="1">
        <v>1</v>
      </c>
      <c r="AA16" s="1">
        <v>0</v>
      </c>
      <c r="AB16" s="1">
        <v>1</v>
      </c>
      <c r="AC16" s="1">
        <v>1</v>
      </c>
      <c r="AD16" s="1">
        <v>1</v>
      </c>
      <c r="AE16" s="1">
        <v>1</v>
      </c>
      <c r="AF16" s="1">
        <v>1</v>
      </c>
      <c r="AG16" s="1">
        <v>1</v>
      </c>
      <c r="AH16" s="1">
        <v>1</v>
      </c>
      <c r="AI16" s="1">
        <v>1</v>
      </c>
      <c r="AJ16" s="1">
        <v>1</v>
      </c>
      <c r="AK16" s="1">
        <v>1</v>
      </c>
      <c r="AL16" s="1">
        <v>1</v>
      </c>
      <c r="AM16" s="1">
        <v>2</v>
      </c>
      <c r="AN16" s="1">
        <v>1</v>
      </c>
      <c r="AO16" s="1">
        <v>1</v>
      </c>
      <c r="AP16" s="1">
        <v>1</v>
      </c>
      <c r="AQ16" s="1">
        <v>1</v>
      </c>
      <c r="AR16" s="1">
        <v>1</v>
      </c>
      <c r="AS16" s="1">
        <v>1</v>
      </c>
      <c r="AT16" s="1">
        <v>1</v>
      </c>
      <c r="AU16" s="1">
        <v>1</v>
      </c>
      <c r="AV16" s="1">
        <v>1</v>
      </c>
      <c r="AW16" s="1">
        <v>1</v>
      </c>
      <c r="AX16" s="1">
        <v>1</v>
      </c>
      <c r="AY16" s="1">
        <v>1</v>
      </c>
      <c r="AZ16" s="1">
        <v>1</v>
      </c>
      <c r="BA16" s="1">
        <v>1</v>
      </c>
      <c r="BB16" s="1">
        <v>1</v>
      </c>
      <c r="BC16" s="1">
        <v>1</v>
      </c>
      <c r="BD16" s="1">
        <v>1</v>
      </c>
      <c r="BE16" s="1">
        <v>1</v>
      </c>
      <c r="BF16" s="1">
        <v>1</v>
      </c>
      <c r="BG16" s="1">
        <v>1</v>
      </c>
      <c r="BH16" s="1">
        <v>1</v>
      </c>
      <c r="BI16" s="1">
        <v>1</v>
      </c>
      <c r="BJ16" s="1">
        <v>1</v>
      </c>
      <c r="BK16" s="1">
        <v>1</v>
      </c>
      <c r="BL16" s="1">
        <v>1</v>
      </c>
      <c r="BM16" s="1">
        <v>1</v>
      </c>
      <c r="BN16" s="1">
        <v>1</v>
      </c>
      <c r="BO16" s="1">
        <v>1</v>
      </c>
      <c r="BP16" s="1">
        <v>1</v>
      </c>
      <c r="BQ16" s="1">
        <v>1</v>
      </c>
      <c r="BR16" s="1">
        <v>2</v>
      </c>
      <c r="BS16" s="1">
        <v>1</v>
      </c>
      <c r="BT16" s="1">
        <v>0</v>
      </c>
      <c r="BU16" s="1">
        <v>1</v>
      </c>
      <c r="BV16" s="1">
        <v>1</v>
      </c>
      <c r="BW16" s="1">
        <v>1</v>
      </c>
      <c r="BX16" s="1">
        <v>0</v>
      </c>
      <c r="BY16" s="1">
        <v>1</v>
      </c>
      <c r="BZ16" s="1">
        <v>8</v>
      </c>
      <c r="CA16" s="1">
        <v>1</v>
      </c>
      <c r="CB16" s="1">
        <v>1</v>
      </c>
      <c r="CC16" s="1">
        <v>1</v>
      </c>
      <c r="CD16" s="1">
        <v>1</v>
      </c>
      <c r="CE16" s="1">
        <v>1</v>
      </c>
      <c r="CF16" s="1">
        <v>0</v>
      </c>
      <c r="CG16" s="1">
        <v>1</v>
      </c>
      <c r="CH16" s="1">
        <v>1</v>
      </c>
      <c r="CI16" s="1">
        <v>1</v>
      </c>
      <c r="CJ16" s="1">
        <v>1</v>
      </c>
      <c r="CK16" s="1">
        <v>1</v>
      </c>
      <c r="CL16" s="1">
        <v>1</v>
      </c>
      <c r="CM16" s="1">
        <v>1</v>
      </c>
      <c r="CN16" s="1">
        <v>0</v>
      </c>
      <c r="CO16" s="1">
        <v>1</v>
      </c>
      <c r="CP16" s="1">
        <v>1</v>
      </c>
      <c r="CQ16" s="1">
        <v>1</v>
      </c>
      <c r="CR16" s="1">
        <v>0</v>
      </c>
      <c r="CS16" s="1">
        <v>1</v>
      </c>
      <c r="CT16" s="1">
        <v>1</v>
      </c>
      <c r="CU16" s="1">
        <v>0</v>
      </c>
      <c r="CV16" s="1">
        <v>2</v>
      </c>
      <c r="CW16" s="1">
        <v>1</v>
      </c>
      <c r="CX16" s="1">
        <v>0</v>
      </c>
      <c r="CY16" s="1">
        <v>0</v>
      </c>
      <c r="CZ16" s="1">
        <v>1</v>
      </c>
      <c r="DA16" s="1">
        <v>0</v>
      </c>
      <c r="DB16" s="1">
        <v>0</v>
      </c>
      <c r="DC16" s="1">
        <v>0</v>
      </c>
      <c r="DD16" s="1">
        <v>0</v>
      </c>
      <c r="DE16" s="1">
        <v>0</v>
      </c>
      <c r="DF16" s="1">
        <v>0</v>
      </c>
      <c r="DG16" s="1">
        <v>0</v>
      </c>
      <c r="DH16" s="1">
        <v>0</v>
      </c>
      <c r="DI16" s="1">
        <v>1</v>
      </c>
      <c r="DJ16" s="1">
        <v>1</v>
      </c>
      <c r="DK16" s="1">
        <v>1</v>
      </c>
      <c r="DL16" s="1">
        <v>1</v>
      </c>
      <c r="DM16" s="1">
        <v>1</v>
      </c>
      <c r="DN16" s="1">
        <v>1</v>
      </c>
      <c r="DO16" s="1">
        <v>1</v>
      </c>
      <c r="DP16" s="1">
        <v>1</v>
      </c>
      <c r="DQ16" s="1">
        <v>1</v>
      </c>
      <c r="DR16" s="1">
        <v>2</v>
      </c>
      <c r="DS16" s="1">
        <v>1</v>
      </c>
      <c r="DT16" s="1">
        <v>1</v>
      </c>
      <c r="DU16" s="1">
        <v>1</v>
      </c>
      <c r="DV16" s="1">
        <v>1</v>
      </c>
      <c r="DW16" s="1">
        <v>2</v>
      </c>
      <c r="DX16" s="1">
        <v>1</v>
      </c>
      <c r="DY16" s="1">
        <v>1</v>
      </c>
      <c r="DZ16" s="1">
        <v>1</v>
      </c>
      <c r="EA16" s="1">
        <v>2</v>
      </c>
      <c r="EB16" s="1">
        <v>1</v>
      </c>
      <c r="EC16" s="1">
        <v>1</v>
      </c>
      <c r="ED16" s="1">
        <v>1</v>
      </c>
      <c r="EE16" s="1">
        <v>1</v>
      </c>
      <c r="EF16" s="1">
        <v>1</v>
      </c>
      <c r="EG16" s="1">
        <v>1</v>
      </c>
      <c r="EH16" s="1">
        <v>1</v>
      </c>
      <c r="EI16" s="1">
        <v>1</v>
      </c>
      <c r="EJ16" s="1">
        <v>1</v>
      </c>
      <c r="EK16" s="1">
        <v>1</v>
      </c>
      <c r="EL16" s="1">
        <v>1</v>
      </c>
      <c r="EM16" s="1">
        <v>1</v>
      </c>
      <c r="EN16" s="1">
        <v>1</v>
      </c>
      <c r="EO16" s="1">
        <v>0</v>
      </c>
      <c r="EP16" s="1">
        <v>1</v>
      </c>
      <c r="EQ16" s="1">
        <v>1</v>
      </c>
      <c r="ER16" s="1">
        <v>1</v>
      </c>
      <c r="ES16" s="1">
        <v>1</v>
      </c>
      <c r="ET16" s="1">
        <v>2</v>
      </c>
      <c r="EU16" s="1">
        <v>1</v>
      </c>
      <c r="EV16" s="1">
        <v>0</v>
      </c>
      <c r="EW16" s="1">
        <v>1</v>
      </c>
      <c r="EX16" s="1">
        <v>1</v>
      </c>
      <c r="EY16" s="1">
        <v>1</v>
      </c>
      <c r="EZ16" s="1">
        <v>1</v>
      </c>
      <c r="FA16" s="1">
        <v>0</v>
      </c>
      <c r="FB16" s="1">
        <v>0</v>
      </c>
      <c r="FC16" s="1">
        <v>1</v>
      </c>
      <c r="FD16" s="1">
        <v>0</v>
      </c>
      <c r="FE16" s="1">
        <v>1</v>
      </c>
      <c r="FF16" s="1">
        <v>1</v>
      </c>
    </row>
    <row r="17" spans="1:162">
      <c r="A17" s="1">
        <v>14</v>
      </c>
      <c r="B17" s="5" t="s">
        <v>1874</v>
      </c>
      <c r="C17" s="1">
        <v>1</v>
      </c>
      <c r="D17" s="1">
        <v>1</v>
      </c>
      <c r="E17" s="1">
        <v>1</v>
      </c>
      <c r="F17" s="1">
        <v>1</v>
      </c>
      <c r="G17" s="1">
        <v>0</v>
      </c>
      <c r="H17" s="1">
        <v>1</v>
      </c>
      <c r="I17" s="1">
        <v>4</v>
      </c>
      <c r="J17" s="1">
        <v>1</v>
      </c>
      <c r="K17" s="1">
        <v>1</v>
      </c>
      <c r="L17" s="1">
        <v>1</v>
      </c>
      <c r="M17" s="1">
        <v>1</v>
      </c>
      <c r="N17" s="1">
        <v>1</v>
      </c>
      <c r="O17" s="1">
        <v>1</v>
      </c>
      <c r="P17" s="1">
        <v>0</v>
      </c>
      <c r="Q17" s="1">
        <v>1</v>
      </c>
      <c r="R17" s="1">
        <v>1</v>
      </c>
      <c r="S17" s="1">
        <v>1</v>
      </c>
      <c r="T17" s="1">
        <v>2</v>
      </c>
      <c r="U17" s="1">
        <v>1</v>
      </c>
      <c r="V17" s="1">
        <v>1</v>
      </c>
      <c r="W17" s="1">
        <v>1</v>
      </c>
      <c r="X17" s="1">
        <v>1</v>
      </c>
      <c r="Y17" s="1">
        <v>0</v>
      </c>
      <c r="Z17" s="1">
        <v>1</v>
      </c>
      <c r="AA17" s="1">
        <v>0</v>
      </c>
      <c r="AB17" s="1">
        <v>1</v>
      </c>
      <c r="AC17" s="1">
        <v>1</v>
      </c>
      <c r="AD17" s="1">
        <v>1</v>
      </c>
      <c r="AE17" s="1">
        <v>1</v>
      </c>
      <c r="AF17" s="1">
        <v>1</v>
      </c>
      <c r="AG17" s="1">
        <v>1</v>
      </c>
      <c r="AH17" s="1">
        <v>1</v>
      </c>
      <c r="AI17" s="1">
        <v>1</v>
      </c>
      <c r="AJ17" s="1">
        <v>1</v>
      </c>
      <c r="AK17" s="1">
        <v>0</v>
      </c>
      <c r="AL17" s="1">
        <v>1</v>
      </c>
      <c r="AM17" s="1">
        <v>2</v>
      </c>
      <c r="AN17" s="1">
        <v>1</v>
      </c>
      <c r="AO17" s="1">
        <v>1</v>
      </c>
      <c r="AP17" s="1">
        <v>1</v>
      </c>
      <c r="AQ17" s="1">
        <v>1</v>
      </c>
      <c r="AR17" s="1">
        <v>1</v>
      </c>
      <c r="AS17" s="1">
        <v>1</v>
      </c>
      <c r="AT17" s="1">
        <v>1</v>
      </c>
      <c r="AU17" s="1">
        <v>1</v>
      </c>
      <c r="AV17" s="1">
        <v>1</v>
      </c>
      <c r="AW17" s="1">
        <v>1</v>
      </c>
      <c r="AX17" s="1">
        <v>1</v>
      </c>
      <c r="AY17" s="1">
        <v>1</v>
      </c>
      <c r="AZ17" s="1">
        <v>1</v>
      </c>
      <c r="BA17" s="1">
        <v>1</v>
      </c>
      <c r="BB17" s="1">
        <v>1</v>
      </c>
      <c r="BC17" s="1">
        <v>1</v>
      </c>
      <c r="BD17" s="1">
        <v>1</v>
      </c>
      <c r="BE17" s="1">
        <v>1</v>
      </c>
      <c r="BF17" s="1">
        <v>1</v>
      </c>
      <c r="BG17" s="1">
        <v>1</v>
      </c>
      <c r="BH17" s="1">
        <v>1</v>
      </c>
      <c r="BI17" s="1">
        <v>0</v>
      </c>
      <c r="BJ17" s="1">
        <v>1</v>
      </c>
      <c r="BK17" s="1">
        <v>1</v>
      </c>
      <c r="BL17" s="1">
        <v>1</v>
      </c>
      <c r="BM17" s="1">
        <v>0</v>
      </c>
      <c r="BN17" s="1">
        <v>1</v>
      </c>
      <c r="BO17" s="1">
        <v>1</v>
      </c>
      <c r="BP17" s="1">
        <v>1</v>
      </c>
      <c r="BQ17" s="1">
        <v>1</v>
      </c>
      <c r="BR17" s="1">
        <v>2</v>
      </c>
      <c r="BS17" s="1">
        <v>1</v>
      </c>
      <c r="BT17" s="1">
        <v>0</v>
      </c>
      <c r="BU17" s="1">
        <v>1</v>
      </c>
      <c r="BV17" s="1">
        <v>1</v>
      </c>
      <c r="BW17" s="1">
        <v>1</v>
      </c>
      <c r="BX17" s="1">
        <v>0</v>
      </c>
      <c r="BY17" s="1">
        <v>1</v>
      </c>
      <c r="BZ17" s="1">
        <v>7</v>
      </c>
      <c r="CA17" s="1">
        <v>1</v>
      </c>
      <c r="CB17" s="1">
        <v>1</v>
      </c>
      <c r="CC17" s="1">
        <v>1</v>
      </c>
      <c r="CD17" s="1">
        <v>1</v>
      </c>
      <c r="CE17" s="1">
        <v>1</v>
      </c>
      <c r="CF17" s="1">
        <v>0</v>
      </c>
      <c r="CG17" s="1">
        <v>1</v>
      </c>
      <c r="CH17" s="1">
        <v>1</v>
      </c>
      <c r="CI17" s="1">
        <v>1</v>
      </c>
      <c r="CJ17" s="1">
        <v>1</v>
      </c>
      <c r="CK17" s="1">
        <v>1</v>
      </c>
      <c r="CL17" s="1">
        <v>1</v>
      </c>
      <c r="CM17" s="1">
        <v>1</v>
      </c>
      <c r="CN17" s="1">
        <v>0</v>
      </c>
      <c r="CO17" s="1">
        <v>1</v>
      </c>
      <c r="CP17" s="1">
        <v>0</v>
      </c>
      <c r="CQ17" s="1">
        <v>1</v>
      </c>
      <c r="CR17" s="1">
        <v>0</v>
      </c>
      <c r="CS17" s="1">
        <v>1</v>
      </c>
      <c r="CT17" s="1">
        <v>1</v>
      </c>
      <c r="CU17" s="1">
        <v>0</v>
      </c>
      <c r="CV17" s="1">
        <v>2</v>
      </c>
      <c r="CW17" s="1">
        <v>1</v>
      </c>
      <c r="CX17" s="1">
        <v>0</v>
      </c>
      <c r="CY17" s="1">
        <v>0</v>
      </c>
      <c r="CZ17" s="1">
        <v>1</v>
      </c>
      <c r="DA17" s="1">
        <v>0</v>
      </c>
      <c r="DB17" s="1">
        <v>0</v>
      </c>
      <c r="DC17" s="1">
        <v>0</v>
      </c>
      <c r="DD17" s="1">
        <v>0</v>
      </c>
      <c r="DE17" s="1">
        <v>0</v>
      </c>
      <c r="DF17" s="1">
        <v>0</v>
      </c>
      <c r="DG17" s="1">
        <v>0</v>
      </c>
      <c r="DH17" s="1">
        <v>0</v>
      </c>
      <c r="DI17" s="1">
        <v>1</v>
      </c>
      <c r="DJ17" s="1">
        <v>1</v>
      </c>
      <c r="DK17" s="1">
        <v>1</v>
      </c>
      <c r="DL17" s="1">
        <v>1</v>
      </c>
      <c r="DM17" s="1">
        <v>1</v>
      </c>
      <c r="DN17" s="1">
        <v>1</v>
      </c>
      <c r="DO17" s="1">
        <v>1</v>
      </c>
      <c r="DP17" s="1">
        <v>1</v>
      </c>
      <c r="DQ17" s="1">
        <v>1</v>
      </c>
      <c r="DR17" s="1">
        <v>1</v>
      </c>
      <c r="DS17" s="1">
        <v>1</v>
      </c>
      <c r="DT17" s="1">
        <v>1</v>
      </c>
      <c r="DU17" s="1">
        <v>1</v>
      </c>
      <c r="DV17" s="1">
        <v>1</v>
      </c>
      <c r="DW17" s="1">
        <v>2</v>
      </c>
      <c r="DX17" s="1">
        <v>1</v>
      </c>
      <c r="DY17" s="1">
        <v>1</v>
      </c>
      <c r="DZ17" s="1">
        <v>1</v>
      </c>
      <c r="EA17" s="1">
        <v>2</v>
      </c>
      <c r="EB17" s="1">
        <v>1</v>
      </c>
      <c r="EC17" s="1">
        <v>1</v>
      </c>
      <c r="ED17" s="1">
        <v>1</v>
      </c>
      <c r="EE17" s="1">
        <v>1</v>
      </c>
      <c r="EF17" s="1">
        <v>1</v>
      </c>
      <c r="EG17" s="1">
        <v>1</v>
      </c>
      <c r="EH17" s="1">
        <v>1</v>
      </c>
      <c r="EI17" s="1">
        <v>1</v>
      </c>
      <c r="EJ17" s="1">
        <v>1</v>
      </c>
      <c r="EK17" s="1">
        <v>1</v>
      </c>
      <c r="EL17" s="1">
        <v>1</v>
      </c>
      <c r="EM17" s="1">
        <v>1</v>
      </c>
      <c r="EN17" s="1">
        <v>1</v>
      </c>
      <c r="EO17" s="1">
        <v>0</v>
      </c>
      <c r="EP17" s="1">
        <v>1</v>
      </c>
      <c r="EQ17" s="1">
        <v>2</v>
      </c>
      <c r="ER17" s="1">
        <v>1</v>
      </c>
      <c r="ES17" s="1">
        <v>1</v>
      </c>
      <c r="ET17" s="1">
        <v>2</v>
      </c>
      <c r="EU17" s="1">
        <v>1</v>
      </c>
      <c r="EV17" s="1">
        <v>0</v>
      </c>
      <c r="EW17" s="1">
        <v>1</v>
      </c>
      <c r="EX17" s="1">
        <v>1</v>
      </c>
      <c r="EY17" s="1">
        <v>1</v>
      </c>
      <c r="EZ17" s="1">
        <v>1</v>
      </c>
      <c r="FA17" s="1">
        <v>0</v>
      </c>
      <c r="FB17" s="1">
        <v>0</v>
      </c>
      <c r="FC17" s="1">
        <v>0</v>
      </c>
      <c r="FD17" s="1">
        <v>0</v>
      </c>
      <c r="FE17" s="1">
        <v>0</v>
      </c>
      <c r="FF17" s="1">
        <v>1</v>
      </c>
    </row>
    <row r="18" spans="1:162">
      <c r="A18" s="1">
        <v>15</v>
      </c>
      <c r="B18" s="5" t="s">
        <v>1875</v>
      </c>
      <c r="C18" s="1">
        <v>1</v>
      </c>
      <c r="D18" s="1">
        <v>1</v>
      </c>
      <c r="E18" s="1">
        <v>1</v>
      </c>
      <c r="F18" s="1">
        <v>1</v>
      </c>
      <c r="G18" s="1">
        <v>0</v>
      </c>
      <c r="H18" s="1">
        <v>1</v>
      </c>
      <c r="I18" s="1">
        <v>4</v>
      </c>
      <c r="J18" s="1">
        <v>1</v>
      </c>
      <c r="K18" s="1">
        <v>1</v>
      </c>
      <c r="L18" s="1">
        <v>1</v>
      </c>
      <c r="M18" s="1">
        <v>1</v>
      </c>
      <c r="N18" s="1">
        <v>1</v>
      </c>
      <c r="O18" s="1">
        <v>1</v>
      </c>
      <c r="P18" s="1">
        <v>1</v>
      </c>
      <c r="Q18" s="1">
        <v>1</v>
      </c>
      <c r="R18" s="1">
        <v>1</v>
      </c>
      <c r="S18" s="1">
        <v>1</v>
      </c>
      <c r="T18" s="1">
        <v>2</v>
      </c>
      <c r="U18" s="1">
        <v>1</v>
      </c>
      <c r="V18" s="1">
        <v>1</v>
      </c>
      <c r="W18" s="1">
        <v>1</v>
      </c>
      <c r="X18" s="1">
        <v>1</v>
      </c>
      <c r="Y18" s="1">
        <v>0</v>
      </c>
      <c r="Z18" s="1">
        <v>1</v>
      </c>
      <c r="AA18" s="1">
        <v>0</v>
      </c>
      <c r="AB18" s="1">
        <v>1</v>
      </c>
      <c r="AC18" s="1">
        <v>1</v>
      </c>
      <c r="AD18" s="1">
        <v>1</v>
      </c>
      <c r="AE18" s="1">
        <v>1</v>
      </c>
      <c r="AF18" s="1">
        <v>1</v>
      </c>
      <c r="AG18" s="1">
        <v>1</v>
      </c>
      <c r="AH18" s="1">
        <v>1</v>
      </c>
      <c r="AI18" s="1">
        <v>1</v>
      </c>
      <c r="AJ18" s="1">
        <v>1</v>
      </c>
      <c r="AK18" s="1">
        <v>1</v>
      </c>
      <c r="AL18" s="1">
        <v>1</v>
      </c>
      <c r="AM18" s="1">
        <v>2</v>
      </c>
      <c r="AN18" s="1">
        <v>1</v>
      </c>
      <c r="AO18" s="1">
        <v>1</v>
      </c>
      <c r="AP18" s="1">
        <v>1</v>
      </c>
      <c r="AQ18" s="1">
        <v>1</v>
      </c>
      <c r="AR18" s="1">
        <v>1</v>
      </c>
      <c r="AS18" s="1">
        <v>1</v>
      </c>
      <c r="AT18" s="1">
        <v>1</v>
      </c>
      <c r="AU18" s="1">
        <v>1</v>
      </c>
      <c r="AV18" s="1">
        <v>1</v>
      </c>
      <c r="AW18" s="1">
        <v>1</v>
      </c>
      <c r="AX18" s="1">
        <v>1</v>
      </c>
      <c r="AY18" s="1">
        <v>1</v>
      </c>
      <c r="AZ18" s="1">
        <v>1</v>
      </c>
      <c r="BA18" s="1">
        <v>1</v>
      </c>
      <c r="BB18" s="1">
        <v>1</v>
      </c>
      <c r="BC18" s="1">
        <v>1</v>
      </c>
      <c r="BD18" s="1">
        <v>1</v>
      </c>
      <c r="BE18" s="1">
        <v>1</v>
      </c>
      <c r="BF18" s="1">
        <v>1</v>
      </c>
      <c r="BG18" s="1">
        <v>1</v>
      </c>
      <c r="BH18" s="1">
        <v>1</v>
      </c>
      <c r="BI18" s="1">
        <v>1</v>
      </c>
      <c r="BJ18" s="1">
        <v>1</v>
      </c>
      <c r="BK18" s="1">
        <v>1</v>
      </c>
      <c r="BL18" s="1">
        <v>1</v>
      </c>
      <c r="BM18" s="1">
        <v>1</v>
      </c>
      <c r="BN18" s="1">
        <v>1</v>
      </c>
      <c r="BO18" s="1">
        <v>1</v>
      </c>
      <c r="BP18" s="1">
        <v>1</v>
      </c>
      <c r="BQ18" s="1">
        <v>1</v>
      </c>
      <c r="BR18" s="1">
        <v>2</v>
      </c>
      <c r="BS18" s="1">
        <v>1</v>
      </c>
      <c r="BT18" s="1">
        <v>1</v>
      </c>
      <c r="BU18" s="1">
        <v>1</v>
      </c>
      <c r="BV18" s="1">
        <v>1</v>
      </c>
      <c r="BW18" s="1">
        <v>1</v>
      </c>
      <c r="BX18" s="1">
        <v>0</v>
      </c>
      <c r="BY18" s="1">
        <v>1</v>
      </c>
      <c r="BZ18" s="1">
        <v>8</v>
      </c>
      <c r="CA18" s="1">
        <v>1</v>
      </c>
      <c r="CB18" s="1">
        <v>1</v>
      </c>
      <c r="CC18" s="1">
        <v>1</v>
      </c>
      <c r="CD18" s="1">
        <v>1</v>
      </c>
      <c r="CE18" s="1">
        <v>1</v>
      </c>
      <c r="CF18" s="1">
        <v>0</v>
      </c>
      <c r="CG18" s="1">
        <v>1</v>
      </c>
      <c r="CH18" s="1">
        <v>1</v>
      </c>
      <c r="CI18" s="1">
        <v>1</v>
      </c>
      <c r="CJ18" s="1">
        <v>1</v>
      </c>
      <c r="CK18" s="1">
        <v>1</v>
      </c>
      <c r="CL18" s="1">
        <v>1</v>
      </c>
      <c r="CM18" s="1">
        <v>0</v>
      </c>
      <c r="CN18" s="1">
        <v>0</v>
      </c>
      <c r="CO18" s="1">
        <v>1</v>
      </c>
      <c r="CP18" s="1">
        <v>1</v>
      </c>
      <c r="CQ18" s="1">
        <v>1</v>
      </c>
      <c r="CR18" s="1">
        <v>0</v>
      </c>
      <c r="CS18" s="1">
        <v>1</v>
      </c>
      <c r="CT18" s="1">
        <v>1</v>
      </c>
      <c r="CU18" s="1">
        <v>0</v>
      </c>
      <c r="CV18" s="1">
        <v>2</v>
      </c>
      <c r="CW18" s="1">
        <v>1</v>
      </c>
      <c r="CX18" s="1">
        <v>0</v>
      </c>
      <c r="CY18" s="1">
        <v>0</v>
      </c>
      <c r="CZ18" s="1">
        <v>1</v>
      </c>
      <c r="DA18" s="1">
        <v>0</v>
      </c>
      <c r="DB18" s="1">
        <v>0</v>
      </c>
      <c r="DC18" s="1">
        <v>0</v>
      </c>
      <c r="DD18" s="1">
        <v>0</v>
      </c>
      <c r="DE18" s="1">
        <v>0</v>
      </c>
      <c r="DF18" s="1">
        <v>0</v>
      </c>
      <c r="DG18" s="1">
        <v>0</v>
      </c>
      <c r="DH18" s="1">
        <v>0</v>
      </c>
      <c r="DI18" s="1">
        <v>1</v>
      </c>
      <c r="DJ18" s="1">
        <v>1</v>
      </c>
      <c r="DK18" s="1">
        <v>1</v>
      </c>
      <c r="DL18" s="1">
        <v>1</v>
      </c>
      <c r="DM18" s="1">
        <v>1</v>
      </c>
      <c r="DN18" s="1">
        <v>1</v>
      </c>
      <c r="DO18" s="1">
        <v>1</v>
      </c>
      <c r="DP18" s="1">
        <v>1</v>
      </c>
      <c r="DQ18" s="1">
        <v>1</v>
      </c>
      <c r="DR18" s="1">
        <v>1</v>
      </c>
      <c r="DS18" s="1">
        <v>1</v>
      </c>
      <c r="DT18" s="1">
        <v>1</v>
      </c>
      <c r="DU18" s="1">
        <v>1</v>
      </c>
      <c r="DV18" s="1">
        <v>1</v>
      </c>
      <c r="DW18" s="1">
        <v>2</v>
      </c>
      <c r="DX18" s="1">
        <v>1</v>
      </c>
      <c r="DY18" s="1">
        <v>1</v>
      </c>
      <c r="DZ18" s="1">
        <v>1</v>
      </c>
      <c r="EA18" s="1">
        <v>2</v>
      </c>
      <c r="EB18" s="1">
        <v>1</v>
      </c>
      <c r="EC18" s="1">
        <v>1</v>
      </c>
      <c r="ED18" s="1">
        <v>1</v>
      </c>
      <c r="EE18" s="1">
        <v>1</v>
      </c>
      <c r="EF18" s="1">
        <v>1</v>
      </c>
      <c r="EG18" s="1">
        <v>1</v>
      </c>
      <c r="EH18" s="1">
        <v>1</v>
      </c>
      <c r="EI18" s="1">
        <v>1</v>
      </c>
      <c r="EJ18" s="1">
        <v>1</v>
      </c>
      <c r="EK18" s="1">
        <v>1</v>
      </c>
      <c r="EL18" s="1">
        <v>1</v>
      </c>
      <c r="EM18" s="1">
        <v>1</v>
      </c>
      <c r="EN18" s="1">
        <v>1</v>
      </c>
      <c r="EO18" s="1">
        <v>0</v>
      </c>
      <c r="EP18" s="1">
        <v>1</v>
      </c>
      <c r="EQ18" s="1">
        <v>1</v>
      </c>
      <c r="ER18" s="1">
        <v>1</v>
      </c>
      <c r="ES18" s="1">
        <v>1</v>
      </c>
      <c r="ET18" s="1">
        <v>2</v>
      </c>
      <c r="EU18" s="1">
        <v>1</v>
      </c>
      <c r="EV18" s="1">
        <v>0</v>
      </c>
      <c r="EW18" s="1">
        <v>1</v>
      </c>
      <c r="EX18" s="1">
        <v>1</v>
      </c>
      <c r="EY18" s="1">
        <v>1</v>
      </c>
      <c r="EZ18" s="1">
        <v>1</v>
      </c>
      <c r="FA18" s="1">
        <v>0</v>
      </c>
      <c r="FB18" s="1">
        <v>0</v>
      </c>
      <c r="FC18" s="1">
        <v>1</v>
      </c>
      <c r="FD18" s="1">
        <v>0</v>
      </c>
      <c r="FE18" s="1">
        <v>1</v>
      </c>
      <c r="FF18" s="1">
        <v>1</v>
      </c>
    </row>
    <row r="19" spans="1:162">
      <c r="A19" s="1">
        <v>16</v>
      </c>
      <c r="B19" s="5" t="s">
        <v>1876</v>
      </c>
      <c r="C19" s="1">
        <v>1</v>
      </c>
      <c r="D19" s="1">
        <v>1</v>
      </c>
      <c r="E19" s="1">
        <v>1</v>
      </c>
      <c r="F19" s="1">
        <v>1</v>
      </c>
      <c r="G19" s="1">
        <v>0</v>
      </c>
      <c r="H19" s="1">
        <v>1</v>
      </c>
      <c r="I19" s="1">
        <v>4</v>
      </c>
      <c r="J19" s="1">
        <v>1</v>
      </c>
      <c r="K19" s="1">
        <v>1</v>
      </c>
      <c r="L19" s="1">
        <v>1</v>
      </c>
      <c r="M19" s="1">
        <v>1</v>
      </c>
      <c r="N19" s="1">
        <v>1</v>
      </c>
      <c r="O19" s="1">
        <v>1</v>
      </c>
      <c r="P19" s="1">
        <v>1</v>
      </c>
      <c r="Q19" s="1">
        <v>1</v>
      </c>
      <c r="R19" s="1">
        <v>1</v>
      </c>
      <c r="S19" s="1">
        <v>1</v>
      </c>
      <c r="T19" s="1">
        <v>2</v>
      </c>
      <c r="U19" s="1">
        <v>1</v>
      </c>
      <c r="V19" s="1">
        <v>1</v>
      </c>
      <c r="W19" s="1">
        <v>1</v>
      </c>
      <c r="X19" s="1">
        <v>1</v>
      </c>
      <c r="Y19" s="1">
        <v>0</v>
      </c>
      <c r="Z19" s="1">
        <v>1</v>
      </c>
      <c r="AA19" s="1">
        <v>0</v>
      </c>
      <c r="AB19" s="1">
        <v>1</v>
      </c>
      <c r="AC19" s="1">
        <v>1</v>
      </c>
      <c r="AD19" s="1">
        <v>1</v>
      </c>
      <c r="AE19" s="1">
        <v>1</v>
      </c>
      <c r="AF19" s="1">
        <v>1</v>
      </c>
      <c r="AG19" s="1">
        <v>1</v>
      </c>
      <c r="AH19" s="1">
        <v>1</v>
      </c>
      <c r="AI19" s="1">
        <v>1</v>
      </c>
      <c r="AJ19" s="1">
        <v>1</v>
      </c>
      <c r="AK19" s="1">
        <v>1</v>
      </c>
      <c r="AL19" s="1">
        <v>1</v>
      </c>
      <c r="AM19" s="1">
        <v>2</v>
      </c>
      <c r="AN19" s="1">
        <v>1</v>
      </c>
      <c r="AO19" s="1">
        <v>2</v>
      </c>
      <c r="AP19" s="1">
        <v>1</v>
      </c>
      <c r="AQ19" s="1">
        <v>1</v>
      </c>
      <c r="AR19" s="1">
        <v>1</v>
      </c>
      <c r="AS19" s="1">
        <v>1</v>
      </c>
      <c r="AT19" s="1">
        <v>1</v>
      </c>
      <c r="AU19" s="1">
        <v>1</v>
      </c>
      <c r="AV19" s="1">
        <v>1</v>
      </c>
      <c r="AW19" s="1">
        <v>1</v>
      </c>
      <c r="AX19" s="1">
        <v>1</v>
      </c>
      <c r="AY19" s="1">
        <v>1</v>
      </c>
      <c r="AZ19" s="1">
        <v>1</v>
      </c>
      <c r="BA19" s="1">
        <v>1</v>
      </c>
      <c r="BB19" s="1">
        <v>1</v>
      </c>
      <c r="BC19" s="1">
        <v>1</v>
      </c>
      <c r="BD19" s="1">
        <v>1</v>
      </c>
      <c r="BE19" s="1">
        <v>1</v>
      </c>
      <c r="BF19" s="1">
        <v>1</v>
      </c>
      <c r="BG19" s="1">
        <v>1</v>
      </c>
      <c r="BH19" s="1">
        <v>1</v>
      </c>
      <c r="BI19" s="1">
        <v>1</v>
      </c>
      <c r="BJ19" s="1">
        <v>1</v>
      </c>
      <c r="BK19" s="1">
        <v>1</v>
      </c>
      <c r="BL19" s="1">
        <v>1</v>
      </c>
      <c r="BM19" s="1">
        <v>1</v>
      </c>
      <c r="BN19" s="1">
        <v>1</v>
      </c>
      <c r="BO19" s="1">
        <v>1</v>
      </c>
      <c r="BP19" s="1">
        <v>1</v>
      </c>
      <c r="BQ19" s="1">
        <v>1</v>
      </c>
      <c r="BR19" s="1">
        <v>2</v>
      </c>
      <c r="BS19" s="1">
        <v>1</v>
      </c>
      <c r="BT19" s="1">
        <v>0</v>
      </c>
      <c r="BU19" s="1">
        <v>1</v>
      </c>
      <c r="BV19" s="1">
        <v>1</v>
      </c>
      <c r="BW19" s="1">
        <v>1</v>
      </c>
      <c r="BX19" s="1">
        <v>0</v>
      </c>
      <c r="BY19" s="1">
        <v>1</v>
      </c>
      <c r="BZ19" s="1">
        <v>5</v>
      </c>
      <c r="CA19" s="1">
        <v>1</v>
      </c>
      <c r="CB19" s="1">
        <v>1</v>
      </c>
      <c r="CC19" s="1">
        <v>1</v>
      </c>
      <c r="CD19" s="1">
        <v>1</v>
      </c>
      <c r="CE19" s="1">
        <v>1</v>
      </c>
      <c r="CF19" s="1">
        <v>0</v>
      </c>
      <c r="CG19" s="1">
        <v>1</v>
      </c>
      <c r="CH19" s="1">
        <v>1</v>
      </c>
      <c r="CI19" s="1">
        <v>1</v>
      </c>
      <c r="CJ19" s="1">
        <v>1</v>
      </c>
      <c r="CK19" s="1">
        <v>1</v>
      </c>
      <c r="CL19" s="1">
        <v>1</v>
      </c>
      <c r="CM19" s="1">
        <v>1</v>
      </c>
      <c r="CN19" s="1">
        <v>0</v>
      </c>
      <c r="CO19" s="1">
        <v>1</v>
      </c>
      <c r="CP19" s="1">
        <v>1</v>
      </c>
      <c r="CQ19" s="1">
        <v>1</v>
      </c>
      <c r="CR19" s="1">
        <v>0</v>
      </c>
      <c r="CS19" s="1">
        <v>1</v>
      </c>
      <c r="CT19" s="1">
        <v>1</v>
      </c>
      <c r="CU19" s="1">
        <v>0</v>
      </c>
      <c r="CV19" s="1">
        <v>2</v>
      </c>
      <c r="CW19" s="1">
        <v>1</v>
      </c>
      <c r="CX19" s="1">
        <v>1</v>
      </c>
      <c r="CY19" s="1">
        <v>0</v>
      </c>
      <c r="CZ19" s="1">
        <v>1</v>
      </c>
      <c r="DA19" s="1">
        <v>0</v>
      </c>
      <c r="DB19" s="1">
        <v>0</v>
      </c>
      <c r="DC19" s="1">
        <v>0</v>
      </c>
      <c r="DD19" s="1">
        <v>0</v>
      </c>
      <c r="DE19" s="1">
        <v>0</v>
      </c>
      <c r="DF19" s="1">
        <v>0</v>
      </c>
      <c r="DG19" s="1">
        <v>0</v>
      </c>
      <c r="DH19" s="1">
        <v>0</v>
      </c>
      <c r="DI19" s="1">
        <v>1</v>
      </c>
      <c r="DJ19" s="1">
        <v>1</v>
      </c>
      <c r="DK19" s="1">
        <v>1</v>
      </c>
      <c r="DL19" s="1">
        <v>1</v>
      </c>
      <c r="DM19" s="1">
        <v>1</v>
      </c>
      <c r="DN19" s="1">
        <v>1</v>
      </c>
      <c r="DO19" s="1">
        <v>1</v>
      </c>
      <c r="DP19" s="1">
        <v>1</v>
      </c>
      <c r="DQ19" s="1">
        <v>1</v>
      </c>
      <c r="DR19" s="1">
        <v>1</v>
      </c>
      <c r="DS19" s="1">
        <v>1</v>
      </c>
      <c r="DT19" s="1">
        <v>1</v>
      </c>
      <c r="DU19" s="1">
        <v>1</v>
      </c>
      <c r="DV19" s="1">
        <v>1</v>
      </c>
      <c r="DW19" s="1">
        <v>2</v>
      </c>
      <c r="DX19" s="1">
        <v>1</v>
      </c>
      <c r="DY19" s="1">
        <v>1</v>
      </c>
      <c r="DZ19" s="1">
        <v>1</v>
      </c>
      <c r="EA19" s="1">
        <v>2</v>
      </c>
      <c r="EB19" s="1">
        <v>1</v>
      </c>
      <c r="EC19" s="1">
        <v>1</v>
      </c>
      <c r="ED19" s="1">
        <v>1</v>
      </c>
      <c r="EE19" s="1">
        <v>1</v>
      </c>
      <c r="EF19" s="1">
        <v>1</v>
      </c>
      <c r="EG19" s="1">
        <v>1</v>
      </c>
      <c r="EH19" s="1">
        <v>1</v>
      </c>
      <c r="EI19" s="1">
        <v>1</v>
      </c>
      <c r="EJ19" s="1">
        <v>1</v>
      </c>
      <c r="EK19" s="1">
        <v>0</v>
      </c>
      <c r="EL19" s="1">
        <v>1</v>
      </c>
      <c r="EM19" s="1">
        <v>1</v>
      </c>
      <c r="EN19" s="1">
        <v>1</v>
      </c>
      <c r="EO19" s="1">
        <v>1</v>
      </c>
      <c r="EP19" s="1">
        <v>1</v>
      </c>
      <c r="EQ19" s="1">
        <v>2</v>
      </c>
      <c r="ER19" s="1">
        <v>1</v>
      </c>
      <c r="ES19" s="1">
        <v>1</v>
      </c>
      <c r="ET19" s="1">
        <v>2</v>
      </c>
      <c r="EU19" s="1">
        <v>1</v>
      </c>
      <c r="EV19" s="1">
        <v>1</v>
      </c>
      <c r="EW19" s="1">
        <v>1</v>
      </c>
      <c r="EX19" s="1">
        <v>1</v>
      </c>
      <c r="EY19" s="1">
        <v>1</v>
      </c>
      <c r="EZ19" s="1">
        <v>1</v>
      </c>
      <c r="FA19" s="1">
        <v>0</v>
      </c>
      <c r="FB19" s="1">
        <v>0</v>
      </c>
      <c r="FC19" s="1">
        <v>1</v>
      </c>
      <c r="FD19" s="1">
        <v>0</v>
      </c>
      <c r="FE19" s="1">
        <v>1</v>
      </c>
      <c r="FF19" s="1">
        <v>1</v>
      </c>
    </row>
    <row r="20" spans="1:162">
      <c r="A20" s="1">
        <v>17</v>
      </c>
      <c r="B20" s="5" t="s">
        <v>1877</v>
      </c>
      <c r="C20" s="1">
        <v>0</v>
      </c>
      <c r="D20" s="1">
        <v>1</v>
      </c>
      <c r="E20" s="1">
        <v>1</v>
      </c>
      <c r="F20" s="1">
        <v>1</v>
      </c>
      <c r="G20" s="1">
        <v>0</v>
      </c>
      <c r="H20" s="1">
        <v>1</v>
      </c>
      <c r="I20" s="1">
        <v>4</v>
      </c>
      <c r="J20" s="1">
        <v>1</v>
      </c>
      <c r="K20" s="1">
        <v>1</v>
      </c>
      <c r="L20" s="1">
        <v>1</v>
      </c>
      <c r="M20" s="1">
        <v>1</v>
      </c>
      <c r="N20" s="1">
        <v>1</v>
      </c>
      <c r="O20" s="1">
        <v>1</v>
      </c>
      <c r="P20" s="1">
        <v>1</v>
      </c>
      <c r="Q20" s="1">
        <v>1</v>
      </c>
      <c r="R20" s="1">
        <v>1</v>
      </c>
      <c r="S20" s="1">
        <v>1</v>
      </c>
      <c r="T20" s="1">
        <v>2</v>
      </c>
      <c r="U20" s="1">
        <v>1</v>
      </c>
      <c r="V20" s="1">
        <v>1</v>
      </c>
      <c r="W20" s="1">
        <v>1</v>
      </c>
      <c r="X20" s="1">
        <v>1</v>
      </c>
      <c r="Y20" s="1">
        <v>0</v>
      </c>
      <c r="Z20" s="1">
        <v>1</v>
      </c>
      <c r="AA20" s="1">
        <v>0</v>
      </c>
      <c r="AB20" s="1">
        <v>1</v>
      </c>
      <c r="AC20" s="1">
        <v>1</v>
      </c>
      <c r="AD20" s="1">
        <v>1</v>
      </c>
      <c r="AE20" s="1">
        <v>1</v>
      </c>
      <c r="AF20" s="1">
        <v>1</v>
      </c>
      <c r="AG20" s="1">
        <v>1</v>
      </c>
      <c r="AH20" s="1">
        <v>1</v>
      </c>
      <c r="AI20" s="1">
        <v>1</v>
      </c>
      <c r="AJ20" s="1">
        <v>1</v>
      </c>
      <c r="AK20" s="1">
        <v>1</v>
      </c>
      <c r="AL20" s="1">
        <v>1</v>
      </c>
      <c r="AM20" s="1">
        <v>2</v>
      </c>
      <c r="AN20" s="1">
        <v>1</v>
      </c>
      <c r="AO20" s="1">
        <v>2</v>
      </c>
      <c r="AP20" s="1">
        <v>1</v>
      </c>
      <c r="AQ20" s="1">
        <v>1</v>
      </c>
      <c r="AR20" s="1">
        <v>1</v>
      </c>
      <c r="AS20" s="1">
        <v>1</v>
      </c>
      <c r="AT20" s="1">
        <v>1</v>
      </c>
      <c r="AU20" s="1">
        <v>1</v>
      </c>
      <c r="AV20" s="1">
        <v>1</v>
      </c>
      <c r="AW20" s="1">
        <v>1</v>
      </c>
      <c r="AX20" s="1">
        <v>1</v>
      </c>
      <c r="AY20" s="1">
        <v>1</v>
      </c>
      <c r="AZ20" s="1">
        <v>1</v>
      </c>
      <c r="BA20" s="1">
        <v>1</v>
      </c>
      <c r="BB20" s="1">
        <v>1</v>
      </c>
      <c r="BC20" s="1">
        <v>1</v>
      </c>
      <c r="BD20" s="1">
        <v>1</v>
      </c>
      <c r="BE20" s="1">
        <v>1</v>
      </c>
      <c r="BF20" s="1">
        <v>1</v>
      </c>
      <c r="BG20" s="1">
        <v>1</v>
      </c>
      <c r="BH20" s="1">
        <v>1</v>
      </c>
      <c r="BI20" s="1">
        <v>1</v>
      </c>
      <c r="BJ20" s="1">
        <v>1</v>
      </c>
      <c r="BK20" s="1">
        <v>1</v>
      </c>
      <c r="BL20" s="1">
        <v>1</v>
      </c>
      <c r="BM20" s="1">
        <v>1</v>
      </c>
      <c r="BN20" s="1">
        <v>1</v>
      </c>
      <c r="BO20" s="1">
        <v>1</v>
      </c>
      <c r="BP20" s="1">
        <v>1</v>
      </c>
      <c r="BQ20" s="1">
        <v>1</v>
      </c>
      <c r="BR20" s="1">
        <v>2</v>
      </c>
      <c r="BS20" s="1">
        <v>1</v>
      </c>
      <c r="BT20" s="1">
        <v>0</v>
      </c>
      <c r="BU20" s="1">
        <v>1</v>
      </c>
      <c r="BV20" s="1">
        <v>1</v>
      </c>
      <c r="BW20" s="1">
        <v>1</v>
      </c>
      <c r="BX20" s="1">
        <v>0</v>
      </c>
      <c r="BY20" s="1">
        <v>1</v>
      </c>
      <c r="BZ20" s="1">
        <v>5</v>
      </c>
      <c r="CA20" s="1">
        <v>1</v>
      </c>
      <c r="CB20" s="1">
        <v>1</v>
      </c>
      <c r="CC20" s="1">
        <v>1</v>
      </c>
      <c r="CD20" s="1">
        <v>1</v>
      </c>
      <c r="CE20" s="1">
        <v>1</v>
      </c>
      <c r="CF20" s="1">
        <v>0</v>
      </c>
      <c r="CG20" s="1">
        <v>1</v>
      </c>
      <c r="CH20" s="1">
        <v>1</v>
      </c>
      <c r="CI20" s="1">
        <v>1</v>
      </c>
      <c r="CJ20" s="1">
        <v>1</v>
      </c>
      <c r="CK20" s="1">
        <v>1</v>
      </c>
      <c r="CL20" s="1">
        <v>1</v>
      </c>
      <c r="CM20" s="1">
        <v>1</v>
      </c>
      <c r="CN20" s="1">
        <v>0</v>
      </c>
      <c r="CO20" s="1">
        <v>1</v>
      </c>
      <c r="CP20" s="1">
        <v>1</v>
      </c>
      <c r="CQ20" s="1">
        <v>1</v>
      </c>
      <c r="CR20" s="1">
        <v>0</v>
      </c>
      <c r="CS20" s="1">
        <v>1</v>
      </c>
      <c r="CT20" s="1">
        <v>1</v>
      </c>
      <c r="CU20" s="1">
        <v>0</v>
      </c>
      <c r="CV20" s="1">
        <v>2</v>
      </c>
      <c r="CW20" s="1">
        <v>1</v>
      </c>
      <c r="CX20" s="1">
        <v>1</v>
      </c>
      <c r="CY20" s="1">
        <v>0</v>
      </c>
      <c r="CZ20" s="1">
        <v>1</v>
      </c>
      <c r="DA20" s="1">
        <v>0</v>
      </c>
      <c r="DB20" s="1">
        <v>0</v>
      </c>
      <c r="DC20" s="1">
        <v>0</v>
      </c>
      <c r="DD20" s="1">
        <v>0</v>
      </c>
      <c r="DE20" s="1">
        <v>0</v>
      </c>
      <c r="DF20" s="1">
        <v>0</v>
      </c>
      <c r="DG20" s="1">
        <v>0</v>
      </c>
      <c r="DH20" s="1">
        <v>0</v>
      </c>
      <c r="DI20" s="1">
        <v>1</v>
      </c>
      <c r="DJ20" s="1">
        <v>1</v>
      </c>
      <c r="DK20" s="1">
        <v>1</v>
      </c>
      <c r="DL20" s="1">
        <v>1</v>
      </c>
      <c r="DM20" s="1">
        <v>1</v>
      </c>
      <c r="DN20" s="1">
        <v>1</v>
      </c>
      <c r="DO20" s="1">
        <v>1</v>
      </c>
      <c r="DP20" s="1">
        <v>1</v>
      </c>
      <c r="DQ20" s="1">
        <v>1</v>
      </c>
      <c r="DR20" s="1">
        <v>1</v>
      </c>
      <c r="DS20" s="1">
        <v>1</v>
      </c>
      <c r="DT20" s="1">
        <v>1</v>
      </c>
      <c r="DU20" s="1">
        <v>1</v>
      </c>
      <c r="DV20" s="1">
        <v>1</v>
      </c>
      <c r="DW20" s="1">
        <v>2</v>
      </c>
      <c r="DX20" s="1">
        <v>1</v>
      </c>
      <c r="DY20" s="1">
        <v>1</v>
      </c>
      <c r="DZ20" s="1">
        <v>1</v>
      </c>
      <c r="EA20" s="1">
        <v>2</v>
      </c>
      <c r="EB20" s="1">
        <v>1</v>
      </c>
      <c r="EC20" s="1">
        <v>1</v>
      </c>
      <c r="ED20" s="1">
        <v>1</v>
      </c>
      <c r="EE20" s="1">
        <v>1</v>
      </c>
      <c r="EF20" s="1">
        <v>1</v>
      </c>
      <c r="EG20" s="1">
        <v>1</v>
      </c>
      <c r="EH20" s="1">
        <v>1</v>
      </c>
      <c r="EI20" s="1">
        <v>1</v>
      </c>
      <c r="EJ20" s="1">
        <v>1</v>
      </c>
      <c r="EK20" s="1">
        <v>0</v>
      </c>
      <c r="EL20" s="1">
        <v>1</v>
      </c>
      <c r="EM20" s="1">
        <v>1</v>
      </c>
      <c r="EN20" s="1">
        <v>1</v>
      </c>
      <c r="EO20" s="1">
        <v>1</v>
      </c>
      <c r="EP20" s="1">
        <v>1</v>
      </c>
      <c r="EQ20" s="1">
        <v>1</v>
      </c>
      <c r="ER20" s="1">
        <v>1</v>
      </c>
      <c r="ES20" s="1">
        <v>1</v>
      </c>
      <c r="ET20" s="1">
        <v>2</v>
      </c>
      <c r="EU20" s="1">
        <v>1</v>
      </c>
      <c r="EV20" s="1">
        <v>1</v>
      </c>
      <c r="EW20" s="1">
        <v>1</v>
      </c>
      <c r="EX20" s="1">
        <v>1</v>
      </c>
      <c r="EY20" s="1">
        <v>1</v>
      </c>
      <c r="EZ20" s="1">
        <v>1</v>
      </c>
      <c r="FA20" s="1">
        <v>0</v>
      </c>
      <c r="FB20" s="1">
        <v>0</v>
      </c>
      <c r="FC20" s="1">
        <v>1</v>
      </c>
      <c r="FD20" s="1">
        <v>0</v>
      </c>
      <c r="FE20" s="1">
        <v>1</v>
      </c>
      <c r="FF20" s="1">
        <v>1</v>
      </c>
    </row>
    <row r="21" spans="1:162">
      <c r="A21" s="1">
        <v>18</v>
      </c>
      <c r="B21" s="5" t="s">
        <v>1878</v>
      </c>
      <c r="C21" s="1">
        <v>0</v>
      </c>
      <c r="D21" s="1">
        <v>0</v>
      </c>
      <c r="E21" s="1">
        <v>0</v>
      </c>
      <c r="F21" s="1">
        <v>1</v>
      </c>
      <c r="G21" s="1">
        <v>0</v>
      </c>
      <c r="H21" s="1">
        <v>0</v>
      </c>
      <c r="I21" s="1">
        <v>1</v>
      </c>
      <c r="J21" s="1">
        <v>1</v>
      </c>
      <c r="K21" s="1">
        <v>0</v>
      </c>
      <c r="L21" s="1">
        <v>0</v>
      </c>
      <c r="M21" s="1">
        <v>0</v>
      </c>
      <c r="N21" s="1">
        <v>0</v>
      </c>
      <c r="O21" s="1">
        <v>1</v>
      </c>
      <c r="P21" s="1">
        <v>0</v>
      </c>
      <c r="Q21" s="1">
        <v>1</v>
      </c>
      <c r="R21" s="1">
        <v>0</v>
      </c>
      <c r="S21" s="1">
        <v>1</v>
      </c>
      <c r="T21" s="1">
        <v>1</v>
      </c>
      <c r="U21" s="1">
        <v>0</v>
      </c>
      <c r="V21" s="1">
        <v>1</v>
      </c>
      <c r="W21" s="1">
        <v>0</v>
      </c>
      <c r="X21" s="1">
        <v>0</v>
      </c>
      <c r="Y21" s="1">
        <v>1</v>
      </c>
      <c r="Z21" s="1">
        <v>0</v>
      </c>
      <c r="AA21" s="1">
        <v>1</v>
      </c>
      <c r="AB21" s="1">
        <v>1</v>
      </c>
      <c r="AC21" s="1">
        <v>0</v>
      </c>
      <c r="AD21" s="1">
        <v>0</v>
      </c>
      <c r="AE21" s="1">
        <v>1</v>
      </c>
      <c r="AF21" s="1">
        <v>1</v>
      </c>
      <c r="AG21" s="1">
        <v>1</v>
      </c>
      <c r="AH21" s="1">
        <v>0</v>
      </c>
      <c r="AI21" s="1">
        <v>1</v>
      </c>
      <c r="AJ21" s="1">
        <v>1</v>
      </c>
      <c r="AK21" s="1">
        <v>0</v>
      </c>
      <c r="AL21" s="1">
        <v>0</v>
      </c>
      <c r="AM21" s="1">
        <v>1</v>
      </c>
      <c r="AN21" s="1">
        <v>0</v>
      </c>
      <c r="AO21" s="1">
        <v>1</v>
      </c>
      <c r="AP21" s="1">
        <v>0</v>
      </c>
      <c r="AQ21" s="1">
        <v>0</v>
      </c>
      <c r="AR21" s="1">
        <v>0</v>
      </c>
      <c r="AS21" s="1">
        <v>0</v>
      </c>
      <c r="AT21" s="1">
        <v>1</v>
      </c>
      <c r="AU21" s="1">
        <v>1</v>
      </c>
      <c r="AV21" s="1">
        <v>0</v>
      </c>
      <c r="AW21" s="1">
        <v>0</v>
      </c>
      <c r="AX21" s="1">
        <v>2</v>
      </c>
      <c r="AY21" s="1">
        <v>0</v>
      </c>
      <c r="AZ21" s="1">
        <v>0</v>
      </c>
      <c r="BA21" s="1">
        <v>0</v>
      </c>
      <c r="BB21" s="1">
        <v>1</v>
      </c>
      <c r="BC21" s="1">
        <v>0</v>
      </c>
      <c r="BD21" s="1">
        <v>0</v>
      </c>
      <c r="BE21" s="1">
        <v>0</v>
      </c>
      <c r="BF21" s="1">
        <v>1</v>
      </c>
      <c r="BG21" s="1">
        <v>0</v>
      </c>
      <c r="BH21" s="1">
        <v>1</v>
      </c>
      <c r="BI21" s="1">
        <v>1</v>
      </c>
      <c r="BJ21" s="1">
        <v>0</v>
      </c>
      <c r="BK21" s="1">
        <v>0</v>
      </c>
      <c r="BL21" s="1">
        <v>1</v>
      </c>
      <c r="BM21" s="1">
        <v>1</v>
      </c>
      <c r="BN21" s="1">
        <v>1</v>
      </c>
      <c r="BO21" s="1">
        <v>0</v>
      </c>
      <c r="BP21" s="1">
        <v>1</v>
      </c>
      <c r="BQ21" s="1">
        <v>1</v>
      </c>
      <c r="BR21" s="1">
        <v>1</v>
      </c>
      <c r="BS21" s="1">
        <v>0</v>
      </c>
      <c r="BT21" s="1">
        <v>0</v>
      </c>
      <c r="BU21" s="1">
        <v>0</v>
      </c>
      <c r="BV21" s="1">
        <v>0</v>
      </c>
      <c r="BW21" s="1">
        <v>1</v>
      </c>
      <c r="BX21" s="1">
        <v>1</v>
      </c>
      <c r="BY21" s="1">
        <v>1</v>
      </c>
      <c r="BZ21" s="1">
        <v>0</v>
      </c>
      <c r="CA21" s="1">
        <v>0</v>
      </c>
      <c r="CB21" s="1">
        <v>0</v>
      </c>
      <c r="CC21" s="1">
        <v>0</v>
      </c>
      <c r="CD21" s="1">
        <v>1</v>
      </c>
      <c r="CE21" s="1">
        <v>0</v>
      </c>
      <c r="CF21" s="1">
        <v>1</v>
      </c>
      <c r="CG21" s="1">
        <v>0</v>
      </c>
      <c r="CH21" s="1">
        <v>0</v>
      </c>
      <c r="CI21" s="1">
        <v>0</v>
      </c>
      <c r="CJ21" s="1">
        <v>0</v>
      </c>
      <c r="CK21" s="1">
        <v>0</v>
      </c>
      <c r="CL21" s="1">
        <v>0</v>
      </c>
      <c r="CM21" s="1">
        <v>1</v>
      </c>
      <c r="CN21" s="1">
        <v>1</v>
      </c>
      <c r="CO21" s="1">
        <v>0</v>
      </c>
      <c r="CP21" s="1">
        <v>0</v>
      </c>
      <c r="CQ21" s="1">
        <v>0</v>
      </c>
      <c r="CR21" s="1">
        <v>1</v>
      </c>
      <c r="CS21" s="1">
        <v>0</v>
      </c>
      <c r="CT21" s="1">
        <v>0</v>
      </c>
      <c r="CU21" s="1">
        <v>0</v>
      </c>
      <c r="CV21" s="1">
        <v>0</v>
      </c>
      <c r="CW21" s="1">
        <v>0</v>
      </c>
      <c r="CX21" s="1">
        <v>1</v>
      </c>
      <c r="CY21" s="1">
        <v>0</v>
      </c>
      <c r="CZ21" s="1">
        <v>1</v>
      </c>
      <c r="DA21" s="1">
        <v>1</v>
      </c>
      <c r="DB21" s="1">
        <v>1</v>
      </c>
      <c r="DC21" s="1">
        <v>1</v>
      </c>
      <c r="DD21" s="1">
        <v>0</v>
      </c>
      <c r="DE21" s="1">
        <v>0</v>
      </c>
      <c r="DF21" s="1">
        <v>1</v>
      </c>
      <c r="DG21" s="1">
        <v>0</v>
      </c>
      <c r="DH21" s="1">
        <v>1</v>
      </c>
      <c r="DI21" s="1">
        <v>0</v>
      </c>
      <c r="DJ21" s="1">
        <v>0</v>
      </c>
      <c r="DK21" s="1">
        <v>0</v>
      </c>
      <c r="DL21" s="1">
        <v>1</v>
      </c>
      <c r="DM21" s="1">
        <v>0</v>
      </c>
      <c r="DN21" s="1">
        <v>0</v>
      </c>
      <c r="DO21" s="1">
        <v>0</v>
      </c>
      <c r="DP21" s="1">
        <v>1</v>
      </c>
      <c r="DQ21" s="1">
        <v>0</v>
      </c>
      <c r="DR21" s="1">
        <v>0</v>
      </c>
      <c r="DS21" s="1">
        <v>0</v>
      </c>
      <c r="DT21" s="1">
        <v>0</v>
      </c>
      <c r="DU21" s="1">
        <v>0</v>
      </c>
      <c r="DV21" s="1">
        <v>0</v>
      </c>
      <c r="DW21" s="1">
        <v>0</v>
      </c>
      <c r="DX21" s="1">
        <v>0</v>
      </c>
      <c r="DY21" s="1">
        <v>0</v>
      </c>
      <c r="DZ21" s="1">
        <v>0</v>
      </c>
      <c r="EA21" s="1">
        <v>0</v>
      </c>
      <c r="EB21" s="1">
        <v>1</v>
      </c>
      <c r="EC21" s="1">
        <v>0</v>
      </c>
      <c r="ED21" s="1">
        <v>0</v>
      </c>
      <c r="EE21" s="1">
        <v>1</v>
      </c>
      <c r="EF21" s="1">
        <v>0</v>
      </c>
      <c r="EG21" s="1">
        <v>0</v>
      </c>
      <c r="EH21" s="1">
        <v>0</v>
      </c>
      <c r="EI21" s="1">
        <v>0</v>
      </c>
      <c r="EJ21" s="1">
        <v>0</v>
      </c>
      <c r="EK21" s="1">
        <v>0</v>
      </c>
      <c r="EL21" s="1">
        <v>0</v>
      </c>
      <c r="EM21" s="1">
        <v>0</v>
      </c>
      <c r="EN21" s="1">
        <v>1</v>
      </c>
      <c r="EO21" s="1">
        <v>0</v>
      </c>
      <c r="EP21" s="1">
        <v>0</v>
      </c>
      <c r="EQ21" s="1">
        <v>0</v>
      </c>
      <c r="ER21" s="1">
        <v>0</v>
      </c>
      <c r="ES21" s="1">
        <v>0</v>
      </c>
      <c r="ET21" s="1">
        <v>1</v>
      </c>
      <c r="EU21" s="1">
        <v>0</v>
      </c>
      <c r="EV21" s="1">
        <v>0</v>
      </c>
      <c r="EW21" s="1">
        <v>0</v>
      </c>
      <c r="EX21" s="1">
        <v>0</v>
      </c>
      <c r="EY21" s="1">
        <v>0</v>
      </c>
      <c r="EZ21" s="1">
        <v>1</v>
      </c>
      <c r="FA21" s="1">
        <v>1</v>
      </c>
      <c r="FB21" s="1">
        <v>1</v>
      </c>
      <c r="FC21" s="1">
        <v>0</v>
      </c>
      <c r="FD21" s="1">
        <v>1</v>
      </c>
      <c r="FE21" s="1">
        <v>0</v>
      </c>
      <c r="FF21" s="1">
        <v>0</v>
      </c>
    </row>
    <row r="22" spans="1:162">
      <c r="A22" s="1">
        <v>19</v>
      </c>
      <c r="B22" s="5" t="s">
        <v>1879</v>
      </c>
      <c r="C22" s="1">
        <v>0</v>
      </c>
      <c r="D22" s="1">
        <v>0</v>
      </c>
      <c r="E22" s="1">
        <v>0</v>
      </c>
      <c r="F22" s="1">
        <v>1</v>
      </c>
      <c r="G22" s="1">
        <v>1</v>
      </c>
      <c r="H22" s="1">
        <v>0</v>
      </c>
      <c r="I22" s="1">
        <v>1</v>
      </c>
      <c r="J22" s="1">
        <v>1</v>
      </c>
      <c r="K22" s="1">
        <v>0</v>
      </c>
      <c r="L22" s="1">
        <v>0</v>
      </c>
      <c r="M22" s="1">
        <v>0</v>
      </c>
      <c r="N22" s="1">
        <v>0</v>
      </c>
      <c r="O22" s="1">
        <v>1</v>
      </c>
      <c r="P22" s="1">
        <v>0</v>
      </c>
      <c r="Q22" s="1">
        <v>1</v>
      </c>
      <c r="R22" s="1">
        <v>0</v>
      </c>
      <c r="S22" s="1">
        <v>1</v>
      </c>
      <c r="T22" s="1">
        <v>1</v>
      </c>
      <c r="U22" s="1">
        <v>0</v>
      </c>
      <c r="V22" s="1">
        <v>1</v>
      </c>
      <c r="W22" s="1">
        <v>0</v>
      </c>
      <c r="X22" s="1">
        <v>0</v>
      </c>
      <c r="Y22" s="1">
        <v>1</v>
      </c>
      <c r="Z22" s="1">
        <v>0</v>
      </c>
      <c r="AA22" s="1">
        <v>0</v>
      </c>
      <c r="AB22" s="1">
        <v>1</v>
      </c>
      <c r="AC22" s="1">
        <v>0</v>
      </c>
      <c r="AD22" s="1">
        <v>0</v>
      </c>
      <c r="AE22" s="1">
        <v>1</v>
      </c>
      <c r="AF22" s="1">
        <v>1</v>
      </c>
      <c r="AG22" s="1">
        <v>1</v>
      </c>
      <c r="AH22" s="1">
        <v>0</v>
      </c>
      <c r="AI22" s="1">
        <v>1</v>
      </c>
      <c r="AJ22" s="1">
        <v>1</v>
      </c>
      <c r="AK22" s="1">
        <v>0</v>
      </c>
      <c r="AL22" s="1">
        <v>0</v>
      </c>
      <c r="AM22" s="1">
        <v>1</v>
      </c>
      <c r="AN22" s="1">
        <v>0</v>
      </c>
      <c r="AO22" s="1">
        <v>1</v>
      </c>
      <c r="AP22" s="1">
        <v>0</v>
      </c>
      <c r="AQ22" s="1">
        <v>0</v>
      </c>
      <c r="AR22" s="1">
        <v>0</v>
      </c>
      <c r="AS22" s="1">
        <v>0</v>
      </c>
      <c r="AT22" s="1">
        <v>0</v>
      </c>
      <c r="AU22" s="1">
        <v>1</v>
      </c>
      <c r="AV22" s="1">
        <v>0</v>
      </c>
      <c r="AW22" s="1">
        <v>0</v>
      </c>
      <c r="AX22" s="1">
        <v>2</v>
      </c>
      <c r="AY22" s="1">
        <v>0</v>
      </c>
      <c r="AZ22" s="1">
        <v>0</v>
      </c>
      <c r="BA22" s="1">
        <v>0</v>
      </c>
      <c r="BB22" s="1">
        <v>1</v>
      </c>
      <c r="BC22" s="1">
        <v>0</v>
      </c>
      <c r="BD22" s="1">
        <v>0</v>
      </c>
      <c r="BE22" s="1">
        <v>0</v>
      </c>
      <c r="BF22" s="1">
        <v>1</v>
      </c>
      <c r="BG22" s="1">
        <v>0</v>
      </c>
      <c r="BH22" s="1">
        <v>1</v>
      </c>
      <c r="BI22" s="1">
        <v>1</v>
      </c>
      <c r="BJ22" s="1">
        <v>0</v>
      </c>
      <c r="BK22" s="1">
        <v>0</v>
      </c>
      <c r="BL22" s="1">
        <v>1</v>
      </c>
      <c r="BM22" s="1">
        <v>1</v>
      </c>
      <c r="BN22" s="1">
        <v>1</v>
      </c>
      <c r="BO22" s="1">
        <v>0</v>
      </c>
      <c r="BP22" s="1">
        <v>0</v>
      </c>
      <c r="BQ22" s="1">
        <v>1</v>
      </c>
      <c r="BR22" s="1">
        <v>1</v>
      </c>
      <c r="BS22" s="1">
        <v>0</v>
      </c>
      <c r="BT22" s="1">
        <v>0</v>
      </c>
      <c r="BU22" s="1">
        <v>0</v>
      </c>
      <c r="BV22" s="1">
        <v>0</v>
      </c>
      <c r="BW22" s="1">
        <v>1</v>
      </c>
      <c r="BX22" s="1">
        <v>1</v>
      </c>
      <c r="BY22" s="1">
        <v>1</v>
      </c>
      <c r="BZ22" s="1">
        <v>0</v>
      </c>
      <c r="CA22" s="1">
        <v>0</v>
      </c>
      <c r="CB22" s="1">
        <v>0</v>
      </c>
      <c r="CC22" s="1">
        <v>0</v>
      </c>
      <c r="CD22" s="1">
        <v>1</v>
      </c>
      <c r="CE22" s="1">
        <v>0</v>
      </c>
      <c r="CF22" s="1">
        <v>1</v>
      </c>
      <c r="CG22" s="1">
        <v>0</v>
      </c>
      <c r="CH22" s="1">
        <v>0</v>
      </c>
      <c r="CI22" s="1">
        <v>0</v>
      </c>
      <c r="CJ22" s="1">
        <v>0</v>
      </c>
      <c r="CK22" s="1">
        <v>0</v>
      </c>
      <c r="CL22" s="1">
        <v>0</v>
      </c>
      <c r="CM22" s="1">
        <v>1</v>
      </c>
      <c r="CN22" s="1">
        <v>1</v>
      </c>
      <c r="CO22" s="1">
        <v>0</v>
      </c>
      <c r="CP22" s="1">
        <v>0</v>
      </c>
      <c r="CQ22" s="1">
        <v>0</v>
      </c>
      <c r="CR22" s="1">
        <v>1</v>
      </c>
      <c r="CS22" s="1">
        <v>0</v>
      </c>
      <c r="CT22" s="1">
        <v>0</v>
      </c>
      <c r="CU22" s="1">
        <v>0</v>
      </c>
      <c r="CV22" s="1">
        <v>0</v>
      </c>
      <c r="CW22" s="1">
        <v>0</v>
      </c>
      <c r="CX22" s="1">
        <v>1</v>
      </c>
      <c r="CY22" s="1">
        <v>1</v>
      </c>
      <c r="CZ22" s="1">
        <v>1</v>
      </c>
      <c r="DA22" s="1">
        <v>1</v>
      </c>
      <c r="DB22" s="1">
        <v>1</v>
      </c>
      <c r="DC22" s="1">
        <v>1</v>
      </c>
      <c r="DD22" s="1">
        <v>1</v>
      </c>
      <c r="DE22" s="1">
        <v>1</v>
      </c>
      <c r="DF22" s="1">
        <v>1</v>
      </c>
      <c r="DG22" s="1">
        <v>0</v>
      </c>
      <c r="DH22" s="1">
        <v>1</v>
      </c>
      <c r="DI22" s="1">
        <v>0</v>
      </c>
      <c r="DJ22" s="1">
        <v>0</v>
      </c>
      <c r="DK22" s="1">
        <v>0</v>
      </c>
      <c r="DL22" s="1">
        <v>1</v>
      </c>
      <c r="DM22" s="1">
        <v>0</v>
      </c>
      <c r="DN22" s="1">
        <v>0</v>
      </c>
      <c r="DO22" s="1">
        <v>0</v>
      </c>
      <c r="DP22" s="1">
        <v>1</v>
      </c>
      <c r="DQ22" s="1">
        <v>0</v>
      </c>
      <c r="DR22" s="1">
        <v>0</v>
      </c>
      <c r="DS22" s="1">
        <v>0</v>
      </c>
      <c r="DT22" s="1">
        <v>0</v>
      </c>
      <c r="DU22" s="1">
        <v>0</v>
      </c>
      <c r="DV22" s="1">
        <v>0</v>
      </c>
      <c r="DW22" s="1">
        <v>0</v>
      </c>
      <c r="DX22" s="1">
        <v>0</v>
      </c>
      <c r="DY22" s="1">
        <v>0</v>
      </c>
      <c r="DZ22" s="1">
        <v>0</v>
      </c>
      <c r="EA22" s="1">
        <v>0</v>
      </c>
      <c r="EB22" s="1">
        <v>1</v>
      </c>
      <c r="EC22" s="1">
        <v>0</v>
      </c>
      <c r="ED22" s="1">
        <v>0</v>
      </c>
      <c r="EE22" s="1">
        <v>1</v>
      </c>
      <c r="EF22" s="1">
        <v>0</v>
      </c>
      <c r="EG22" s="1">
        <v>0</v>
      </c>
      <c r="EH22" s="1">
        <v>0</v>
      </c>
      <c r="EI22" s="1">
        <v>0</v>
      </c>
      <c r="EJ22" s="1">
        <v>0</v>
      </c>
      <c r="EK22" s="1">
        <v>0</v>
      </c>
      <c r="EL22" s="1">
        <v>0</v>
      </c>
      <c r="EM22" s="1">
        <v>0</v>
      </c>
      <c r="EN22" s="1">
        <v>1</v>
      </c>
      <c r="EO22" s="1">
        <v>0</v>
      </c>
      <c r="EP22" s="1">
        <v>0</v>
      </c>
      <c r="EQ22" s="1">
        <v>0</v>
      </c>
      <c r="ER22" s="1">
        <v>0</v>
      </c>
      <c r="ES22" s="1">
        <v>0</v>
      </c>
      <c r="ET22" s="1">
        <v>1</v>
      </c>
      <c r="EU22" s="1">
        <v>0</v>
      </c>
      <c r="EV22" s="1">
        <v>0</v>
      </c>
      <c r="EW22" s="1">
        <v>0</v>
      </c>
      <c r="EX22" s="1">
        <v>0</v>
      </c>
      <c r="EY22" s="1">
        <v>0</v>
      </c>
      <c r="EZ22" s="1">
        <v>1</v>
      </c>
      <c r="FA22" s="1">
        <v>1</v>
      </c>
      <c r="FB22" s="1">
        <v>1</v>
      </c>
      <c r="FC22" s="1">
        <v>0</v>
      </c>
      <c r="FD22" s="1">
        <v>1</v>
      </c>
      <c r="FE22" s="1">
        <v>0</v>
      </c>
      <c r="FF22" s="1">
        <v>0</v>
      </c>
    </row>
    <row r="23" spans="1:162">
      <c r="A23" s="1">
        <v>20</v>
      </c>
      <c r="B23" s="5" t="s">
        <v>1880</v>
      </c>
      <c r="C23" s="1">
        <v>0</v>
      </c>
      <c r="D23" s="1">
        <v>0</v>
      </c>
      <c r="E23" s="1">
        <v>0</v>
      </c>
      <c r="F23" s="1">
        <v>1</v>
      </c>
      <c r="G23" s="1">
        <v>1</v>
      </c>
      <c r="H23" s="1">
        <v>0</v>
      </c>
      <c r="I23" s="1">
        <v>1</v>
      </c>
      <c r="J23" s="1">
        <v>1</v>
      </c>
      <c r="K23" s="1">
        <v>0</v>
      </c>
      <c r="L23" s="1">
        <v>0</v>
      </c>
      <c r="M23" s="1">
        <v>0</v>
      </c>
      <c r="N23" s="1">
        <v>0</v>
      </c>
      <c r="O23" s="1">
        <v>1</v>
      </c>
      <c r="P23" s="1">
        <v>0</v>
      </c>
      <c r="Q23" s="1">
        <v>1</v>
      </c>
      <c r="R23" s="1">
        <v>0</v>
      </c>
      <c r="S23" s="1">
        <v>1</v>
      </c>
      <c r="T23" s="1">
        <v>1</v>
      </c>
      <c r="U23" s="1">
        <v>0</v>
      </c>
      <c r="V23" s="1">
        <v>1</v>
      </c>
      <c r="W23" s="1">
        <v>0</v>
      </c>
      <c r="X23" s="1">
        <v>0</v>
      </c>
      <c r="Y23" s="1">
        <v>1</v>
      </c>
      <c r="Z23" s="1">
        <v>0</v>
      </c>
      <c r="AA23" s="1">
        <v>0</v>
      </c>
      <c r="AB23" s="1">
        <v>1</v>
      </c>
      <c r="AC23" s="1">
        <v>0</v>
      </c>
      <c r="AD23" s="1">
        <v>0</v>
      </c>
      <c r="AE23" s="1">
        <v>1</v>
      </c>
      <c r="AF23" s="1">
        <v>1</v>
      </c>
      <c r="AG23" s="1">
        <v>1</v>
      </c>
      <c r="AH23" s="1">
        <v>0</v>
      </c>
      <c r="AI23" s="1">
        <v>1</v>
      </c>
      <c r="AJ23" s="1">
        <v>1</v>
      </c>
      <c r="AK23" s="1">
        <v>0</v>
      </c>
      <c r="AL23" s="1">
        <v>0</v>
      </c>
      <c r="AM23" s="1">
        <v>1</v>
      </c>
      <c r="AN23" s="1">
        <v>0</v>
      </c>
      <c r="AO23" s="1">
        <v>1</v>
      </c>
      <c r="AP23" s="1">
        <v>0</v>
      </c>
      <c r="AQ23" s="1">
        <v>0</v>
      </c>
      <c r="AR23" s="1">
        <v>0</v>
      </c>
      <c r="AS23" s="1">
        <v>0</v>
      </c>
      <c r="AT23" s="1">
        <v>0</v>
      </c>
      <c r="AU23" s="1">
        <v>1</v>
      </c>
      <c r="AV23" s="1">
        <v>0</v>
      </c>
      <c r="AW23" s="1">
        <v>0</v>
      </c>
      <c r="AX23" s="1">
        <v>2</v>
      </c>
      <c r="AY23" s="1">
        <v>0</v>
      </c>
      <c r="AZ23" s="1">
        <v>0</v>
      </c>
      <c r="BA23" s="1">
        <v>0</v>
      </c>
      <c r="BB23" s="1">
        <v>1</v>
      </c>
      <c r="BC23" s="1">
        <v>0</v>
      </c>
      <c r="BD23" s="1">
        <v>0</v>
      </c>
      <c r="BE23" s="1">
        <v>0</v>
      </c>
      <c r="BF23" s="1">
        <v>1</v>
      </c>
      <c r="BG23" s="1">
        <v>0</v>
      </c>
      <c r="BH23" s="1">
        <v>1</v>
      </c>
      <c r="BI23" s="1">
        <v>1</v>
      </c>
      <c r="BJ23" s="1">
        <v>0</v>
      </c>
      <c r="BK23" s="1">
        <v>0</v>
      </c>
      <c r="BL23" s="1">
        <v>1</v>
      </c>
      <c r="BM23" s="1">
        <v>1</v>
      </c>
      <c r="BN23" s="1">
        <v>1</v>
      </c>
      <c r="BO23" s="1">
        <v>0</v>
      </c>
      <c r="BP23" s="1">
        <v>0</v>
      </c>
      <c r="BQ23" s="1">
        <v>0</v>
      </c>
      <c r="BR23" s="1">
        <v>1</v>
      </c>
      <c r="BS23" s="1">
        <v>1</v>
      </c>
      <c r="BT23" s="1">
        <v>0</v>
      </c>
      <c r="BU23" s="1">
        <v>0</v>
      </c>
      <c r="BV23" s="1">
        <v>0</v>
      </c>
      <c r="BW23" s="1">
        <v>1</v>
      </c>
      <c r="BX23" s="1">
        <v>1</v>
      </c>
      <c r="BY23" s="1">
        <v>1</v>
      </c>
      <c r="BZ23" s="1">
        <v>0</v>
      </c>
      <c r="CA23" s="1">
        <v>0</v>
      </c>
      <c r="CB23" s="1">
        <v>0</v>
      </c>
      <c r="CC23" s="1">
        <v>1</v>
      </c>
      <c r="CD23" s="1">
        <v>1</v>
      </c>
      <c r="CE23" s="1">
        <v>0</v>
      </c>
      <c r="CF23" s="1">
        <v>0</v>
      </c>
      <c r="CG23" s="1">
        <v>0</v>
      </c>
      <c r="CH23" s="1">
        <v>0</v>
      </c>
      <c r="CI23" s="1">
        <v>0</v>
      </c>
      <c r="CJ23" s="1">
        <v>0</v>
      </c>
      <c r="CK23" s="1">
        <v>0</v>
      </c>
      <c r="CL23" s="1">
        <v>0</v>
      </c>
      <c r="CM23" s="1">
        <v>1</v>
      </c>
      <c r="CN23" s="1">
        <v>1</v>
      </c>
      <c r="CO23" s="1">
        <v>0</v>
      </c>
      <c r="CP23" s="1">
        <v>0</v>
      </c>
      <c r="CQ23" s="1">
        <v>0</v>
      </c>
      <c r="CR23" s="1">
        <v>1</v>
      </c>
      <c r="CS23" s="1">
        <v>0</v>
      </c>
      <c r="CT23" s="1">
        <v>0</v>
      </c>
      <c r="CU23" s="1">
        <v>1</v>
      </c>
      <c r="CV23" s="1">
        <v>0</v>
      </c>
      <c r="CW23" s="1">
        <v>0</v>
      </c>
      <c r="CX23" s="1">
        <v>1</v>
      </c>
      <c r="CY23" s="1">
        <v>1</v>
      </c>
      <c r="CZ23" s="1">
        <v>1</v>
      </c>
      <c r="DA23" s="1">
        <v>1</v>
      </c>
      <c r="DB23" s="1">
        <v>1</v>
      </c>
      <c r="DC23" s="1">
        <v>1</v>
      </c>
      <c r="DD23" s="1">
        <v>0</v>
      </c>
      <c r="DE23" s="1">
        <v>0</v>
      </c>
      <c r="DF23" s="1">
        <v>1</v>
      </c>
      <c r="DG23" s="1">
        <v>1</v>
      </c>
      <c r="DH23" s="1">
        <v>1</v>
      </c>
      <c r="DI23" s="1">
        <v>0</v>
      </c>
      <c r="DJ23" s="1">
        <v>0</v>
      </c>
      <c r="DK23" s="1">
        <v>0</v>
      </c>
      <c r="DL23" s="1">
        <v>1</v>
      </c>
      <c r="DM23" s="1">
        <v>0</v>
      </c>
      <c r="DN23" s="1">
        <v>0</v>
      </c>
      <c r="DO23" s="1">
        <v>0</v>
      </c>
      <c r="DP23" s="1">
        <v>1</v>
      </c>
      <c r="DQ23" s="1">
        <v>0</v>
      </c>
      <c r="DR23" s="1">
        <v>0</v>
      </c>
      <c r="DS23" s="1">
        <v>0</v>
      </c>
      <c r="DT23" s="1">
        <v>0</v>
      </c>
      <c r="DU23" s="1">
        <v>0</v>
      </c>
      <c r="DV23" s="1">
        <v>0</v>
      </c>
      <c r="DW23" s="1">
        <v>0</v>
      </c>
      <c r="DX23" s="1">
        <v>0</v>
      </c>
      <c r="DY23" s="1">
        <v>0</v>
      </c>
      <c r="DZ23" s="1">
        <v>0</v>
      </c>
      <c r="EA23" s="1">
        <v>0</v>
      </c>
      <c r="EB23" s="1">
        <v>1</v>
      </c>
      <c r="EC23" s="1">
        <v>0</v>
      </c>
      <c r="ED23" s="1">
        <v>0</v>
      </c>
      <c r="EE23" s="1">
        <v>1</v>
      </c>
      <c r="EF23" s="1">
        <v>0</v>
      </c>
      <c r="EG23" s="1">
        <v>0</v>
      </c>
      <c r="EH23" s="1">
        <v>0</v>
      </c>
      <c r="EI23" s="1">
        <v>0</v>
      </c>
      <c r="EJ23" s="1">
        <v>0</v>
      </c>
      <c r="EK23" s="1">
        <v>0</v>
      </c>
      <c r="EL23" s="1">
        <v>0</v>
      </c>
      <c r="EM23" s="1">
        <v>0</v>
      </c>
      <c r="EN23" s="1">
        <v>1</v>
      </c>
      <c r="EO23" s="1">
        <v>0</v>
      </c>
      <c r="EP23" s="1">
        <v>0</v>
      </c>
      <c r="EQ23" s="1">
        <v>0</v>
      </c>
      <c r="ER23" s="1">
        <v>0</v>
      </c>
      <c r="ES23" s="1">
        <v>0</v>
      </c>
      <c r="ET23" s="1">
        <v>1</v>
      </c>
      <c r="EU23" s="1">
        <v>0</v>
      </c>
      <c r="EV23" s="1">
        <v>0</v>
      </c>
      <c r="EW23" s="1">
        <v>0</v>
      </c>
      <c r="EX23" s="1">
        <v>0</v>
      </c>
      <c r="EY23" s="1">
        <v>0</v>
      </c>
      <c r="EZ23" s="1">
        <v>1</v>
      </c>
      <c r="FA23" s="1">
        <v>1</v>
      </c>
      <c r="FB23" s="1">
        <v>1</v>
      </c>
      <c r="FC23" s="1">
        <v>0</v>
      </c>
      <c r="FD23" s="1">
        <v>1</v>
      </c>
      <c r="FE23" s="1">
        <v>0</v>
      </c>
      <c r="FF23" s="1">
        <v>0</v>
      </c>
    </row>
    <row r="24" spans="1:162">
      <c r="A24" s="1">
        <v>21</v>
      </c>
      <c r="B24" s="5" t="s">
        <v>1881</v>
      </c>
      <c r="C24" s="1">
        <v>0</v>
      </c>
      <c r="D24" s="1">
        <v>0</v>
      </c>
      <c r="E24" s="1">
        <v>1</v>
      </c>
      <c r="F24" s="1">
        <v>1</v>
      </c>
      <c r="G24" s="1">
        <v>0</v>
      </c>
      <c r="H24" s="1">
        <v>0</v>
      </c>
      <c r="I24" s="1">
        <v>0</v>
      </c>
      <c r="J24" s="1">
        <v>1</v>
      </c>
      <c r="K24" s="1">
        <v>0</v>
      </c>
      <c r="L24" s="1">
        <v>0</v>
      </c>
      <c r="M24" s="1">
        <v>0</v>
      </c>
      <c r="N24" s="1">
        <v>0</v>
      </c>
      <c r="O24" s="1">
        <v>1</v>
      </c>
      <c r="P24" s="1">
        <v>0</v>
      </c>
      <c r="Q24" s="1">
        <v>1</v>
      </c>
      <c r="R24" s="1">
        <v>0</v>
      </c>
      <c r="S24" s="1">
        <v>1</v>
      </c>
      <c r="T24" s="1">
        <v>0</v>
      </c>
      <c r="U24" s="1">
        <v>1</v>
      </c>
      <c r="V24" s="1">
        <v>0</v>
      </c>
      <c r="W24" s="1">
        <v>1</v>
      </c>
      <c r="X24" s="1">
        <v>0</v>
      </c>
      <c r="Y24" s="1">
        <v>0</v>
      </c>
      <c r="Z24" s="1">
        <v>1</v>
      </c>
      <c r="AA24" s="1">
        <v>0</v>
      </c>
      <c r="AB24" s="1">
        <v>0</v>
      </c>
      <c r="AC24" s="1">
        <v>0</v>
      </c>
      <c r="AD24" s="1">
        <v>0</v>
      </c>
      <c r="AE24" s="1">
        <v>1</v>
      </c>
      <c r="AF24" s="1">
        <v>1</v>
      </c>
      <c r="AG24" s="1">
        <v>1</v>
      </c>
      <c r="AH24" s="1">
        <v>0</v>
      </c>
      <c r="AI24" s="1">
        <v>0</v>
      </c>
      <c r="AJ24" s="1">
        <v>1</v>
      </c>
      <c r="AK24" s="1">
        <v>0</v>
      </c>
      <c r="AL24" s="1">
        <v>1</v>
      </c>
      <c r="AM24" s="1">
        <v>1</v>
      </c>
      <c r="AN24" s="1">
        <v>0</v>
      </c>
      <c r="AO24" s="1">
        <v>1</v>
      </c>
      <c r="AP24" s="1">
        <v>0</v>
      </c>
      <c r="AQ24" s="1">
        <v>0</v>
      </c>
      <c r="AR24" s="1">
        <v>0</v>
      </c>
      <c r="AS24" s="1">
        <v>0</v>
      </c>
      <c r="AT24" s="1">
        <v>1</v>
      </c>
      <c r="AU24" s="1">
        <v>1</v>
      </c>
      <c r="AV24" s="1">
        <v>0</v>
      </c>
      <c r="AW24" s="1">
        <v>0</v>
      </c>
      <c r="AX24" s="1">
        <v>0</v>
      </c>
      <c r="AY24" s="1">
        <v>0</v>
      </c>
      <c r="AZ24" s="1">
        <v>0</v>
      </c>
      <c r="BA24" s="1">
        <v>0</v>
      </c>
      <c r="BB24" s="1">
        <v>1</v>
      </c>
      <c r="BC24" s="1">
        <v>0</v>
      </c>
      <c r="BD24" s="1">
        <v>0</v>
      </c>
      <c r="BE24" s="1">
        <v>0</v>
      </c>
      <c r="BF24" s="1">
        <v>0</v>
      </c>
      <c r="BG24" s="1">
        <v>0</v>
      </c>
      <c r="BH24" s="1">
        <v>1</v>
      </c>
      <c r="BI24" s="1">
        <v>0</v>
      </c>
      <c r="BJ24" s="1">
        <v>0</v>
      </c>
      <c r="BK24" s="1">
        <v>0</v>
      </c>
      <c r="BL24" s="1">
        <v>1</v>
      </c>
      <c r="BM24" s="1">
        <v>0</v>
      </c>
      <c r="BN24" s="1">
        <v>1</v>
      </c>
      <c r="BO24" s="1">
        <v>0</v>
      </c>
      <c r="BP24" s="1">
        <v>1</v>
      </c>
      <c r="BQ24" s="1">
        <v>1</v>
      </c>
      <c r="BR24" s="1">
        <v>0</v>
      </c>
      <c r="BS24" s="1">
        <v>1</v>
      </c>
      <c r="BT24" s="1">
        <v>0</v>
      </c>
      <c r="BU24" s="1">
        <v>0</v>
      </c>
      <c r="BV24" s="1">
        <v>0</v>
      </c>
      <c r="BW24" s="1">
        <v>0</v>
      </c>
      <c r="BX24" s="1">
        <v>1</v>
      </c>
      <c r="BY24" s="1">
        <v>0</v>
      </c>
      <c r="BZ24" s="1">
        <v>0</v>
      </c>
      <c r="CA24" s="1">
        <v>1</v>
      </c>
      <c r="CB24" s="1">
        <v>0</v>
      </c>
      <c r="CC24" s="1">
        <v>1</v>
      </c>
      <c r="CD24" s="1">
        <v>1</v>
      </c>
      <c r="CE24" s="1">
        <v>0</v>
      </c>
      <c r="CF24" s="1">
        <v>0</v>
      </c>
      <c r="CG24" s="1">
        <v>0</v>
      </c>
      <c r="CH24" s="1">
        <v>0</v>
      </c>
      <c r="CI24" s="1">
        <v>0</v>
      </c>
      <c r="CJ24" s="1">
        <v>0</v>
      </c>
      <c r="CK24" s="1">
        <v>0</v>
      </c>
      <c r="CL24" s="1">
        <v>0</v>
      </c>
      <c r="CM24" s="1">
        <v>0</v>
      </c>
      <c r="CN24" s="1">
        <v>0</v>
      </c>
      <c r="CO24" s="1">
        <v>0</v>
      </c>
      <c r="CP24" s="1">
        <v>0</v>
      </c>
      <c r="CQ24" s="1">
        <v>0</v>
      </c>
      <c r="CR24" s="1">
        <v>1</v>
      </c>
      <c r="CS24" s="1">
        <v>0</v>
      </c>
      <c r="CT24" s="1">
        <v>0</v>
      </c>
      <c r="CU24" s="1">
        <v>0</v>
      </c>
      <c r="CV24" s="1">
        <v>1</v>
      </c>
      <c r="CW24" s="1">
        <v>0</v>
      </c>
      <c r="CX24" s="1">
        <v>0</v>
      </c>
      <c r="CY24" s="1">
        <v>0</v>
      </c>
      <c r="CZ24" s="1">
        <v>0</v>
      </c>
      <c r="DA24" s="1">
        <v>0</v>
      </c>
      <c r="DB24" s="1">
        <v>0</v>
      </c>
      <c r="DC24" s="1">
        <v>0</v>
      </c>
      <c r="DD24" s="1">
        <v>0</v>
      </c>
      <c r="DE24" s="1">
        <v>0</v>
      </c>
      <c r="DF24" s="1">
        <v>0</v>
      </c>
      <c r="DG24" s="1">
        <v>0</v>
      </c>
      <c r="DH24" s="1">
        <v>0</v>
      </c>
      <c r="DI24" s="1">
        <v>0</v>
      </c>
      <c r="DJ24" s="1">
        <v>0</v>
      </c>
      <c r="DK24" s="1">
        <v>0</v>
      </c>
      <c r="DL24" s="1">
        <v>0</v>
      </c>
      <c r="DM24" s="1">
        <v>0</v>
      </c>
      <c r="DN24" s="1">
        <v>0</v>
      </c>
      <c r="DO24" s="1">
        <v>0</v>
      </c>
      <c r="DP24" s="1">
        <v>0</v>
      </c>
      <c r="DQ24" s="1">
        <v>0</v>
      </c>
      <c r="DR24" s="1">
        <v>0</v>
      </c>
      <c r="DS24" s="1">
        <v>1</v>
      </c>
      <c r="DT24" s="1">
        <v>0</v>
      </c>
      <c r="DU24" s="1">
        <v>0</v>
      </c>
      <c r="DV24" s="1">
        <v>0</v>
      </c>
      <c r="DW24" s="1">
        <v>0</v>
      </c>
      <c r="DX24" s="1">
        <v>0</v>
      </c>
      <c r="DY24" s="1">
        <v>0</v>
      </c>
      <c r="DZ24" s="1">
        <v>0</v>
      </c>
      <c r="EA24" s="1">
        <v>0</v>
      </c>
      <c r="EB24" s="1">
        <v>0</v>
      </c>
      <c r="EC24" s="1">
        <v>0</v>
      </c>
      <c r="ED24" s="1">
        <v>0</v>
      </c>
      <c r="EE24" s="1">
        <v>0</v>
      </c>
      <c r="EF24" s="1">
        <v>0</v>
      </c>
      <c r="EG24" s="1">
        <v>0</v>
      </c>
      <c r="EH24" s="1">
        <v>0</v>
      </c>
      <c r="EI24" s="1">
        <v>0</v>
      </c>
      <c r="EJ24" s="1">
        <v>0</v>
      </c>
      <c r="EK24" s="1">
        <v>0</v>
      </c>
      <c r="EL24" s="1">
        <v>0</v>
      </c>
      <c r="EM24" s="1">
        <v>0</v>
      </c>
      <c r="EN24" s="1">
        <v>0</v>
      </c>
      <c r="EO24" s="1">
        <v>0</v>
      </c>
      <c r="EP24" s="1">
        <v>0</v>
      </c>
      <c r="EQ24" s="1">
        <v>0</v>
      </c>
      <c r="ER24" s="1">
        <v>0</v>
      </c>
      <c r="ES24" s="1">
        <v>0</v>
      </c>
      <c r="ET24" s="1">
        <v>0</v>
      </c>
      <c r="EU24" s="1">
        <v>0</v>
      </c>
      <c r="EV24" s="1">
        <v>0</v>
      </c>
      <c r="EW24" s="1">
        <v>0</v>
      </c>
      <c r="EX24" s="1">
        <v>0</v>
      </c>
      <c r="EY24" s="1">
        <v>0</v>
      </c>
      <c r="EZ24" s="1">
        <v>0</v>
      </c>
      <c r="FA24" s="1">
        <v>0</v>
      </c>
      <c r="FB24" s="1">
        <v>0</v>
      </c>
      <c r="FC24" s="1">
        <v>0</v>
      </c>
      <c r="FD24" s="1">
        <v>0</v>
      </c>
      <c r="FE24" s="1">
        <v>0</v>
      </c>
      <c r="FF24" s="1">
        <v>0</v>
      </c>
    </row>
    <row r="25" spans="1:162">
      <c r="A25" s="1">
        <v>22</v>
      </c>
      <c r="B25" s="5" t="s">
        <v>1882</v>
      </c>
      <c r="C25" s="1">
        <v>0</v>
      </c>
      <c r="D25" s="1">
        <v>0</v>
      </c>
      <c r="E25" s="1">
        <v>0</v>
      </c>
      <c r="F25" s="1">
        <v>1</v>
      </c>
      <c r="G25" s="1">
        <v>0</v>
      </c>
      <c r="H25" s="1">
        <v>0</v>
      </c>
      <c r="I25" s="1">
        <v>0</v>
      </c>
      <c r="J25" s="1">
        <v>0</v>
      </c>
      <c r="K25" s="1">
        <v>0</v>
      </c>
      <c r="L25" s="1">
        <v>0</v>
      </c>
      <c r="M25" s="1">
        <v>0</v>
      </c>
      <c r="N25" s="1">
        <v>0</v>
      </c>
      <c r="O25" s="1">
        <v>0</v>
      </c>
      <c r="P25" s="1">
        <v>0</v>
      </c>
      <c r="Q25" s="1">
        <v>1</v>
      </c>
      <c r="R25" s="1">
        <v>0</v>
      </c>
      <c r="S25" s="1">
        <v>1</v>
      </c>
      <c r="T25" s="1">
        <v>0</v>
      </c>
      <c r="U25" s="1">
        <v>0</v>
      </c>
      <c r="V25" s="1">
        <v>0</v>
      </c>
      <c r="W25" s="1">
        <v>0</v>
      </c>
      <c r="X25" s="1">
        <v>0</v>
      </c>
      <c r="Y25" s="1">
        <v>0</v>
      </c>
      <c r="Z25" s="1">
        <v>1</v>
      </c>
      <c r="AA25" s="1">
        <v>0</v>
      </c>
      <c r="AB25" s="1">
        <v>0</v>
      </c>
      <c r="AC25" s="1">
        <v>0</v>
      </c>
      <c r="AD25" s="1">
        <v>0</v>
      </c>
      <c r="AE25" s="1">
        <v>1</v>
      </c>
      <c r="AF25" s="1">
        <v>1</v>
      </c>
      <c r="AG25" s="1">
        <v>1</v>
      </c>
      <c r="AH25" s="1">
        <v>0</v>
      </c>
      <c r="AI25" s="1">
        <v>0</v>
      </c>
      <c r="AJ25" s="1">
        <v>1</v>
      </c>
      <c r="AK25" s="1">
        <v>0</v>
      </c>
      <c r="AL25" s="1">
        <v>1</v>
      </c>
      <c r="AM25" s="1">
        <v>0</v>
      </c>
      <c r="AN25" s="1">
        <v>1</v>
      </c>
      <c r="AO25" s="1">
        <v>0</v>
      </c>
      <c r="AP25" s="1">
        <v>0</v>
      </c>
      <c r="AQ25" s="1">
        <v>0</v>
      </c>
      <c r="AR25" s="1">
        <v>0</v>
      </c>
      <c r="AS25" s="1">
        <v>0</v>
      </c>
      <c r="AT25" s="1">
        <v>1</v>
      </c>
      <c r="AU25" s="1">
        <v>1</v>
      </c>
      <c r="AV25" s="1">
        <v>0</v>
      </c>
      <c r="AW25" s="1">
        <v>0</v>
      </c>
      <c r="AX25" s="1">
        <v>0</v>
      </c>
      <c r="AY25" s="1">
        <v>0</v>
      </c>
      <c r="AZ25" s="1">
        <v>0</v>
      </c>
      <c r="BA25" s="1">
        <v>0</v>
      </c>
      <c r="BB25" s="1">
        <v>1</v>
      </c>
      <c r="BC25" s="1">
        <v>0</v>
      </c>
      <c r="BD25" s="1">
        <v>1</v>
      </c>
      <c r="BE25" s="1">
        <v>0</v>
      </c>
      <c r="BF25" s="1">
        <v>0</v>
      </c>
      <c r="BG25" s="1">
        <v>0</v>
      </c>
      <c r="BH25" s="1">
        <v>1</v>
      </c>
      <c r="BI25" s="1">
        <v>0</v>
      </c>
      <c r="BJ25" s="1">
        <v>2</v>
      </c>
      <c r="BK25" s="1">
        <v>0</v>
      </c>
      <c r="BL25" s="1">
        <v>1</v>
      </c>
      <c r="BM25" s="1">
        <v>0</v>
      </c>
      <c r="BN25" s="1">
        <v>1</v>
      </c>
      <c r="BO25" s="1">
        <v>0</v>
      </c>
      <c r="BP25" s="1">
        <v>1</v>
      </c>
      <c r="BQ25" s="1">
        <v>1</v>
      </c>
      <c r="BR25" s="1">
        <v>0</v>
      </c>
      <c r="BS25" s="1">
        <v>1</v>
      </c>
      <c r="BT25" s="1">
        <v>0</v>
      </c>
      <c r="BU25" s="1">
        <v>0</v>
      </c>
      <c r="BV25" s="1">
        <v>0</v>
      </c>
      <c r="BW25" s="1">
        <v>0</v>
      </c>
      <c r="BX25" s="1">
        <v>0</v>
      </c>
      <c r="BY25" s="1">
        <v>0</v>
      </c>
      <c r="BZ25" s="1">
        <v>0</v>
      </c>
      <c r="CA25" s="1">
        <v>1</v>
      </c>
      <c r="CB25" s="1">
        <v>0</v>
      </c>
      <c r="CC25" s="1">
        <v>1</v>
      </c>
      <c r="CD25" s="1">
        <v>1</v>
      </c>
      <c r="CE25" s="1">
        <v>0</v>
      </c>
      <c r="CF25" s="1">
        <v>0</v>
      </c>
      <c r="CG25" s="1">
        <v>0</v>
      </c>
      <c r="CH25" s="1">
        <v>0</v>
      </c>
      <c r="CI25" s="1">
        <v>0</v>
      </c>
      <c r="CJ25" s="1">
        <v>0</v>
      </c>
      <c r="CK25" s="1">
        <v>0</v>
      </c>
      <c r="CL25" s="1">
        <v>0</v>
      </c>
      <c r="CM25" s="1">
        <v>0</v>
      </c>
      <c r="CN25" s="1">
        <v>0</v>
      </c>
      <c r="CO25" s="1">
        <v>0</v>
      </c>
      <c r="CP25" s="1">
        <v>0</v>
      </c>
      <c r="CQ25" s="1">
        <v>0</v>
      </c>
      <c r="CR25" s="1">
        <v>1</v>
      </c>
      <c r="CS25" s="1">
        <v>0</v>
      </c>
      <c r="CT25" s="1">
        <v>0</v>
      </c>
      <c r="CU25" s="1">
        <v>0</v>
      </c>
      <c r="CV25" s="1">
        <v>3</v>
      </c>
      <c r="CW25" s="1">
        <v>0</v>
      </c>
      <c r="CX25" s="1">
        <v>1</v>
      </c>
      <c r="CY25" s="1">
        <v>0</v>
      </c>
      <c r="CZ25" s="1">
        <v>0</v>
      </c>
      <c r="DA25" s="1">
        <v>0</v>
      </c>
      <c r="DB25" s="1">
        <v>0</v>
      </c>
      <c r="DC25" s="1">
        <v>0</v>
      </c>
      <c r="DD25" s="1">
        <v>0</v>
      </c>
      <c r="DE25" s="1">
        <v>0</v>
      </c>
      <c r="DF25" s="1">
        <v>0</v>
      </c>
      <c r="DG25" s="1">
        <v>0</v>
      </c>
      <c r="DH25" s="1">
        <v>0</v>
      </c>
      <c r="DI25" s="1">
        <v>0</v>
      </c>
      <c r="DJ25" s="1">
        <v>0</v>
      </c>
      <c r="DK25" s="1">
        <v>0</v>
      </c>
      <c r="DL25" s="1">
        <v>0</v>
      </c>
      <c r="DM25" s="1">
        <v>0</v>
      </c>
      <c r="DN25" s="1">
        <v>0</v>
      </c>
      <c r="DO25" s="1">
        <v>0</v>
      </c>
      <c r="DP25" s="1">
        <v>0</v>
      </c>
      <c r="DQ25" s="1">
        <v>0</v>
      </c>
      <c r="DR25" s="1">
        <v>0</v>
      </c>
      <c r="DS25" s="1">
        <v>0</v>
      </c>
      <c r="DT25" s="1">
        <v>0</v>
      </c>
      <c r="DU25" s="1">
        <v>0</v>
      </c>
      <c r="DV25" s="1">
        <v>0</v>
      </c>
      <c r="DW25" s="1">
        <v>0</v>
      </c>
      <c r="DX25" s="1">
        <v>0</v>
      </c>
      <c r="DY25" s="1">
        <v>0</v>
      </c>
      <c r="DZ25" s="1">
        <v>0</v>
      </c>
      <c r="EA25" s="1">
        <v>0</v>
      </c>
      <c r="EB25" s="1">
        <v>0</v>
      </c>
      <c r="EC25" s="1">
        <v>0</v>
      </c>
      <c r="ED25" s="1">
        <v>0</v>
      </c>
      <c r="EE25" s="1">
        <v>0</v>
      </c>
      <c r="EF25" s="1">
        <v>0</v>
      </c>
      <c r="EG25" s="1">
        <v>0</v>
      </c>
      <c r="EH25" s="1">
        <v>0</v>
      </c>
      <c r="EI25" s="1">
        <v>1</v>
      </c>
      <c r="EJ25" s="1">
        <v>0</v>
      </c>
      <c r="EK25" s="1">
        <v>0</v>
      </c>
      <c r="EL25" s="1">
        <v>0</v>
      </c>
      <c r="EM25" s="1">
        <v>0</v>
      </c>
      <c r="EN25" s="1">
        <v>0</v>
      </c>
      <c r="EO25" s="1">
        <v>0</v>
      </c>
      <c r="EP25" s="1">
        <v>0</v>
      </c>
      <c r="EQ25" s="1">
        <v>0</v>
      </c>
      <c r="ER25" s="1">
        <v>0</v>
      </c>
      <c r="ES25" s="1">
        <v>0</v>
      </c>
      <c r="ET25" s="1">
        <v>0</v>
      </c>
      <c r="EU25" s="1">
        <v>0</v>
      </c>
      <c r="EV25" s="1">
        <v>0</v>
      </c>
      <c r="EW25" s="1">
        <v>0</v>
      </c>
      <c r="EX25" s="1">
        <v>0</v>
      </c>
      <c r="EY25" s="1">
        <v>0</v>
      </c>
      <c r="EZ25" s="1">
        <v>0</v>
      </c>
      <c r="FA25" s="1">
        <v>0</v>
      </c>
      <c r="FB25" s="1">
        <v>0</v>
      </c>
      <c r="FC25" s="1">
        <v>0</v>
      </c>
      <c r="FD25" s="1">
        <v>0</v>
      </c>
      <c r="FE25" s="1">
        <v>0</v>
      </c>
      <c r="FF25" s="1">
        <v>0</v>
      </c>
    </row>
    <row r="26" spans="1:162">
      <c r="A26" s="1">
        <v>23</v>
      </c>
      <c r="B26" s="5" t="s">
        <v>1883</v>
      </c>
      <c r="C26" s="1">
        <v>0</v>
      </c>
      <c r="D26" s="1">
        <v>0</v>
      </c>
      <c r="E26" s="1">
        <v>0</v>
      </c>
      <c r="F26" s="1">
        <v>1</v>
      </c>
      <c r="G26" s="1">
        <v>0</v>
      </c>
      <c r="H26" s="1">
        <v>0</v>
      </c>
      <c r="I26" s="1">
        <v>0</v>
      </c>
      <c r="J26" s="1">
        <v>0</v>
      </c>
      <c r="K26" s="1">
        <v>0</v>
      </c>
      <c r="L26" s="1">
        <v>0</v>
      </c>
      <c r="M26" s="1">
        <v>0</v>
      </c>
      <c r="N26" s="1">
        <v>0</v>
      </c>
      <c r="O26" s="1">
        <v>0</v>
      </c>
      <c r="P26" s="1">
        <v>0</v>
      </c>
      <c r="Q26" s="1">
        <v>1</v>
      </c>
      <c r="R26" s="1">
        <v>0</v>
      </c>
      <c r="S26" s="1">
        <v>1</v>
      </c>
      <c r="T26" s="1">
        <v>0</v>
      </c>
      <c r="U26" s="1">
        <v>0</v>
      </c>
      <c r="V26" s="1">
        <v>0</v>
      </c>
      <c r="W26" s="1">
        <v>0</v>
      </c>
      <c r="X26" s="1">
        <v>0</v>
      </c>
      <c r="Y26" s="1">
        <v>0</v>
      </c>
      <c r="Z26" s="1">
        <v>0</v>
      </c>
      <c r="AA26" s="1">
        <v>0</v>
      </c>
      <c r="AB26" s="1">
        <v>0</v>
      </c>
      <c r="AC26" s="1">
        <v>0</v>
      </c>
      <c r="AD26" s="1">
        <v>0</v>
      </c>
      <c r="AE26" s="1">
        <v>1</v>
      </c>
      <c r="AF26" s="1">
        <v>1</v>
      </c>
      <c r="AG26" s="1">
        <v>1</v>
      </c>
      <c r="AH26" s="1">
        <v>0</v>
      </c>
      <c r="AI26" s="1">
        <v>0</v>
      </c>
      <c r="AJ26" s="1">
        <v>1</v>
      </c>
      <c r="AK26" s="1">
        <v>0</v>
      </c>
      <c r="AL26" s="1">
        <v>0</v>
      </c>
      <c r="AM26" s="1">
        <v>0</v>
      </c>
      <c r="AN26" s="1">
        <v>1</v>
      </c>
      <c r="AO26" s="1">
        <v>0</v>
      </c>
      <c r="AP26" s="1">
        <v>0</v>
      </c>
      <c r="AQ26" s="1">
        <v>0</v>
      </c>
      <c r="AR26" s="1">
        <v>0</v>
      </c>
      <c r="AS26" s="1">
        <v>0</v>
      </c>
      <c r="AT26" s="1">
        <v>1</v>
      </c>
      <c r="AU26" s="1">
        <v>1</v>
      </c>
      <c r="AV26" s="1">
        <v>0</v>
      </c>
      <c r="AW26" s="1">
        <v>0</v>
      </c>
      <c r="AX26" s="1">
        <v>0</v>
      </c>
      <c r="AY26" s="1">
        <v>0</v>
      </c>
      <c r="AZ26" s="1">
        <v>0</v>
      </c>
      <c r="BA26" s="1">
        <v>0</v>
      </c>
      <c r="BB26" s="1">
        <v>0</v>
      </c>
      <c r="BC26" s="1">
        <v>0</v>
      </c>
      <c r="BD26" s="1">
        <v>0</v>
      </c>
      <c r="BE26" s="1">
        <v>0</v>
      </c>
      <c r="BF26" s="1">
        <v>0</v>
      </c>
      <c r="BG26" s="1">
        <v>0</v>
      </c>
      <c r="BH26" s="1">
        <v>1</v>
      </c>
      <c r="BI26" s="1">
        <v>0</v>
      </c>
      <c r="BJ26" s="1">
        <v>0</v>
      </c>
      <c r="BK26" s="1">
        <v>0</v>
      </c>
      <c r="BL26" s="1">
        <v>1</v>
      </c>
      <c r="BM26" s="1">
        <v>0</v>
      </c>
      <c r="BN26" s="1">
        <v>1</v>
      </c>
      <c r="BO26" s="1">
        <v>0</v>
      </c>
      <c r="BP26" s="1">
        <v>1</v>
      </c>
      <c r="BQ26" s="1">
        <v>1</v>
      </c>
      <c r="BR26" s="1">
        <v>1</v>
      </c>
      <c r="BS26" s="1">
        <v>1</v>
      </c>
      <c r="BT26" s="1">
        <v>0</v>
      </c>
      <c r="BU26" s="1">
        <v>0</v>
      </c>
      <c r="BV26" s="1">
        <v>0</v>
      </c>
      <c r="BW26" s="1">
        <v>0</v>
      </c>
      <c r="BX26" s="1">
        <v>1</v>
      </c>
      <c r="BY26" s="1">
        <v>0</v>
      </c>
      <c r="BZ26" s="1">
        <v>0</v>
      </c>
      <c r="CA26" s="1">
        <v>0</v>
      </c>
      <c r="CB26" s="1">
        <v>0</v>
      </c>
      <c r="CC26" s="1">
        <v>1</v>
      </c>
      <c r="CD26" s="1">
        <v>1</v>
      </c>
      <c r="CE26" s="1">
        <v>0</v>
      </c>
      <c r="CF26" s="1">
        <v>0</v>
      </c>
      <c r="CG26" s="1">
        <v>0</v>
      </c>
      <c r="CH26" s="1">
        <v>0</v>
      </c>
      <c r="CI26" s="1">
        <v>0</v>
      </c>
      <c r="CJ26" s="1">
        <v>0</v>
      </c>
      <c r="CK26" s="1">
        <v>0</v>
      </c>
      <c r="CL26" s="1">
        <v>0</v>
      </c>
      <c r="CM26" s="1">
        <v>0</v>
      </c>
      <c r="CN26" s="1">
        <v>0</v>
      </c>
      <c r="CO26" s="1">
        <v>0</v>
      </c>
      <c r="CP26" s="1">
        <v>0</v>
      </c>
      <c r="CQ26" s="1">
        <v>0</v>
      </c>
      <c r="CR26" s="1">
        <v>0</v>
      </c>
      <c r="CS26" s="1">
        <v>0</v>
      </c>
      <c r="CT26" s="1">
        <v>0</v>
      </c>
      <c r="CU26" s="1">
        <v>0</v>
      </c>
      <c r="CV26" s="1">
        <v>0</v>
      </c>
      <c r="CW26" s="1">
        <v>0</v>
      </c>
      <c r="CX26" s="1">
        <v>0</v>
      </c>
      <c r="CY26" s="1">
        <v>0</v>
      </c>
      <c r="CZ26" s="1">
        <v>0</v>
      </c>
      <c r="DA26" s="1">
        <v>0</v>
      </c>
      <c r="DB26" s="1">
        <v>0</v>
      </c>
      <c r="DC26" s="1">
        <v>0</v>
      </c>
      <c r="DD26" s="1">
        <v>0</v>
      </c>
      <c r="DE26" s="1">
        <v>0</v>
      </c>
      <c r="DF26" s="1">
        <v>0</v>
      </c>
      <c r="DG26" s="1">
        <v>0</v>
      </c>
      <c r="DH26" s="1">
        <v>0</v>
      </c>
      <c r="DI26" s="1">
        <v>0</v>
      </c>
      <c r="DJ26" s="1">
        <v>1</v>
      </c>
      <c r="DK26" s="1">
        <v>0</v>
      </c>
      <c r="DL26" s="1">
        <v>0</v>
      </c>
      <c r="DM26" s="1">
        <v>0</v>
      </c>
      <c r="DN26" s="1">
        <v>0</v>
      </c>
      <c r="DO26" s="1">
        <v>0</v>
      </c>
      <c r="DP26" s="1">
        <v>0</v>
      </c>
      <c r="DQ26" s="1">
        <v>0</v>
      </c>
      <c r="DR26" s="1">
        <v>0</v>
      </c>
      <c r="DS26" s="1">
        <v>0</v>
      </c>
      <c r="DT26" s="1">
        <v>0</v>
      </c>
      <c r="DU26" s="1">
        <v>0</v>
      </c>
      <c r="DV26" s="1">
        <v>0</v>
      </c>
      <c r="DW26" s="1">
        <v>0</v>
      </c>
      <c r="DX26" s="1">
        <v>0</v>
      </c>
      <c r="DY26" s="1">
        <v>0</v>
      </c>
      <c r="DZ26" s="1">
        <v>0</v>
      </c>
      <c r="EA26" s="1">
        <v>0</v>
      </c>
      <c r="EB26" s="1">
        <v>0</v>
      </c>
      <c r="EC26" s="1">
        <v>0</v>
      </c>
      <c r="ED26" s="1">
        <v>0</v>
      </c>
      <c r="EE26" s="1">
        <v>0</v>
      </c>
      <c r="EF26" s="1">
        <v>0</v>
      </c>
      <c r="EG26" s="1">
        <v>0</v>
      </c>
      <c r="EH26" s="1">
        <v>0</v>
      </c>
      <c r="EI26" s="1">
        <v>0</v>
      </c>
      <c r="EJ26" s="1">
        <v>0</v>
      </c>
      <c r="EK26" s="1">
        <v>0</v>
      </c>
      <c r="EL26" s="1">
        <v>0</v>
      </c>
      <c r="EM26" s="1">
        <v>0</v>
      </c>
      <c r="EN26" s="1">
        <v>1</v>
      </c>
      <c r="EO26" s="1">
        <v>0</v>
      </c>
      <c r="EP26" s="1">
        <v>0</v>
      </c>
      <c r="EQ26" s="1">
        <v>0</v>
      </c>
      <c r="ER26" s="1">
        <v>0</v>
      </c>
      <c r="ES26" s="1">
        <v>0</v>
      </c>
      <c r="ET26" s="1">
        <v>0</v>
      </c>
      <c r="EU26" s="1">
        <v>0</v>
      </c>
      <c r="EV26" s="1">
        <v>0</v>
      </c>
      <c r="EW26" s="1">
        <v>0</v>
      </c>
      <c r="EX26" s="1">
        <v>0</v>
      </c>
      <c r="EY26" s="1">
        <v>0</v>
      </c>
      <c r="EZ26" s="1">
        <v>0</v>
      </c>
      <c r="FA26" s="1">
        <v>0</v>
      </c>
      <c r="FB26" s="1">
        <v>0</v>
      </c>
      <c r="FC26" s="1">
        <v>1</v>
      </c>
      <c r="FD26" s="1">
        <v>0</v>
      </c>
      <c r="FE26" s="1">
        <v>0</v>
      </c>
      <c r="FF26" s="1">
        <v>0</v>
      </c>
    </row>
    <row r="27" spans="1:162">
      <c r="A27" s="1">
        <v>24</v>
      </c>
      <c r="B27" s="5" t="s">
        <v>1884</v>
      </c>
      <c r="C27" s="1">
        <v>0</v>
      </c>
      <c r="D27" s="1">
        <v>0</v>
      </c>
      <c r="E27" s="1">
        <v>0</v>
      </c>
      <c r="F27" s="1">
        <v>1</v>
      </c>
      <c r="G27" s="1">
        <v>0</v>
      </c>
      <c r="H27" s="1">
        <v>0</v>
      </c>
      <c r="I27" s="1">
        <v>0</v>
      </c>
      <c r="J27" s="1">
        <v>0</v>
      </c>
      <c r="K27" s="1">
        <v>0</v>
      </c>
      <c r="L27" s="1">
        <v>0</v>
      </c>
      <c r="M27" s="1">
        <v>0</v>
      </c>
      <c r="N27" s="1">
        <v>0</v>
      </c>
      <c r="O27" s="1">
        <v>0</v>
      </c>
      <c r="P27" s="1">
        <v>0</v>
      </c>
      <c r="Q27" s="1">
        <v>1</v>
      </c>
      <c r="R27" s="1">
        <v>0</v>
      </c>
      <c r="S27" s="1">
        <v>1</v>
      </c>
      <c r="T27" s="1">
        <v>0</v>
      </c>
      <c r="U27" s="1">
        <v>0</v>
      </c>
      <c r="V27" s="1">
        <v>0</v>
      </c>
      <c r="W27" s="1">
        <v>0</v>
      </c>
      <c r="X27" s="1">
        <v>0</v>
      </c>
      <c r="Y27" s="1">
        <v>0</v>
      </c>
      <c r="Z27" s="1">
        <v>0</v>
      </c>
      <c r="AA27" s="1">
        <v>0</v>
      </c>
      <c r="AB27" s="1">
        <v>0</v>
      </c>
      <c r="AC27" s="1">
        <v>0</v>
      </c>
      <c r="AD27" s="1">
        <v>0</v>
      </c>
      <c r="AE27" s="1">
        <v>0</v>
      </c>
      <c r="AF27" s="1">
        <v>1</v>
      </c>
      <c r="AG27" s="1">
        <v>1</v>
      </c>
      <c r="AH27" s="1">
        <v>0</v>
      </c>
      <c r="AI27" s="1">
        <v>0</v>
      </c>
      <c r="AJ27" s="1">
        <v>1</v>
      </c>
      <c r="AK27" s="1">
        <v>0</v>
      </c>
      <c r="AL27" s="1">
        <v>0</v>
      </c>
      <c r="AM27" s="1">
        <v>0</v>
      </c>
      <c r="AN27" s="1">
        <v>1</v>
      </c>
      <c r="AO27" s="1">
        <v>0</v>
      </c>
      <c r="AP27" s="1">
        <v>0</v>
      </c>
      <c r="AQ27" s="1">
        <v>0</v>
      </c>
      <c r="AR27" s="1">
        <v>0</v>
      </c>
      <c r="AS27" s="1">
        <v>0</v>
      </c>
      <c r="AT27" s="1">
        <v>1</v>
      </c>
      <c r="AU27" s="1">
        <v>1</v>
      </c>
      <c r="AV27" s="1">
        <v>0</v>
      </c>
      <c r="AW27" s="1">
        <v>0</v>
      </c>
      <c r="AX27" s="1">
        <v>0</v>
      </c>
      <c r="AY27" s="1">
        <v>0</v>
      </c>
      <c r="AZ27" s="1">
        <v>0</v>
      </c>
      <c r="BA27" s="1">
        <v>0</v>
      </c>
      <c r="BB27" s="1">
        <v>1</v>
      </c>
      <c r="BC27" s="1">
        <v>0</v>
      </c>
      <c r="BD27" s="1">
        <v>0</v>
      </c>
      <c r="BE27" s="1">
        <v>0</v>
      </c>
      <c r="BF27" s="1">
        <v>0</v>
      </c>
      <c r="BG27" s="1">
        <v>0</v>
      </c>
      <c r="BH27" s="1">
        <v>1</v>
      </c>
      <c r="BI27" s="1">
        <v>0</v>
      </c>
      <c r="BJ27" s="1">
        <v>0</v>
      </c>
      <c r="BK27" s="1">
        <v>0</v>
      </c>
      <c r="BL27" s="1">
        <v>1</v>
      </c>
      <c r="BM27" s="1">
        <v>0</v>
      </c>
      <c r="BN27" s="1">
        <v>1</v>
      </c>
      <c r="BO27" s="1">
        <v>0</v>
      </c>
      <c r="BP27" s="1">
        <v>1</v>
      </c>
      <c r="BQ27" s="1">
        <v>1</v>
      </c>
      <c r="BR27" s="1">
        <v>0</v>
      </c>
      <c r="BS27" s="1">
        <v>1</v>
      </c>
      <c r="BT27" s="1">
        <v>0</v>
      </c>
      <c r="BU27" s="1">
        <v>0</v>
      </c>
      <c r="BV27" s="1">
        <v>0</v>
      </c>
      <c r="BW27" s="1">
        <v>0</v>
      </c>
      <c r="BX27" s="1">
        <v>1</v>
      </c>
      <c r="BY27" s="1">
        <v>0</v>
      </c>
      <c r="BZ27" s="1">
        <v>0</v>
      </c>
      <c r="CA27" s="1">
        <v>0</v>
      </c>
      <c r="CB27" s="1">
        <v>0</v>
      </c>
      <c r="CC27" s="1">
        <v>1</v>
      </c>
      <c r="CD27" s="1">
        <v>1</v>
      </c>
      <c r="CE27" s="1">
        <v>0</v>
      </c>
      <c r="CF27" s="1">
        <v>0</v>
      </c>
      <c r="CG27" s="1">
        <v>0</v>
      </c>
      <c r="CH27" s="1">
        <v>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0</v>
      </c>
      <c r="DB27" s="1">
        <v>0</v>
      </c>
      <c r="DC27" s="1">
        <v>0</v>
      </c>
      <c r="DD27" s="1">
        <v>0</v>
      </c>
      <c r="DE27" s="1">
        <v>0</v>
      </c>
      <c r="DF27" s="1">
        <v>0</v>
      </c>
      <c r="DG27" s="1">
        <v>0</v>
      </c>
      <c r="DH27" s="1">
        <v>0</v>
      </c>
      <c r="DI27" s="1">
        <v>0</v>
      </c>
      <c r="DJ27" s="1">
        <v>1</v>
      </c>
      <c r="DK27" s="1">
        <v>0</v>
      </c>
      <c r="DL27" s="1">
        <v>0</v>
      </c>
      <c r="DM27" s="1">
        <v>0</v>
      </c>
      <c r="DN27" s="1">
        <v>0</v>
      </c>
      <c r="DO27" s="1">
        <v>0</v>
      </c>
      <c r="DP27" s="1">
        <v>0</v>
      </c>
      <c r="DQ27" s="1">
        <v>0</v>
      </c>
      <c r="DR27" s="1">
        <v>0</v>
      </c>
      <c r="DS27" s="1">
        <v>0</v>
      </c>
      <c r="DT27" s="1">
        <v>0</v>
      </c>
      <c r="DU27" s="1">
        <v>0</v>
      </c>
      <c r="DV27" s="1">
        <v>0</v>
      </c>
      <c r="DW27" s="1">
        <v>0</v>
      </c>
      <c r="DX27" s="1">
        <v>0</v>
      </c>
      <c r="DY27" s="1">
        <v>0</v>
      </c>
      <c r="DZ27" s="1">
        <v>0</v>
      </c>
      <c r="EA27" s="1">
        <v>0</v>
      </c>
      <c r="EB27" s="1">
        <v>0</v>
      </c>
      <c r="EC27" s="1">
        <v>0</v>
      </c>
      <c r="ED27" s="1">
        <v>0</v>
      </c>
      <c r="EE27" s="1">
        <v>0</v>
      </c>
      <c r="EF27" s="1">
        <v>0</v>
      </c>
      <c r="EG27" s="1">
        <v>0</v>
      </c>
      <c r="EH27" s="1">
        <v>0</v>
      </c>
      <c r="EI27" s="1">
        <v>0</v>
      </c>
      <c r="EJ27" s="1">
        <v>0</v>
      </c>
      <c r="EK27" s="1">
        <v>0</v>
      </c>
      <c r="EL27" s="1">
        <v>0</v>
      </c>
      <c r="EM27" s="1">
        <v>0</v>
      </c>
      <c r="EN27" s="1">
        <v>1</v>
      </c>
      <c r="EO27" s="1">
        <v>0</v>
      </c>
      <c r="EP27" s="1">
        <v>0</v>
      </c>
      <c r="EQ27" s="1">
        <v>0</v>
      </c>
      <c r="ER27" s="1">
        <v>0</v>
      </c>
      <c r="ES27" s="1">
        <v>0</v>
      </c>
      <c r="ET27" s="1">
        <v>0</v>
      </c>
      <c r="EU27" s="1">
        <v>0</v>
      </c>
      <c r="EV27" s="1">
        <v>0</v>
      </c>
      <c r="EW27" s="1">
        <v>0</v>
      </c>
      <c r="EX27" s="1">
        <v>0</v>
      </c>
      <c r="EY27" s="1">
        <v>0</v>
      </c>
      <c r="EZ27" s="1">
        <v>0</v>
      </c>
      <c r="FA27" s="1">
        <v>0</v>
      </c>
      <c r="FB27" s="1">
        <v>0</v>
      </c>
      <c r="FC27" s="1">
        <v>0</v>
      </c>
      <c r="FD27" s="1">
        <v>0</v>
      </c>
      <c r="FE27" s="1">
        <v>0</v>
      </c>
      <c r="FF27" s="1">
        <v>0</v>
      </c>
    </row>
    <row r="28" spans="1:162">
      <c r="A28" s="1">
        <v>25</v>
      </c>
      <c r="B28" s="5" t="s">
        <v>1885</v>
      </c>
      <c r="C28" s="1">
        <v>0</v>
      </c>
      <c r="D28" s="1">
        <v>0</v>
      </c>
      <c r="E28" s="1">
        <v>0</v>
      </c>
      <c r="F28" s="1">
        <v>1</v>
      </c>
      <c r="G28" s="1">
        <v>0</v>
      </c>
      <c r="H28" s="1">
        <v>0</v>
      </c>
      <c r="I28" s="1">
        <v>0</v>
      </c>
      <c r="J28" s="1">
        <v>0</v>
      </c>
      <c r="K28" s="1">
        <v>0</v>
      </c>
      <c r="L28" s="1">
        <v>0</v>
      </c>
      <c r="M28" s="1">
        <v>0</v>
      </c>
      <c r="N28" s="1">
        <v>0</v>
      </c>
      <c r="O28" s="1">
        <v>0</v>
      </c>
      <c r="P28" s="1">
        <v>0</v>
      </c>
      <c r="Q28" s="1">
        <v>1</v>
      </c>
      <c r="R28" s="1">
        <v>0</v>
      </c>
      <c r="S28" s="1">
        <v>1</v>
      </c>
      <c r="T28" s="1">
        <v>0</v>
      </c>
      <c r="U28" s="1">
        <v>0</v>
      </c>
      <c r="V28" s="1">
        <v>0</v>
      </c>
      <c r="W28" s="1">
        <v>0</v>
      </c>
      <c r="X28" s="1">
        <v>0</v>
      </c>
      <c r="Y28" s="1">
        <v>0</v>
      </c>
      <c r="Z28" s="1">
        <v>0</v>
      </c>
      <c r="AA28" s="1">
        <v>0</v>
      </c>
      <c r="AB28" s="1">
        <v>0</v>
      </c>
      <c r="AC28" s="1">
        <v>0</v>
      </c>
      <c r="AD28" s="1">
        <v>0</v>
      </c>
      <c r="AE28" s="1">
        <v>0</v>
      </c>
      <c r="AF28" s="1">
        <v>1</v>
      </c>
      <c r="AG28" s="1">
        <v>1</v>
      </c>
      <c r="AH28" s="1">
        <v>0</v>
      </c>
      <c r="AI28" s="1">
        <v>0</v>
      </c>
      <c r="AJ28" s="1">
        <v>1</v>
      </c>
      <c r="AK28" s="1">
        <v>0</v>
      </c>
      <c r="AL28" s="1">
        <v>0</v>
      </c>
      <c r="AM28" s="1">
        <v>0</v>
      </c>
      <c r="AN28" s="1">
        <v>1</v>
      </c>
      <c r="AO28" s="1">
        <v>0</v>
      </c>
      <c r="AP28" s="1">
        <v>0</v>
      </c>
      <c r="AQ28" s="1">
        <v>0</v>
      </c>
      <c r="AR28" s="1">
        <v>0</v>
      </c>
      <c r="AS28" s="1">
        <v>0</v>
      </c>
      <c r="AT28" s="1">
        <v>1</v>
      </c>
      <c r="AU28" s="1">
        <v>1</v>
      </c>
      <c r="AV28" s="1">
        <v>0</v>
      </c>
      <c r="AW28" s="1">
        <v>0</v>
      </c>
      <c r="AX28" s="1">
        <v>0</v>
      </c>
      <c r="AY28" s="1">
        <v>0</v>
      </c>
      <c r="AZ28" s="1">
        <v>0</v>
      </c>
      <c r="BA28" s="1">
        <v>0</v>
      </c>
      <c r="BB28" s="1">
        <v>1</v>
      </c>
      <c r="BC28" s="1">
        <v>0</v>
      </c>
      <c r="BD28" s="1">
        <v>0</v>
      </c>
      <c r="BE28" s="1">
        <v>0</v>
      </c>
      <c r="BF28" s="1">
        <v>0</v>
      </c>
      <c r="BG28" s="1">
        <v>0</v>
      </c>
      <c r="BH28" s="1">
        <v>1</v>
      </c>
      <c r="BI28" s="1">
        <v>0</v>
      </c>
      <c r="BJ28" s="1">
        <v>0</v>
      </c>
      <c r="BK28" s="1">
        <v>0</v>
      </c>
      <c r="BL28" s="1">
        <v>1</v>
      </c>
      <c r="BM28" s="1">
        <v>0</v>
      </c>
      <c r="BN28" s="1">
        <v>1</v>
      </c>
      <c r="BO28" s="1">
        <v>0</v>
      </c>
      <c r="BP28" s="1">
        <v>1</v>
      </c>
      <c r="BQ28" s="1">
        <v>1</v>
      </c>
      <c r="BR28" s="1">
        <v>0</v>
      </c>
      <c r="BS28" s="1">
        <v>1</v>
      </c>
      <c r="BT28" s="1">
        <v>0</v>
      </c>
      <c r="BU28" s="1">
        <v>0</v>
      </c>
      <c r="BV28" s="1">
        <v>0</v>
      </c>
      <c r="BW28" s="1">
        <v>0</v>
      </c>
      <c r="BX28" s="1">
        <v>1</v>
      </c>
      <c r="BY28" s="1">
        <v>0</v>
      </c>
      <c r="BZ28" s="1">
        <v>0</v>
      </c>
      <c r="CA28" s="1">
        <v>0</v>
      </c>
      <c r="CB28" s="1">
        <v>0</v>
      </c>
      <c r="CC28" s="1">
        <v>1</v>
      </c>
      <c r="CD28" s="1">
        <v>1</v>
      </c>
      <c r="CE28" s="1">
        <v>0</v>
      </c>
      <c r="CF28" s="1">
        <v>0</v>
      </c>
      <c r="CG28" s="1">
        <v>0</v>
      </c>
      <c r="CH28" s="1">
        <v>0</v>
      </c>
      <c r="CI28" s="1">
        <v>0</v>
      </c>
      <c r="CJ28" s="1">
        <v>0</v>
      </c>
      <c r="CK28" s="1">
        <v>0</v>
      </c>
      <c r="CL28" s="1">
        <v>0</v>
      </c>
      <c r="CM28" s="1">
        <v>0</v>
      </c>
      <c r="CN28" s="1">
        <v>0</v>
      </c>
      <c r="CO28" s="1">
        <v>0</v>
      </c>
      <c r="CP28" s="1">
        <v>0</v>
      </c>
      <c r="CQ28" s="1">
        <v>0</v>
      </c>
      <c r="CR28" s="1">
        <v>0</v>
      </c>
      <c r="CS28" s="1">
        <v>0</v>
      </c>
      <c r="CT28" s="1">
        <v>0</v>
      </c>
      <c r="CU28" s="1">
        <v>0</v>
      </c>
      <c r="CV28" s="1">
        <v>0</v>
      </c>
      <c r="CW28" s="1">
        <v>0</v>
      </c>
      <c r="CX28" s="1">
        <v>0</v>
      </c>
      <c r="CY28" s="1">
        <v>0</v>
      </c>
      <c r="CZ28" s="1">
        <v>0</v>
      </c>
      <c r="DA28" s="1">
        <v>0</v>
      </c>
      <c r="DB28" s="1">
        <v>0</v>
      </c>
      <c r="DC28" s="1">
        <v>0</v>
      </c>
      <c r="DD28" s="1">
        <v>0</v>
      </c>
      <c r="DE28" s="1">
        <v>0</v>
      </c>
      <c r="DF28" s="1">
        <v>0</v>
      </c>
      <c r="DG28" s="1">
        <v>0</v>
      </c>
      <c r="DH28" s="1">
        <v>0</v>
      </c>
      <c r="DI28" s="1">
        <v>0</v>
      </c>
      <c r="DJ28" s="1">
        <v>1</v>
      </c>
      <c r="DK28" s="1">
        <v>0</v>
      </c>
      <c r="DL28" s="1">
        <v>0</v>
      </c>
      <c r="DM28" s="1">
        <v>0</v>
      </c>
      <c r="DN28" s="1">
        <v>0</v>
      </c>
      <c r="DO28" s="1">
        <v>0</v>
      </c>
      <c r="DP28" s="1">
        <v>0</v>
      </c>
      <c r="DQ28" s="1">
        <v>0</v>
      </c>
      <c r="DR28" s="1">
        <v>0</v>
      </c>
      <c r="DS28" s="1">
        <v>0</v>
      </c>
      <c r="DT28" s="1">
        <v>0</v>
      </c>
      <c r="DU28" s="1">
        <v>0</v>
      </c>
      <c r="DV28" s="1">
        <v>0</v>
      </c>
      <c r="DW28" s="1">
        <v>0</v>
      </c>
      <c r="DX28" s="1">
        <v>0</v>
      </c>
      <c r="DY28" s="1">
        <v>0</v>
      </c>
      <c r="DZ28" s="1">
        <v>0</v>
      </c>
      <c r="EA28" s="1">
        <v>0</v>
      </c>
      <c r="EB28" s="1">
        <v>0</v>
      </c>
      <c r="EC28" s="1">
        <v>0</v>
      </c>
      <c r="ED28" s="1">
        <v>0</v>
      </c>
      <c r="EE28" s="1">
        <v>0</v>
      </c>
      <c r="EF28" s="1">
        <v>0</v>
      </c>
      <c r="EG28" s="1">
        <v>0</v>
      </c>
      <c r="EH28" s="1">
        <v>0</v>
      </c>
      <c r="EI28" s="1">
        <v>0</v>
      </c>
      <c r="EJ28" s="1">
        <v>0</v>
      </c>
      <c r="EK28" s="1">
        <v>0</v>
      </c>
      <c r="EL28" s="1">
        <v>0</v>
      </c>
      <c r="EM28" s="1">
        <v>0</v>
      </c>
      <c r="EN28" s="1">
        <v>1</v>
      </c>
      <c r="EO28" s="1">
        <v>0</v>
      </c>
      <c r="EP28" s="1">
        <v>0</v>
      </c>
      <c r="EQ28" s="1">
        <v>0</v>
      </c>
      <c r="ER28" s="1">
        <v>0</v>
      </c>
      <c r="ES28" s="1">
        <v>0</v>
      </c>
      <c r="ET28" s="1">
        <v>0</v>
      </c>
      <c r="EU28" s="1">
        <v>0</v>
      </c>
      <c r="EV28" s="1">
        <v>0</v>
      </c>
      <c r="EW28" s="1">
        <v>0</v>
      </c>
      <c r="EX28" s="1">
        <v>0</v>
      </c>
      <c r="EY28" s="1">
        <v>0</v>
      </c>
      <c r="EZ28" s="1">
        <v>0</v>
      </c>
      <c r="FA28" s="1">
        <v>0</v>
      </c>
      <c r="FB28" s="1">
        <v>0</v>
      </c>
      <c r="FC28" s="1">
        <v>0</v>
      </c>
      <c r="FD28" s="1">
        <v>0</v>
      </c>
      <c r="FE28" s="1">
        <v>0</v>
      </c>
      <c r="FF28" s="1">
        <v>0</v>
      </c>
    </row>
    <row r="29" spans="1:162">
      <c r="A29" s="1">
        <v>26</v>
      </c>
      <c r="B29" s="5" t="s">
        <v>1886</v>
      </c>
      <c r="C29" s="1">
        <v>0</v>
      </c>
      <c r="D29" s="1">
        <v>0</v>
      </c>
      <c r="E29" s="1">
        <v>0</v>
      </c>
      <c r="F29" s="1">
        <v>1</v>
      </c>
      <c r="G29" s="1">
        <v>0</v>
      </c>
      <c r="H29" s="1">
        <v>0</v>
      </c>
      <c r="I29" s="1">
        <v>1</v>
      </c>
      <c r="J29" s="1">
        <v>0</v>
      </c>
      <c r="K29" s="1">
        <v>0</v>
      </c>
      <c r="L29" s="1">
        <v>0</v>
      </c>
      <c r="M29" s="1">
        <v>0</v>
      </c>
      <c r="N29" s="1">
        <v>0</v>
      </c>
      <c r="O29" s="1">
        <v>0</v>
      </c>
      <c r="P29" s="1">
        <v>0</v>
      </c>
      <c r="Q29" s="1">
        <v>1</v>
      </c>
      <c r="R29" s="1">
        <v>0</v>
      </c>
      <c r="S29" s="1">
        <v>1</v>
      </c>
      <c r="T29" s="1">
        <v>0</v>
      </c>
      <c r="U29" s="1">
        <v>0</v>
      </c>
      <c r="V29" s="1">
        <v>0</v>
      </c>
      <c r="W29" s="1">
        <v>0</v>
      </c>
      <c r="X29" s="1">
        <v>0</v>
      </c>
      <c r="Y29" s="1">
        <v>0</v>
      </c>
      <c r="Z29" s="1">
        <v>0</v>
      </c>
      <c r="AA29" s="1">
        <v>0</v>
      </c>
      <c r="AB29" s="1">
        <v>0</v>
      </c>
      <c r="AC29" s="1">
        <v>0</v>
      </c>
      <c r="AD29" s="1">
        <v>0</v>
      </c>
      <c r="AE29" s="1">
        <v>1</v>
      </c>
      <c r="AF29" s="1">
        <v>1</v>
      </c>
      <c r="AG29" s="1">
        <v>1</v>
      </c>
      <c r="AH29" s="1">
        <v>0</v>
      </c>
      <c r="AI29" s="1">
        <v>0</v>
      </c>
      <c r="AJ29" s="1">
        <v>1</v>
      </c>
      <c r="AK29" s="1">
        <v>0</v>
      </c>
      <c r="AL29" s="1">
        <v>0</v>
      </c>
      <c r="AM29" s="1">
        <v>0</v>
      </c>
      <c r="AN29" s="1">
        <v>3</v>
      </c>
      <c r="AO29" s="1">
        <v>1</v>
      </c>
      <c r="AP29" s="1">
        <v>0</v>
      </c>
      <c r="AQ29" s="1">
        <v>0</v>
      </c>
      <c r="AR29" s="1">
        <v>0</v>
      </c>
      <c r="AS29" s="1">
        <v>0</v>
      </c>
      <c r="AT29" s="1">
        <v>1</v>
      </c>
      <c r="AU29" s="1">
        <v>1</v>
      </c>
      <c r="AV29" s="1">
        <v>0</v>
      </c>
      <c r="AW29" s="1">
        <v>0</v>
      </c>
      <c r="AX29" s="1">
        <v>0</v>
      </c>
      <c r="AY29" s="1">
        <v>0</v>
      </c>
      <c r="AZ29" s="1">
        <v>0</v>
      </c>
      <c r="BA29" s="1">
        <v>0</v>
      </c>
      <c r="BB29" s="1">
        <v>1</v>
      </c>
      <c r="BC29" s="1">
        <v>0</v>
      </c>
      <c r="BD29" s="1">
        <v>0</v>
      </c>
      <c r="BE29" s="1">
        <v>0</v>
      </c>
      <c r="BF29" s="1">
        <v>0</v>
      </c>
      <c r="BG29" s="1">
        <v>0</v>
      </c>
      <c r="BH29" s="1">
        <v>1</v>
      </c>
      <c r="BI29" s="1">
        <v>0</v>
      </c>
      <c r="BJ29" s="1">
        <v>1</v>
      </c>
      <c r="BK29" s="1">
        <v>0</v>
      </c>
      <c r="BL29" s="1">
        <v>1</v>
      </c>
      <c r="BM29" s="1">
        <v>0</v>
      </c>
      <c r="BN29" s="1">
        <v>1</v>
      </c>
      <c r="BO29" s="1">
        <v>0</v>
      </c>
      <c r="BP29" s="1">
        <v>1</v>
      </c>
      <c r="BQ29" s="1">
        <v>1</v>
      </c>
      <c r="BR29" s="1">
        <v>0</v>
      </c>
      <c r="BS29" s="1">
        <v>1</v>
      </c>
      <c r="BT29" s="1">
        <v>0</v>
      </c>
      <c r="BU29" s="1">
        <v>0</v>
      </c>
      <c r="BV29" s="1">
        <v>1</v>
      </c>
      <c r="BW29" s="1">
        <v>0</v>
      </c>
      <c r="BX29" s="1">
        <v>1</v>
      </c>
      <c r="BY29" s="1">
        <v>0</v>
      </c>
      <c r="BZ29" s="1">
        <v>0</v>
      </c>
      <c r="CA29" s="1">
        <v>0</v>
      </c>
      <c r="CB29" s="1">
        <v>0</v>
      </c>
      <c r="CC29" s="1">
        <v>1</v>
      </c>
      <c r="CD29" s="1">
        <v>1</v>
      </c>
      <c r="CE29" s="1">
        <v>0</v>
      </c>
      <c r="CF29" s="1">
        <v>0</v>
      </c>
      <c r="CG29" s="1">
        <v>0</v>
      </c>
      <c r="CH29" s="1">
        <v>0</v>
      </c>
      <c r="CI29" s="1">
        <v>0</v>
      </c>
      <c r="CJ29" s="1">
        <v>0</v>
      </c>
      <c r="CK29" s="1">
        <v>0</v>
      </c>
      <c r="CL29" s="1">
        <v>0</v>
      </c>
      <c r="CM29" s="1">
        <v>0</v>
      </c>
      <c r="CN29" s="1">
        <v>0</v>
      </c>
      <c r="CO29" s="1">
        <v>0</v>
      </c>
      <c r="CP29" s="1">
        <v>0</v>
      </c>
      <c r="CQ29" s="1">
        <v>0</v>
      </c>
      <c r="CR29" s="1">
        <v>0</v>
      </c>
      <c r="CS29" s="1">
        <v>0</v>
      </c>
      <c r="CT29" s="1">
        <v>0</v>
      </c>
      <c r="CU29" s="1">
        <v>0</v>
      </c>
      <c r="CV29" s="1">
        <v>0</v>
      </c>
      <c r="CW29" s="1">
        <v>0</v>
      </c>
      <c r="CX29" s="1">
        <v>0</v>
      </c>
      <c r="CY29" s="1">
        <v>0</v>
      </c>
      <c r="CZ29" s="1">
        <v>0</v>
      </c>
      <c r="DA29" s="1">
        <v>0</v>
      </c>
      <c r="DB29" s="1">
        <v>0</v>
      </c>
      <c r="DC29" s="1">
        <v>0</v>
      </c>
      <c r="DD29" s="1">
        <v>0</v>
      </c>
      <c r="DE29" s="1">
        <v>0</v>
      </c>
      <c r="DF29" s="1">
        <v>0</v>
      </c>
      <c r="DG29" s="1">
        <v>0</v>
      </c>
      <c r="DH29" s="1">
        <v>0</v>
      </c>
      <c r="DI29" s="1">
        <v>0</v>
      </c>
      <c r="DJ29" s="1">
        <v>0</v>
      </c>
      <c r="DK29" s="1">
        <v>0</v>
      </c>
      <c r="DL29" s="1">
        <v>0</v>
      </c>
      <c r="DM29" s="1">
        <v>0</v>
      </c>
      <c r="DN29" s="1">
        <v>0</v>
      </c>
      <c r="DO29" s="1">
        <v>0</v>
      </c>
      <c r="DP29" s="1">
        <v>0</v>
      </c>
      <c r="DQ29" s="1">
        <v>0</v>
      </c>
      <c r="DR29" s="1">
        <v>0</v>
      </c>
      <c r="DS29" s="1">
        <v>1</v>
      </c>
      <c r="DT29" s="1">
        <v>0</v>
      </c>
      <c r="DU29" s="1">
        <v>0</v>
      </c>
      <c r="DV29" s="1">
        <v>0</v>
      </c>
      <c r="DW29" s="1">
        <v>0</v>
      </c>
      <c r="DX29" s="1">
        <v>0</v>
      </c>
      <c r="DY29" s="1">
        <v>0</v>
      </c>
      <c r="DZ29" s="1">
        <v>0</v>
      </c>
      <c r="EA29" s="1">
        <v>0</v>
      </c>
      <c r="EB29" s="1">
        <v>0</v>
      </c>
      <c r="EC29" s="1">
        <v>0</v>
      </c>
      <c r="ED29" s="1">
        <v>0</v>
      </c>
      <c r="EE29" s="1">
        <v>0</v>
      </c>
      <c r="EF29" s="1">
        <v>0</v>
      </c>
      <c r="EG29" s="1">
        <v>0</v>
      </c>
      <c r="EH29" s="1">
        <v>0</v>
      </c>
      <c r="EI29" s="1">
        <v>0</v>
      </c>
      <c r="EJ29" s="1">
        <v>0</v>
      </c>
      <c r="EK29" s="1">
        <v>0</v>
      </c>
      <c r="EL29" s="1">
        <v>0</v>
      </c>
      <c r="EM29" s="1">
        <v>0</v>
      </c>
      <c r="EN29" s="1">
        <v>0</v>
      </c>
      <c r="EO29" s="1">
        <v>0</v>
      </c>
      <c r="EP29" s="1">
        <v>0</v>
      </c>
      <c r="EQ29" s="1">
        <v>0</v>
      </c>
      <c r="ER29" s="1">
        <v>0</v>
      </c>
      <c r="ES29" s="1">
        <v>0</v>
      </c>
      <c r="ET29" s="1">
        <v>1</v>
      </c>
      <c r="EU29" s="1">
        <v>0</v>
      </c>
      <c r="EV29" s="1">
        <v>0</v>
      </c>
      <c r="EW29" s="1">
        <v>0</v>
      </c>
      <c r="EX29" s="1">
        <v>0</v>
      </c>
      <c r="EY29" s="1">
        <v>0</v>
      </c>
      <c r="EZ29" s="1">
        <v>0</v>
      </c>
      <c r="FA29" s="1">
        <v>1</v>
      </c>
      <c r="FB29" s="1">
        <v>1</v>
      </c>
      <c r="FC29" s="1">
        <v>0</v>
      </c>
      <c r="FD29" s="1">
        <v>0</v>
      </c>
      <c r="FE29" s="1">
        <v>0</v>
      </c>
      <c r="FF29" s="1">
        <v>0</v>
      </c>
    </row>
    <row r="30" spans="1:162">
      <c r="A30" s="1">
        <v>27</v>
      </c>
      <c r="B30" s="5" t="s">
        <v>1887</v>
      </c>
      <c r="C30" s="1">
        <v>0</v>
      </c>
      <c r="D30" s="1">
        <v>0</v>
      </c>
      <c r="E30" s="1">
        <v>0</v>
      </c>
      <c r="F30" s="1">
        <v>0</v>
      </c>
      <c r="G30" s="1">
        <v>0</v>
      </c>
      <c r="H30" s="1">
        <v>0</v>
      </c>
      <c r="I30" s="1">
        <v>2</v>
      </c>
      <c r="J30" s="1">
        <v>0</v>
      </c>
      <c r="K30" s="1">
        <v>0</v>
      </c>
      <c r="L30" s="1">
        <v>0</v>
      </c>
      <c r="M30" s="1">
        <v>0</v>
      </c>
      <c r="N30" s="1">
        <v>0</v>
      </c>
      <c r="O30" s="1">
        <v>0</v>
      </c>
      <c r="P30" s="1">
        <v>0</v>
      </c>
      <c r="Q30" s="1">
        <v>1</v>
      </c>
      <c r="R30" s="1">
        <v>0</v>
      </c>
      <c r="S30" s="1">
        <v>1</v>
      </c>
      <c r="T30" s="1">
        <v>0</v>
      </c>
      <c r="U30" s="1">
        <v>0</v>
      </c>
      <c r="V30" s="1">
        <v>0</v>
      </c>
      <c r="W30" s="1">
        <v>0</v>
      </c>
      <c r="X30" s="1">
        <v>0</v>
      </c>
      <c r="Y30" s="1">
        <v>0</v>
      </c>
      <c r="Z30" s="1">
        <v>0</v>
      </c>
      <c r="AA30" s="1">
        <v>0</v>
      </c>
      <c r="AB30" s="1">
        <v>0</v>
      </c>
      <c r="AC30" s="1">
        <v>0</v>
      </c>
      <c r="AD30" s="1">
        <v>0</v>
      </c>
      <c r="AE30" s="1">
        <v>1</v>
      </c>
      <c r="AF30" s="1">
        <v>1</v>
      </c>
      <c r="AG30" s="1">
        <v>1</v>
      </c>
      <c r="AH30" s="1">
        <v>0</v>
      </c>
      <c r="AI30" s="1">
        <v>0</v>
      </c>
      <c r="AJ30" s="1">
        <v>1</v>
      </c>
      <c r="AK30" s="1">
        <v>0</v>
      </c>
      <c r="AL30" s="1">
        <v>0</v>
      </c>
      <c r="AM30" s="1">
        <v>0</v>
      </c>
      <c r="AN30" s="1">
        <v>2</v>
      </c>
      <c r="AO30" s="1">
        <v>0</v>
      </c>
      <c r="AP30" s="1">
        <v>0</v>
      </c>
      <c r="AQ30" s="1">
        <v>0</v>
      </c>
      <c r="AR30" s="1">
        <v>0</v>
      </c>
      <c r="AS30" s="1">
        <v>0</v>
      </c>
      <c r="AT30" s="1">
        <v>1</v>
      </c>
      <c r="AU30" s="1">
        <v>1</v>
      </c>
      <c r="AV30" s="1">
        <v>0</v>
      </c>
      <c r="AW30" s="1">
        <v>0</v>
      </c>
      <c r="AX30" s="1">
        <v>0</v>
      </c>
      <c r="AY30" s="1">
        <v>0</v>
      </c>
      <c r="AZ30" s="1">
        <v>0</v>
      </c>
      <c r="BA30" s="1">
        <v>0</v>
      </c>
      <c r="BB30" s="1">
        <v>1</v>
      </c>
      <c r="BC30" s="1">
        <v>0</v>
      </c>
      <c r="BD30" s="1">
        <v>0</v>
      </c>
      <c r="BE30" s="1">
        <v>0</v>
      </c>
      <c r="BF30" s="1">
        <v>1</v>
      </c>
      <c r="BG30" s="1">
        <v>0</v>
      </c>
      <c r="BH30" s="1">
        <v>1</v>
      </c>
      <c r="BI30" s="1">
        <v>0</v>
      </c>
      <c r="BJ30" s="1">
        <v>0</v>
      </c>
      <c r="BK30" s="1">
        <v>0</v>
      </c>
      <c r="BL30" s="1">
        <v>1</v>
      </c>
      <c r="BM30" s="1">
        <v>1</v>
      </c>
      <c r="BN30" s="1">
        <v>1</v>
      </c>
      <c r="BO30" s="1">
        <v>0</v>
      </c>
      <c r="BP30" s="1">
        <v>1</v>
      </c>
      <c r="BQ30" s="1">
        <v>1</v>
      </c>
      <c r="BR30" s="1">
        <v>0</v>
      </c>
      <c r="BS30" s="1">
        <v>1</v>
      </c>
      <c r="BT30" s="1">
        <v>0</v>
      </c>
      <c r="BU30" s="1">
        <v>0</v>
      </c>
      <c r="BV30" s="1">
        <v>0</v>
      </c>
      <c r="BW30" s="1">
        <v>0</v>
      </c>
      <c r="BX30" s="1">
        <v>1</v>
      </c>
      <c r="BY30" s="1">
        <v>0</v>
      </c>
      <c r="BZ30" s="1">
        <v>0</v>
      </c>
      <c r="CA30" s="1">
        <v>0</v>
      </c>
      <c r="CB30" s="1">
        <v>0</v>
      </c>
      <c r="CC30" s="1">
        <v>1</v>
      </c>
      <c r="CD30" s="1">
        <v>1</v>
      </c>
      <c r="CE30" s="1">
        <v>0</v>
      </c>
      <c r="CF30" s="1">
        <v>0</v>
      </c>
      <c r="CG30" s="1">
        <v>0</v>
      </c>
      <c r="CH30" s="1">
        <v>0</v>
      </c>
      <c r="CI30" s="1">
        <v>0</v>
      </c>
      <c r="CJ30" s="1">
        <v>0</v>
      </c>
      <c r="CK30" s="1">
        <v>0</v>
      </c>
      <c r="CL30" s="1">
        <v>0</v>
      </c>
      <c r="CM30" s="1">
        <v>0</v>
      </c>
      <c r="CN30" s="1">
        <v>0</v>
      </c>
      <c r="CO30" s="1">
        <v>0</v>
      </c>
      <c r="CP30" s="1">
        <v>0</v>
      </c>
      <c r="CQ30" s="1">
        <v>0</v>
      </c>
      <c r="CR30" s="1">
        <v>0</v>
      </c>
      <c r="CS30" s="1">
        <v>0</v>
      </c>
      <c r="CT30" s="1">
        <v>0</v>
      </c>
      <c r="CU30" s="1">
        <v>0</v>
      </c>
      <c r="CV30" s="1">
        <v>0</v>
      </c>
      <c r="CW30" s="1">
        <v>0</v>
      </c>
      <c r="CX30" s="1">
        <v>0</v>
      </c>
      <c r="CY30" s="1">
        <v>0</v>
      </c>
      <c r="CZ30" s="1">
        <v>0</v>
      </c>
      <c r="DA30" s="1">
        <v>0</v>
      </c>
      <c r="DB30" s="1">
        <v>0</v>
      </c>
      <c r="DC30" s="1">
        <v>0</v>
      </c>
      <c r="DD30" s="1">
        <v>0</v>
      </c>
      <c r="DE30" s="1">
        <v>0</v>
      </c>
      <c r="DF30" s="1">
        <v>0</v>
      </c>
      <c r="DG30" s="1">
        <v>0</v>
      </c>
      <c r="DH30" s="1">
        <v>0</v>
      </c>
      <c r="DI30" s="1">
        <v>0</v>
      </c>
      <c r="DJ30" s="1">
        <v>0</v>
      </c>
      <c r="DK30" s="1">
        <v>0</v>
      </c>
      <c r="DL30" s="1">
        <v>0</v>
      </c>
      <c r="DM30" s="1">
        <v>0</v>
      </c>
      <c r="DN30" s="1">
        <v>0</v>
      </c>
      <c r="DO30" s="1">
        <v>0</v>
      </c>
      <c r="DP30" s="1">
        <v>0</v>
      </c>
      <c r="DQ30" s="1">
        <v>0</v>
      </c>
      <c r="DR30" s="1">
        <v>0</v>
      </c>
      <c r="DS30" s="1">
        <v>0</v>
      </c>
      <c r="DT30" s="1">
        <v>0</v>
      </c>
      <c r="DU30" s="1">
        <v>0</v>
      </c>
      <c r="DV30" s="1">
        <v>0</v>
      </c>
      <c r="DW30" s="1">
        <v>0</v>
      </c>
      <c r="DX30" s="1">
        <v>0</v>
      </c>
      <c r="DY30" s="1">
        <v>0</v>
      </c>
      <c r="DZ30" s="1">
        <v>0</v>
      </c>
      <c r="EA30" s="1">
        <v>0</v>
      </c>
      <c r="EB30" s="1">
        <v>0</v>
      </c>
      <c r="EC30" s="1">
        <v>0</v>
      </c>
      <c r="ED30" s="1">
        <v>0</v>
      </c>
      <c r="EE30" s="1">
        <v>0</v>
      </c>
      <c r="EF30" s="1">
        <v>0</v>
      </c>
      <c r="EG30" s="1">
        <v>0</v>
      </c>
      <c r="EH30" s="1">
        <v>0</v>
      </c>
      <c r="EI30" s="1">
        <v>0</v>
      </c>
      <c r="EJ30" s="1">
        <v>0</v>
      </c>
      <c r="EK30" s="1">
        <v>0</v>
      </c>
      <c r="EL30" s="1">
        <v>0</v>
      </c>
      <c r="EM30" s="1">
        <v>0</v>
      </c>
      <c r="EN30" s="1">
        <v>0</v>
      </c>
      <c r="EO30" s="1">
        <v>0</v>
      </c>
      <c r="EP30" s="1">
        <v>0</v>
      </c>
      <c r="EQ30" s="1">
        <v>0</v>
      </c>
      <c r="ER30" s="1">
        <v>0</v>
      </c>
      <c r="ES30" s="1">
        <v>0</v>
      </c>
      <c r="ET30" s="1">
        <v>1</v>
      </c>
      <c r="EU30" s="1">
        <v>0</v>
      </c>
      <c r="EV30" s="1">
        <v>0</v>
      </c>
      <c r="EW30" s="1">
        <v>0</v>
      </c>
      <c r="EX30" s="1">
        <v>0</v>
      </c>
      <c r="EY30" s="1">
        <v>0</v>
      </c>
      <c r="EZ30" s="1">
        <v>0</v>
      </c>
      <c r="FA30" s="1">
        <v>0</v>
      </c>
      <c r="FB30" s="1">
        <v>1</v>
      </c>
      <c r="FC30" s="1">
        <v>0</v>
      </c>
      <c r="FD30" s="1">
        <v>0</v>
      </c>
      <c r="FE30" s="1">
        <v>0</v>
      </c>
      <c r="FF30" s="1">
        <v>0</v>
      </c>
    </row>
    <row r="31" spans="1:162">
      <c r="A31" s="1">
        <v>28</v>
      </c>
      <c r="B31" s="5" t="s">
        <v>1888</v>
      </c>
      <c r="C31" s="1">
        <v>0</v>
      </c>
      <c r="D31" s="1">
        <v>0</v>
      </c>
      <c r="E31" s="1">
        <v>0</v>
      </c>
      <c r="F31" s="1">
        <v>0</v>
      </c>
      <c r="G31" s="1">
        <v>0</v>
      </c>
      <c r="H31" s="1">
        <v>0</v>
      </c>
      <c r="I31" s="1">
        <v>3</v>
      </c>
      <c r="J31" s="1">
        <v>0</v>
      </c>
      <c r="K31" s="1">
        <v>0</v>
      </c>
      <c r="L31" s="1">
        <v>0</v>
      </c>
      <c r="M31" s="1">
        <v>0</v>
      </c>
      <c r="N31" s="1">
        <v>0</v>
      </c>
      <c r="O31" s="1">
        <v>0</v>
      </c>
      <c r="P31" s="1">
        <v>0</v>
      </c>
      <c r="Q31" s="1">
        <v>1</v>
      </c>
      <c r="R31" s="1">
        <v>0</v>
      </c>
      <c r="S31" s="1">
        <v>0</v>
      </c>
      <c r="T31" s="1">
        <v>0</v>
      </c>
      <c r="U31" s="1">
        <v>0</v>
      </c>
      <c r="V31" s="1">
        <v>0</v>
      </c>
      <c r="W31" s="1">
        <v>0</v>
      </c>
      <c r="X31" s="1">
        <v>0</v>
      </c>
      <c r="Y31" s="1">
        <v>0</v>
      </c>
      <c r="Z31" s="1">
        <v>0</v>
      </c>
      <c r="AA31" s="1">
        <v>0</v>
      </c>
      <c r="AB31" s="1">
        <v>0</v>
      </c>
      <c r="AC31" s="1">
        <v>0</v>
      </c>
      <c r="AD31" s="1">
        <v>0</v>
      </c>
      <c r="AE31" s="1">
        <v>0</v>
      </c>
      <c r="AF31" s="1">
        <v>1</v>
      </c>
      <c r="AG31" s="1">
        <v>1</v>
      </c>
      <c r="AH31" s="1">
        <v>0</v>
      </c>
      <c r="AI31" s="1">
        <v>0</v>
      </c>
      <c r="AJ31" s="1">
        <v>1</v>
      </c>
      <c r="AK31" s="1">
        <v>0</v>
      </c>
      <c r="AL31" s="1">
        <v>0</v>
      </c>
      <c r="AM31" s="1">
        <v>0</v>
      </c>
      <c r="AN31" s="1">
        <v>1</v>
      </c>
      <c r="AO31" s="1">
        <v>0</v>
      </c>
      <c r="AP31" s="1">
        <v>0</v>
      </c>
      <c r="AQ31" s="1">
        <v>0</v>
      </c>
      <c r="AR31" s="1">
        <v>0</v>
      </c>
      <c r="AS31" s="1">
        <v>0</v>
      </c>
      <c r="AT31" s="1">
        <v>1</v>
      </c>
      <c r="AU31" s="1">
        <v>1</v>
      </c>
      <c r="AV31" s="1">
        <v>0</v>
      </c>
      <c r="AW31" s="1">
        <v>0</v>
      </c>
      <c r="AX31" s="1">
        <v>0</v>
      </c>
      <c r="AY31" s="1">
        <v>0</v>
      </c>
      <c r="AZ31" s="1">
        <v>0</v>
      </c>
      <c r="BA31" s="1">
        <v>0</v>
      </c>
      <c r="BB31" s="1">
        <v>1</v>
      </c>
      <c r="BC31" s="1">
        <v>0</v>
      </c>
      <c r="BD31" s="1">
        <v>0</v>
      </c>
      <c r="BE31" s="1">
        <v>0</v>
      </c>
      <c r="BF31" s="1">
        <v>1</v>
      </c>
      <c r="BG31" s="1">
        <v>0</v>
      </c>
      <c r="BH31" s="1">
        <v>0</v>
      </c>
      <c r="BI31" s="1">
        <v>0</v>
      </c>
      <c r="BJ31" s="1">
        <v>0</v>
      </c>
      <c r="BK31" s="1">
        <v>0</v>
      </c>
      <c r="BL31" s="1">
        <v>1</v>
      </c>
      <c r="BM31" s="1">
        <v>1</v>
      </c>
      <c r="BN31" s="1">
        <v>1</v>
      </c>
      <c r="BO31" s="1">
        <v>0</v>
      </c>
      <c r="BP31" s="1">
        <v>1</v>
      </c>
      <c r="BQ31" s="1">
        <v>1</v>
      </c>
      <c r="BR31" s="1">
        <v>0</v>
      </c>
      <c r="BS31" s="1">
        <v>1</v>
      </c>
      <c r="BT31" s="1">
        <v>0</v>
      </c>
      <c r="BU31" s="1">
        <v>0</v>
      </c>
      <c r="BV31" s="1">
        <v>0</v>
      </c>
      <c r="BW31" s="1">
        <v>0</v>
      </c>
      <c r="BX31" s="1">
        <v>0</v>
      </c>
      <c r="BY31" s="1">
        <v>0</v>
      </c>
      <c r="BZ31" s="1">
        <v>0</v>
      </c>
      <c r="CA31" s="1">
        <v>0</v>
      </c>
      <c r="CB31" s="1">
        <v>0</v>
      </c>
      <c r="CC31" s="1">
        <v>1</v>
      </c>
      <c r="CD31" s="1">
        <v>1</v>
      </c>
      <c r="CE31" s="1">
        <v>0</v>
      </c>
      <c r="CF31" s="1">
        <v>0</v>
      </c>
      <c r="CG31" s="1">
        <v>0</v>
      </c>
      <c r="CH31" s="1">
        <v>0</v>
      </c>
      <c r="CI31" s="1">
        <v>0</v>
      </c>
      <c r="CJ31" s="1">
        <v>0</v>
      </c>
      <c r="CK31" s="1">
        <v>0</v>
      </c>
      <c r="CL31" s="1">
        <v>0</v>
      </c>
      <c r="CM31" s="1">
        <v>0</v>
      </c>
      <c r="CN31" s="1">
        <v>0</v>
      </c>
      <c r="CO31" s="1">
        <v>0</v>
      </c>
      <c r="CP31" s="1">
        <v>0</v>
      </c>
      <c r="CQ31" s="1">
        <v>0</v>
      </c>
      <c r="CR31" s="1">
        <v>0</v>
      </c>
      <c r="CS31" s="1">
        <v>0</v>
      </c>
      <c r="CT31" s="1">
        <v>0</v>
      </c>
      <c r="CU31" s="1">
        <v>0</v>
      </c>
      <c r="CV31" s="1">
        <v>0</v>
      </c>
      <c r="CW31" s="1">
        <v>0</v>
      </c>
      <c r="CX31" s="1">
        <v>0</v>
      </c>
      <c r="CY31" s="1">
        <v>0</v>
      </c>
      <c r="CZ31" s="1">
        <v>0</v>
      </c>
      <c r="DA31" s="1">
        <v>0</v>
      </c>
      <c r="DB31" s="1">
        <v>0</v>
      </c>
      <c r="DC31" s="1">
        <v>0</v>
      </c>
      <c r="DD31" s="1">
        <v>0</v>
      </c>
      <c r="DE31" s="1">
        <v>0</v>
      </c>
      <c r="DF31" s="1">
        <v>0</v>
      </c>
      <c r="DG31" s="1">
        <v>0</v>
      </c>
      <c r="DH31" s="1">
        <v>0</v>
      </c>
      <c r="DI31" s="1">
        <v>0</v>
      </c>
      <c r="DJ31" s="1">
        <v>0</v>
      </c>
      <c r="DK31" s="1">
        <v>0</v>
      </c>
      <c r="DL31" s="1">
        <v>0</v>
      </c>
      <c r="DM31" s="1">
        <v>0</v>
      </c>
      <c r="DN31" s="1">
        <v>0</v>
      </c>
      <c r="DO31" s="1">
        <v>0</v>
      </c>
      <c r="DP31" s="1">
        <v>0</v>
      </c>
      <c r="DQ31" s="1">
        <v>0</v>
      </c>
      <c r="DR31" s="1">
        <v>0</v>
      </c>
      <c r="DS31" s="1">
        <v>0</v>
      </c>
      <c r="DT31" s="1">
        <v>0</v>
      </c>
      <c r="DU31" s="1">
        <v>0</v>
      </c>
      <c r="DV31" s="1">
        <v>0</v>
      </c>
      <c r="DW31" s="1">
        <v>0</v>
      </c>
      <c r="DX31" s="1">
        <v>0</v>
      </c>
      <c r="DY31" s="1">
        <v>0</v>
      </c>
      <c r="DZ31" s="1">
        <v>0</v>
      </c>
      <c r="EA31" s="1">
        <v>0</v>
      </c>
      <c r="EB31" s="1">
        <v>0</v>
      </c>
      <c r="EC31" s="1">
        <v>0</v>
      </c>
      <c r="ED31" s="1">
        <v>0</v>
      </c>
      <c r="EE31" s="1">
        <v>0</v>
      </c>
      <c r="EF31" s="1">
        <v>0</v>
      </c>
      <c r="EG31" s="1">
        <v>0</v>
      </c>
      <c r="EH31" s="1">
        <v>0</v>
      </c>
      <c r="EI31" s="1">
        <v>0</v>
      </c>
      <c r="EJ31" s="1">
        <v>0</v>
      </c>
      <c r="EK31" s="1">
        <v>0</v>
      </c>
      <c r="EL31" s="1">
        <v>0</v>
      </c>
      <c r="EM31" s="1">
        <v>0</v>
      </c>
      <c r="EN31" s="1">
        <v>0</v>
      </c>
      <c r="EO31" s="1">
        <v>0</v>
      </c>
      <c r="EP31" s="1">
        <v>0</v>
      </c>
      <c r="EQ31" s="1">
        <v>0</v>
      </c>
      <c r="ER31" s="1">
        <v>0</v>
      </c>
      <c r="ES31" s="1">
        <v>0</v>
      </c>
      <c r="ET31" s="1">
        <v>1</v>
      </c>
      <c r="EU31" s="1">
        <v>0</v>
      </c>
      <c r="EV31" s="1">
        <v>0</v>
      </c>
      <c r="EW31" s="1">
        <v>0</v>
      </c>
      <c r="EX31" s="1">
        <v>0</v>
      </c>
      <c r="EY31" s="1">
        <v>0</v>
      </c>
      <c r="EZ31" s="1">
        <v>0</v>
      </c>
      <c r="FA31" s="1">
        <v>0</v>
      </c>
      <c r="FB31" s="1">
        <v>1</v>
      </c>
      <c r="FC31" s="1">
        <v>1</v>
      </c>
      <c r="FD31" s="1">
        <v>0</v>
      </c>
      <c r="FE31" s="1">
        <v>0</v>
      </c>
      <c r="FF31" s="1">
        <v>0</v>
      </c>
    </row>
    <row r="32" spans="1:162">
      <c r="A32" s="1">
        <v>29</v>
      </c>
      <c r="B32" s="5" t="s">
        <v>1889</v>
      </c>
      <c r="C32" s="1">
        <v>0</v>
      </c>
      <c r="D32" s="1">
        <v>0</v>
      </c>
      <c r="E32" s="1">
        <v>0</v>
      </c>
      <c r="F32" s="1">
        <v>0</v>
      </c>
      <c r="G32" s="1">
        <v>0</v>
      </c>
      <c r="H32" s="1">
        <v>0</v>
      </c>
      <c r="I32" s="1">
        <v>4</v>
      </c>
      <c r="J32" s="1">
        <v>0</v>
      </c>
      <c r="K32" s="1">
        <v>0</v>
      </c>
      <c r="L32" s="1">
        <v>0</v>
      </c>
      <c r="M32" s="1">
        <v>0</v>
      </c>
      <c r="N32" s="1">
        <v>0</v>
      </c>
      <c r="O32" s="1">
        <v>0</v>
      </c>
      <c r="P32" s="1">
        <v>0</v>
      </c>
      <c r="Q32" s="1">
        <v>1</v>
      </c>
      <c r="R32" s="1">
        <v>0</v>
      </c>
      <c r="S32" s="1">
        <v>1</v>
      </c>
      <c r="T32" s="1">
        <v>0</v>
      </c>
      <c r="U32" s="1">
        <v>0</v>
      </c>
      <c r="V32" s="1">
        <v>0</v>
      </c>
      <c r="W32" s="1">
        <v>0</v>
      </c>
      <c r="X32" s="1">
        <v>0</v>
      </c>
      <c r="Y32" s="1">
        <v>0</v>
      </c>
      <c r="Z32" s="1">
        <v>0</v>
      </c>
      <c r="AA32" s="1">
        <v>0</v>
      </c>
      <c r="AB32" s="1">
        <v>0</v>
      </c>
      <c r="AC32" s="1">
        <v>0</v>
      </c>
      <c r="AD32" s="1">
        <v>0</v>
      </c>
      <c r="AE32" s="1">
        <v>0</v>
      </c>
      <c r="AF32" s="1">
        <v>1</v>
      </c>
      <c r="AG32" s="1">
        <v>1</v>
      </c>
      <c r="AH32" s="1">
        <v>0</v>
      </c>
      <c r="AI32" s="1">
        <v>0</v>
      </c>
      <c r="AJ32" s="1">
        <v>1</v>
      </c>
      <c r="AK32" s="1">
        <v>0</v>
      </c>
      <c r="AL32" s="1">
        <v>0</v>
      </c>
      <c r="AM32" s="1">
        <v>0</v>
      </c>
      <c r="AN32" s="1">
        <v>2</v>
      </c>
      <c r="AO32" s="1">
        <v>0</v>
      </c>
      <c r="AP32" s="1">
        <v>0</v>
      </c>
      <c r="AQ32" s="1">
        <v>0</v>
      </c>
      <c r="AR32" s="1">
        <v>0</v>
      </c>
      <c r="AS32" s="1">
        <v>0</v>
      </c>
      <c r="AT32" s="1">
        <v>1</v>
      </c>
      <c r="AU32" s="1">
        <v>1</v>
      </c>
      <c r="AV32" s="1">
        <v>0</v>
      </c>
      <c r="AW32" s="1">
        <v>0</v>
      </c>
      <c r="AX32" s="1">
        <v>0</v>
      </c>
      <c r="AY32" s="1">
        <v>0</v>
      </c>
      <c r="AZ32" s="1">
        <v>0</v>
      </c>
      <c r="BA32" s="1">
        <v>0</v>
      </c>
      <c r="BB32" s="1">
        <v>1</v>
      </c>
      <c r="BC32" s="1">
        <v>0</v>
      </c>
      <c r="BD32" s="1">
        <v>0</v>
      </c>
      <c r="BE32" s="1">
        <v>0</v>
      </c>
      <c r="BF32" s="1">
        <v>1</v>
      </c>
      <c r="BG32" s="1">
        <v>0</v>
      </c>
      <c r="BH32" s="1">
        <v>1</v>
      </c>
      <c r="BI32" s="1">
        <v>0</v>
      </c>
      <c r="BJ32" s="1">
        <v>0</v>
      </c>
      <c r="BK32" s="1">
        <v>0</v>
      </c>
      <c r="BL32" s="1">
        <v>1</v>
      </c>
      <c r="BM32" s="1">
        <v>1</v>
      </c>
      <c r="BN32" s="1">
        <v>1</v>
      </c>
      <c r="BO32" s="1">
        <v>0</v>
      </c>
      <c r="BP32" s="1">
        <v>1</v>
      </c>
      <c r="BQ32" s="1">
        <v>1</v>
      </c>
      <c r="BR32" s="1">
        <v>0</v>
      </c>
      <c r="BS32" s="1">
        <v>1</v>
      </c>
      <c r="BT32" s="1">
        <v>0</v>
      </c>
      <c r="BU32" s="1">
        <v>0</v>
      </c>
      <c r="BV32" s="1">
        <v>0</v>
      </c>
      <c r="BW32" s="1">
        <v>0</v>
      </c>
      <c r="BX32" s="1">
        <v>1</v>
      </c>
      <c r="BY32" s="1">
        <v>0</v>
      </c>
      <c r="BZ32" s="1">
        <v>0</v>
      </c>
      <c r="CA32" s="1">
        <v>0</v>
      </c>
      <c r="CB32" s="1">
        <v>0</v>
      </c>
      <c r="CC32" s="1">
        <v>1</v>
      </c>
      <c r="CD32" s="1">
        <v>1</v>
      </c>
      <c r="CE32" s="1">
        <v>0</v>
      </c>
      <c r="CF32" s="1">
        <v>0</v>
      </c>
      <c r="CG32" s="1">
        <v>0</v>
      </c>
      <c r="CH32" s="1">
        <v>0</v>
      </c>
      <c r="CI32" s="1">
        <v>0</v>
      </c>
      <c r="CJ32" s="1">
        <v>0</v>
      </c>
      <c r="CK32" s="1">
        <v>0</v>
      </c>
      <c r="CL32" s="1">
        <v>0</v>
      </c>
      <c r="CM32" s="1">
        <v>0</v>
      </c>
      <c r="CN32" s="1">
        <v>0</v>
      </c>
      <c r="CO32" s="1">
        <v>0</v>
      </c>
      <c r="CP32" s="1">
        <v>0</v>
      </c>
      <c r="CQ32" s="1">
        <v>0</v>
      </c>
      <c r="CR32" s="1">
        <v>0</v>
      </c>
      <c r="CS32" s="1">
        <v>0</v>
      </c>
      <c r="CT32" s="1">
        <v>0</v>
      </c>
      <c r="CU32" s="1">
        <v>0</v>
      </c>
      <c r="CV32" s="1">
        <v>0</v>
      </c>
      <c r="CW32" s="1">
        <v>0</v>
      </c>
      <c r="CX32" s="1">
        <v>0</v>
      </c>
      <c r="CY32" s="1">
        <v>0</v>
      </c>
      <c r="CZ32" s="1">
        <v>0</v>
      </c>
      <c r="DA32" s="1">
        <v>0</v>
      </c>
      <c r="DB32" s="1">
        <v>0</v>
      </c>
      <c r="DC32" s="1">
        <v>0</v>
      </c>
      <c r="DD32" s="1">
        <v>0</v>
      </c>
      <c r="DE32" s="1">
        <v>0</v>
      </c>
      <c r="DF32" s="1">
        <v>0</v>
      </c>
      <c r="DG32" s="1">
        <v>0</v>
      </c>
      <c r="DH32" s="1">
        <v>0</v>
      </c>
      <c r="DI32" s="1">
        <v>0</v>
      </c>
      <c r="DJ32" s="1">
        <v>0</v>
      </c>
      <c r="DK32" s="1">
        <v>0</v>
      </c>
      <c r="DL32" s="1">
        <v>0</v>
      </c>
      <c r="DM32" s="1">
        <v>0</v>
      </c>
      <c r="DN32" s="1">
        <v>0</v>
      </c>
      <c r="DO32" s="1">
        <v>0</v>
      </c>
      <c r="DP32" s="1">
        <v>0</v>
      </c>
      <c r="DQ32" s="1">
        <v>0</v>
      </c>
      <c r="DR32" s="1">
        <v>0</v>
      </c>
      <c r="DS32" s="1">
        <v>0</v>
      </c>
      <c r="DT32" s="1">
        <v>0</v>
      </c>
      <c r="DU32" s="1">
        <v>0</v>
      </c>
      <c r="DV32" s="1">
        <v>0</v>
      </c>
      <c r="DW32" s="1">
        <v>0</v>
      </c>
      <c r="DX32" s="1">
        <v>0</v>
      </c>
      <c r="DY32" s="1">
        <v>0</v>
      </c>
      <c r="DZ32" s="1">
        <v>0</v>
      </c>
      <c r="EA32" s="1">
        <v>0</v>
      </c>
      <c r="EB32" s="1">
        <v>0</v>
      </c>
      <c r="EC32" s="1">
        <v>0</v>
      </c>
      <c r="ED32" s="1">
        <v>0</v>
      </c>
      <c r="EE32" s="1">
        <v>0</v>
      </c>
      <c r="EF32" s="1">
        <v>0</v>
      </c>
      <c r="EG32" s="1">
        <v>0</v>
      </c>
      <c r="EH32" s="1">
        <v>0</v>
      </c>
      <c r="EI32" s="1">
        <v>0</v>
      </c>
      <c r="EJ32" s="1">
        <v>0</v>
      </c>
      <c r="EK32" s="1">
        <v>0</v>
      </c>
      <c r="EL32" s="1">
        <v>0</v>
      </c>
      <c r="EM32" s="1">
        <v>0</v>
      </c>
      <c r="EN32" s="1">
        <v>0</v>
      </c>
      <c r="EO32" s="1">
        <v>0</v>
      </c>
      <c r="EP32" s="1">
        <v>0</v>
      </c>
      <c r="EQ32" s="1">
        <v>0</v>
      </c>
      <c r="ER32" s="1">
        <v>0</v>
      </c>
      <c r="ES32" s="1">
        <v>0</v>
      </c>
      <c r="ET32" s="1">
        <v>1</v>
      </c>
      <c r="EU32" s="1">
        <v>0</v>
      </c>
      <c r="EV32" s="1">
        <v>0</v>
      </c>
      <c r="EW32" s="1">
        <v>0</v>
      </c>
      <c r="EX32" s="1">
        <v>0</v>
      </c>
      <c r="EY32" s="1">
        <v>0</v>
      </c>
      <c r="EZ32" s="1">
        <v>1</v>
      </c>
      <c r="FA32" s="1">
        <v>0</v>
      </c>
      <c r="FB32" s="1">
        <v>0</v>
      </c>
      <c r="FC32" s="1">
        <v>1</v>
      </c>
      <c r="FD32" s="1">
        <v>0</v>
      </c>
      <c r="FE32" s="1">
        <v>0</v>
      </c>
      <c r="FF32" s="1">
        <v>0</v>
      </c>
    </row>
    <row r="33" spans="1:162">
      <c r="A33" s="1">
        <v>30</v>
      </c>
      <c r="B33" s="5" t="s">
        <v>1890</v>
      </c>
      <c r="C33" s="1">
        <v>0</v>
      </c>
      <c r="D33" s="1">
        <v>0</v>
      </c>
      <c r="E33" s="1">
        <v>0</v>
      </c>
      <c r="F33" s="1">
        <v>0</v>
      </c>
      <c r="G33" s="1">
        <v>0</v>
      </c>
      <c r="H33" s="1">
        <v>0</v>
      </c>
      <c r="I33" s="1">
        <v>4</v>
      </c>
      <c r="J33" s="1">
        <v>0</v>
      </c>
      <c r="K33" s="1">
        <v>0</v>
      </c>
      <c r="L33" s="1">
        <v>0</v>
      </c>
      <c r="M33" s="1">
        <v>0</v>
      </c>
      <c r="N33" s="1">
        <v>0</v>
      </c>
      <c r="O33" s="1">
        <v>0</v>
      </c>
      <c r="P33" s="1">
        <v>0</v>
      </c>
      <c r="Q33" s="1">
        <v>1</v>
      </c>
      <c r="R33" s="1">
        <v>0</v>
      </c>
      <c r="S33" s="1">
        <v>1</v>
      </c>
      <c r="T33" s="1">
        <v>0</v>
      </c>
      <c r="U33" s="1">
        <v>0</v>
      </c>
      <c r="V33" s="1">
        <v>0</v>
      </c>
      <c r="W33" s="1">
        <v>0</v>
      </c>
      <c r="X33" s="1">
        <v>0</v>
      </c>
      <c r="Y33" s="1">
        <v>0</v>
      </c>
      <c r="Z33" s="1">
        <v>0</v>
      </c>
      <c r="AA33" s="1">
        <v>0</v>
      </c>
      <c r="AB33" s="1">
        <v>0</v>
      </c>
      <c r="AC33" s="1">
        <v>0</v>
      </c>
      <c r="AD33" s="1">
        <v>0</v>
      </c>
      <c r="AE33" s="1">
        <v>0</v>
      </c>
      <c r="AF33" s="1">
        <v>1</v>
      </c>
      <c r="AG33" s="1">
        <v>1</v>
      </c>
      <c r="AH33" s="1">
        <v>0</v>
      </c>
      <c r="AI33" s="1">
        <v>0</v>
      </c>
      <c r="AJ33" s="1">
        <v>1</v>
      </c>
      <c r="AK33" s="1">
        <v>0</v>
      </c>
      <c r="AL33" s="1">
        <v>0</v>
      </c>
      <c r="AM33" s="1">
        <v>0</v>
      </c>
      <c r="AN33" s="1">
        <v>2</v>
      </c>
      <c r="AO33" s="1">
        <v>0</v>
      </c>
      <c r="AP33" s="1">
        <v>0</v>
      </c>
      <c r="AQ33" s="1">
        <v>0</v>
      </c>
      <c r="AR33" s="1">
        <v>0</v>
      </c>
      <c r="AS33" s="1">
        <v>0</v>
      </c>
      <c r="AT33" s="1">
        <v>1</v>
      </c>
      <c r="AU33" s="1">
        <v>1</v>
      </c>
      <c r="AV33" s="1">
        <v>0</v>
      </c>
      <c r="AW33" s="1">
        <v>0</v>
      </c>
      <c r="AX33" s="1">
        <v>0</v>
      </c>
      <c r="AY33" s="1">
        <v>0</v>
      </c>
      <c r="AZ33" s="1">
        <v>0</v>
      </c>
      <c r="BA33" s="1">
        <v>0</v>
      </c>
      <c r="BB33" s="1">
        <v>1</v>
      </c>
      <c r="BC33" s="1">
        <v>0</v>
      </c>
      <c r="BD33" s="1">
        <v>0</v>
      </c>
      <c r="BE33" s="1">
        <v>0</v>
      </c>
      <c r="BF33" s="1">
        <v>1</v>
      </c>
      <c r="BG33" s="1">
        <v>0</v>
      </c>
      <c r="BH33" s="1">
        <v>1</v>
      </c>
      <c r="BI33" s="1">
        <v>0</v>
      </c>
      <c r="BJ33" s="1">
        <v>0</v>
      </c>
      <c r="BK33" s="1">
        <v>0</v>
      </c>
      <c r="BL33" s="1">
        <v>1</v>
      </c>
      <c r="BM33" s="1">
        <v>1</v>
      </c>
      <c r="BN33" s="1">
        <v>1</v>
      </c>
      <c r="BO33" s="1">
        <v>0</v>
      </c>
      <c r="BP33" s="1">
        <v>1</v>
      </c>
      <c r="BQ33" s="1">
        <v>1</v>
      </c>
      <c r="BR33" s="1">
        <v>0</v>
      </c>
      <c r="BS33" s="1">
        <v>1</v>
      </c>
      <c r="BT33" s="1">
        <v>0</v>
      </c>
      <c r="BU33" s="1">
        <v>0</v>
      </c>
      <c r="BV33" s="1">
        <v>0</v>
      </c>
      <c r="BW33" s="1">
        <v>0</v>
      </c>
      <c r="BX33" s="1">
        <v>1</v>
      </c>
      <c r="BY33" s="1">
        <v>0</v>
      </c>
      <c r="BZ33" s="1">
        <v>0</v>
      </c>
      <c r="CA33" s="1">
        <v>0</v>
      </c>
      <c r="CB33" s="1">
        <v>0</v>
      </c>
      <c r="CC33" s="1">
        <v>1</v>
      </c>
      <c r="CD33" s="1">
        <v>1</v>
      </c>
      <c r="CE33" s="1">
        <v>0</v>
      </c>
      <c r="CF33" s="1">
        <v>0</v>
      </c>
      <c r="CG33" s="1">
        <v>0</v>
      </c>
      <c r="CH33" s="1">
        <v>0</v>
      </c>
      <c r="CI33" s="1">
        <v>0</v>
      </c>
      <c r="CJ33" s="1">
        <v>0</v>
      </c>
      <c r="CK33" s="1">
        <v>0</v>
      </c>
      <c r="CL33" s="1">
        <v>0</v>
      </c>
      <c r="CM33" s="1">
        <v>0</v>
      </c>
      <c r="CN33" s="1">
        <v>0</v>
      </c>
      <c r="CO33" s="1">
        <v>0</v>
      </c>
      <c r="CP33" s="1">
        <v>0</v>
      </c>
      <c r="CQ33" s="1">
        <v>0</v>
      </c>
      <c r="CR33" s="1">
        <v>0</v>
      </c>
      <c r="CS33" s="1">
        <v>0</v>
      </c>
      <c r="CT33" s="1">
        <v>0</v>
      </c>
      <c r="CU33" s="1">
        <v>0</v>
      </c>
      <c r="CV33" s="1">
        <v>0</v>
      </c>
      <c r="CW33" s="1">
        <v>0</v>
      </c>
      <c r="CX33" s="1">
        <v>0</v>
      </c>
      <c r="CY33" s="1">
        <v>0</v>
      </c>
      <c r="CZ33" s="1">
        <v>0</v>
      </c>
      <c r="DA33" s="1">
        <v>0</v>
      </c>
      <c r="DB33" s="1">
        <v>0</v>
      </c>
      <c r="DC33" s="1">
        <v>0</v>
      </c>
      <c r="DD33" s="1">
        <v>0</v>
      </c>
      <c r="DE33" s="1">
        <v>0</v>
      </c>
      <c r="DF33" s="1">
        <v>0</v>
      </c>
      <c r="DG33" s="1">
        <v>0</v>
      </c>
      <c r="DH33" s="1">
        <v>0</v>
      </c>
      <c r="DI33" s="1">
        <v>0</v>
      </c>
      <c r="DJ33" s="1">
        <v>0</v>
      </c>
      <c r="DK33" s="1">
        <v>0</v>
      </c>
      <c r="DL33" s="1">
        <v>0</v>
      </c>
      <c r="DM33" s="1">
        <v>0</v>
      </c>
      <c r="DN33" s="1">
        <v>0</v>
      </c>
      <c r="DO33" s="1">
        <v>0</v>
      </c>
      <c r="DP33" s="1">
        <v>0</v>
      </c>
      <c r="DQ33" s="1">
        <v>0</v>
      </c>
      <c r="DR33" s="1">
        <v>0</v>
      </c>
      <c r="DS33" s="1">
        <v>0</v>
      </c>
      <c r="DT33" s="1">
        <v>0</v>
      </c>
      <c r="DU33" s="1">
        <v>0</v>
      </c>
      <c r="DV33" s="1">
        <v>0</v>
      </c>
      <c r="DW33" s="1">
        <v>0</v>
      </c>
      <c r="DX33" s="1">
        <v>0</v>
      </c>
      <c r="DY33" s="1">
        <v>0</v>
      </c>
      <c r="DZ33" s="1">
        <v>0</v>
      </c>
      <c r="EA33" s="1">
        <v>0</v>
      </c>
      <c r="EB33" s="1">
        <v>0</v>
      </c>
      <c r="EC33" s="1">
        <v>0</v>
      </c>
      <c r="ED33" s="1">
        <v>0</v>
      </c>
      <c r="EE33" s="1">
        <v>0</v>
      </c>
      <c r="EF33" s="1">
        <v>0</v>
      </c>
      <c r="EG33" s="1">
        <v>0</v>
      </c>
      <c r="EH33" s="1">
        <v>0</v>
      </c>
      <c r="EI33" s="1">
        <v>0</v>
      </c>
      <c r="EJ33" s="1">
        <v>0</v>
      </c>
      <c r="EK33" s="1">
        <v>0</v>
      </c>
      <c r="EL33" s="1">
        <v>0</v>
      </c>
      <c r="EM33" s="1">
        <v>0</v>
      </c>
      <c r="EN33" s="1">
        <v>0</v>
      </c>
      <c r="EO33" s="1">
        <v>0</v>
      </c>
      <c r="EP33" s="1">
        <v>0</v>
      </c>
      <c r="EQ33" s="1">
        <v>0</v>
      </c>
      <c r="ER33" s="1">
        <v>0</v>
      </c>
      <c r="ES33" s="1">
        <v>0</v>
      </c>
      <c r="ET33" s="1">
        <v>1</v>
      </c>
      <c r="EU33" s="1">
        <v>0</v>
      </c>
      <c r="EV33" s="1">
        <v>0</v>
      </c>
      <c r="EW33" s="1">
        <v>0</v>
      </c>
      <c r="EX33" s="1">
        <v>0</v>
      </c>
      <c r="EY33" s="1">
        <v>0</v>
      </c>
      <c r="EZ33" s="1">
        <v>1</v>
      </c>
      <c r="FA33" s="1">
        <v>0</v>
      </c>
      <c r="FB33" s="1">
        <v>1</v>
      </c>
      <c r="FC33" s="1">
        <v>1</v>
      </c>
      <c r="FD33" s="1">
        <v>0</v>
      </c>
      <c r="FE33" s="1">
        <v>0</v>
      </c>
      <c r="FF33" s="1">
        <v>0</v>
      </c>
    </row>
    <row r="34" spans="1:162">
      <c r="A34" s="1">
        <v>31</v>
      </c>
      <c r="B34" s="5" t="s">
        <v>1891</v>
      </c>
      <c r="C34" s="1">
        <v>0</v>
      </c>
      <c r="D34" s="1">
        <v>0</v>
      </c>
      <c r="E34" s="1">
        <v>0</v>
      </c>
      <c r="F34" s="1">
        <v>0</v>
      </c>
      <c r="G34" s="1">
        <v>0</v>
      </c>
      <c r="H34" s="1">
        <v>0</v>
      </c>
      <c r="I34" s="1">
        <v>4</v>
      </c>
      <c r="J34" s="1">
        <v>0</v>
      </c>
      <c r="K34" s="1">
        <v>0</v>
      </c>
      <c r="L34" s="1">
        <v>0</v>
      </c>
      <c r="M34" s="1">
        <v>0</v>
      </c>
      <c r="N34" s="1">
        <v>0</v>
      </c>
      <c r="O34" s="1">
        <v>0</v>
      </c>
      <c r="P34" s="1">
        <v>0</v>
      </c>
      <c r="Q34" s="1">
        <v>1</v>
      </c>
      <c r="R34" s="1">
        <v>0</v>
      </c>
      <c r="S34" s="1">
        <v>1</v>
      </c>
      <c r="T34" s="1">
        <v>0</v>
      </c>
      <c r="U34" s="1">
        <v>0</v>
      </c>
      <c r="V34" s="1">
        <v>0</v>
      </c>
      <c r="W34" s="1">
        <v>0</v>
      </c>
      <c r="X34" s="1">
        <v>0</v>
      </c>
      <c r="Y34" s="1">
        <v>0</v>
      </c>
      <c r="Z34" s="1">
        <v>0</v>
      </c>
      <c r="AA34" s="1">
        <v>0</v>
      </c>
      <c r="AB34" s="1">
        <v>0</v>
      </c>
      <c r="AC34" s="1">
        <v>0</v>
      </c>
      <c r="AD34" s="1">
        <v>0</v>
      </c>
      <c r="AE34" s="1">
        <v>0</v>
      </c>
      <c r="AF34" s="1">
        <v>1</v>
      </c>
      <c r="AG34" s="1">
        <v>1</v>
      </c>
      <c r="AH34" s="1">
        <v>0</v>
      </c>
      <c r="AI34" s="1">
        <v>0</v>
      </c>
      <c r="AJ34" s="1">
        <v>1</v>
      </c>
      <c r="AK34" s="1">
        <v>0</v>
      </c>
      <c r="AL34" s="1">
        <v>0</v>
      </c>
      <c r="AM34" s="1">
        <v>0</v>
      </c>
      <c r="AN34" s="1">
        <v>2</v>
      </c>
      <c r="AO34" s="1">
        <v>0</v>
      </c>
      <c r="AP34" s="1">
        <v>0</v>
      </c>
      <c r="AQ34" s="1">
        <v>0</v>
      </c>
      <c r="AR34" s="1">
        <v>0</v>
      </c>
      <c r="AS34" s="1">
        <v>0</v>
      </c>
      <c r="AT34" s="1">
        <v>1</v>
      </c>
      <c r="AU34" s="1">
        <v>1</v>
      </c>
      <c r="AV34" s="1">
        <v>0</v>
      </c>
      <c r="AW34" s="1">
        <v>0</v>
      </c>
      <c r="AX34" s="1">
        <v>0</v>
      </c>
      <c r="AY34" s="1">
        <v>0</v>
      </c>
      <c r="AZ34" s="1">
        <v>0</v>
      </c>
      <c r="BA34" s="1">
        <v>0</v>
      </c>
      <c r="BB34" s="1">
        <v>1</v>
      </c>
      <c r="BC34" s="1">
        <v>0</v>
      </c>
      <c r="BD34" s="1">
        <v>0</v>
      </c>
      <c r="BE34" s="1">
        <v>0</v>
      </c>
      <c r="BF34" s="1">
        <v>1</v>
      </c>
      <c r="BG34" s="1">
        <v>0</v>
      </c>
      <c r="BH34" s="1">
        <v>1</v>
      </c>
      <c r="BI34" s="1">
        <v>0</v>
      </c>
      <c r="BJ34" s="1">
        <v>0</v>
      </c>
      <c r="BK34" s="1">
        <v>0</v>
      </c>
      <c r="BL34" s="1">
        <v>1</v>
      </c>
      <c r="BM34" s="1">
        <v>1</v>
      </c>
      <c r="BN34" s="1">
        <v>1</v>
      </c>
      <c r="BO34" s="1">
        <v>0</v>
      </c>
      <c r="BP34" s="1">
        <v>1</v>
      </c>
      <c r="BQ34" s="1">
        <v>1</v>
      </c>
      <c r="BR34" s="1">
        <v>0</v>
      </c>
      <c r="BS34" s="1">
        <v>1</v>
      </c>
      <c r="BT34" s="1">
        <v>0</v>
      </c>
      <c r="BU34" s="1">
        <v>0</v>
      </c>
      <c r="BV34" s="1">
        <v>0</v>
      </c>
      <c r="BW34" s="1">
        <v>0</v>
      </c>
      <c r="BX34" s="1">
        <v>1</v>
      </c>
      <c r="BY34" s="1">
        <v>0</v>
      </c>
      <c r="BZ34" s="1">
        <v>0</v>
      </c>
      <c r="CA34" s="1">
        <v>0</v>
      </c>
      <c r="CB34" s="1">
        <v>0</v>
      </c>
      <c r="CC34" s="1">
        <v>1</v>
      </c>
      <c r="CD34" s="1">
        <v>1</v>
      </c>
      <c r="CE34" s="1">
        <v>0</v>
      </c>
      <c r="CF34" s="1">
        <v>0</v>
      </c>
      <c r="CG34" s="1">
        <v>0</v>
      </c>
      <c r="CH34" s="1">
        <v>0</v>
      </c>
      <c r="CI34" s="1">
        <v>0</v>
      </c>
      <c r="CJ34" s="1">
        <v>0</v>
      </c>
      <c r="CK34" s="1">
        <v>0</v>
      </c>
      <c r="CL34" s="1">
        <v>0</v>
      </c>
      <c r="CM34" s="1">
        <v>0</v>
      </c>
      <c r="CN34" s="1">
        <v>0</v>
      </c>
      <c r="CO34" s="1">
        <v>0</v>
      </c>
      <c r="CP34" s="1">
        <v>0</v>
      </c>
      <c r="CQ34" s="1">
        <v>0</v>
      </c>
      <c r="CR34" s="1">
        <v>0</v>
      </c>
      <c r="CS34" s="1">
        <v>0</v>
      </c>
      <c r="CT34" s="1">
        <v>0</v>
      </c>
      <c r="CU34" s="1">
        <v>0</v>
      </c>
      <c r="CV34" s="1">
        <v>0</v>
      </c>
      <c r="CW34" s="1">
        <v>0</v>
      </c>
      <c r="CX34" s="1">
        <v>0</v>
      </c>
      <c r="CY34" s="1">
        <v>0</v>
      </c>
      <c r="CZ34" s="1">
        <v>0</v>
      </c>
      <c r="DA34" s="1">
        <v>0</v>
      </c>
      <c r="DB34" s="1">
        <v>0</v>
      </c>
      <c r="DC34" s="1">
        <v>0</v>
      </c>
      <c r="DD34" s="1">
        <v>0</v>
      </c>
      <c r="DE34" s="1">
        <v>0</v>
      </c>
      <c r="DF34" s="1">
        <v>0</v>
      </c>
      <c r="DG34" s="1">
        <v>0</v>
      </c>
      <c r="DH34" s="1">
        <v>0</v>
      </c>
      <c r="DI34" s="1">
        <v>0</v>
      </c>
      <c r="DJ34" s="1">
        <v>0</v>
      </c>
      <c r="DK34" s="1">
        <v>0</v>
      </c>
      <c r="DL34" s="1">
        <v>0</v>
      </c>
      <c r="DM34" s="1">
        <v>0</v>
      </c>
      <c r="DN34" s="1">
        <v>0</v>
      </c>
      <c r="DO34" s="1">
        <v>0</v>
      </c>
      <c r="DP34" s="1">
        <v>0</v>
      </c>
      <c r="DQ34" s="1">
        <v>0</v>
      </c>
      <c r="DR34" s="1">
        <v>0</v>
      </c>
      <c r="DS34" s="1">
        <v>0</v>
      </c>
      <c r="DT34" s="1">
        <v>0</v>
      </c>
      <c r="DU34" s="1">
        <v>0</v>
      </c>
      <c r="DV34" s="1">
        <v>0</v>
      </c>
      <c r="DW34" s="1">
        <v>0</v>
      </c>
      <c r="DX34" s="1">
        <v>0</v>
      </c>
      <c r="DY34" s="1">
        <v>0</v>
      </c>
      <c r="DZ34" s="1">
        <v>0</v>
      </c>
      <c r="EA34" s="1">
        <v>0</v>
      </c>
      <c r="EB34" s="1">
        <v>0</v>
      </c>
      <c r="EC34" s="1">
        <v>0</v>
      </c>
      <c r="ED34" s="1">
        <v>0</v>
      </c>
      <c r="EE34" s="1">
        <v>0</v>
      </c>
      <c r="EF34" s="1">
        <v>0</v>
      </c>
      <c r="EG34" s="1">
        <v>0</v>
      </c>
      <c r="EH34" s="1">
        <v>0</v>
      </c>
      <c r="EI34" s="1">
        <v>0</v>
      </c>
      <c r="EJ34" s="1">
        <v>0</v>
      </c>
      <c r="EK34" s="1">
        <v>0</v>
      </c>
      <c r="EL34" s="1">
        <v>0</v>
      </c>
      <c r="EM34" s="1">
        <v>0</v>
      </c>
      <c r="EN34" s="1">
        <v>0</v>
      </c>
      <c r="EO34" s="1">
        <v>0</v>
      </c>
      <c r="EP34" s="1">
        <v>0</v>
      </c>
      <c r="EQ34" s="1">
        <v>0</v>
      </c>
      <c r="ER34" s="1">
        <v>0</v>
      </c>
      <c r="ES34" s="1">
        <v>0</v>
      </c>
      <c r="ET34" s="1">
        <v>1</v>
      </c>
      <c r="EU34" s="1">
        <v>0</v>
      </c>
      <c r="EV34" s="1">
        <v>0</v>
      </c>
      <c r="EW34" s="1">
        <v>0</v>
      </c>
      <c r="EX34" s="1">
        <v>0</v>
      </c>
      <c r="EY34" s="1">
        <v>0</v>
      </c>
      <c r="EZ34" s="1">
        <v>1</v>
      </c>
      <c r="FA34" s="1">
        <v>0</v>
      </c>
      <c r="FB34" s="1">
        <v>1</v>
      </c>
      <c r="FC34" s="1">
        <v>1</v>
      </c>
      <c r="FD34" s="1">
        <v>0</v>
      </c>
      <c r="FE34" s="1">
        <v>0</v>
      </c>
      <c r="FF34" s="1">
        <v>0</v>
      </c>
    </row>
    <row r="35" spans="1:162">
      <c r="A35" s="1">
        <v>32</v>
      </c>
      <c r="B35" s="5" t="s">
        <v>1892</v>
      </c>
      <c r="C35" s="1">
        <v>0</v>
      </c>
      <c r="D35" s="1">
        <v>0</v>
      </c>
      <c r="E35" s="1">
        <v>0</v>
      </c>
      <c r="F35" s="1">
        <v>0</v>
      </c>
      <c r="G35" s="1">
        <v>0</v>
      </c>
      <c r="H35" s="1">
        <v>0</v>
      </c>
      <c r="I35" s="1">
        <v>4</v>
      </c>
      <c r="J35" s="1">
        <v>0</v>
      </c>
      <c r="K35" s="1">
        <v>0</v>
      </c>
      <c r="L35" s="1">
        <v>0</v>
      </c>
      <c r="M35" s="1">
        <v>0</v>
      </c>
      <c r="N35" s="1">
        <v>0</v>
      </c>
      <c r="O35" s="1">
        <v>0</v>
      </c>
      <c r="P35" s="1">
        <v>0</v>
      </c>
      <c r="Q35" s="1">
        <v>1</v>
      </c>
      <c r="R35" s="1">
        <v>0</v>
      </c>
      <c r="S35" s="1">
        <v>1</v>
      </c>
      <c r="T35" s="1">
        <v>0</v>
      </c>
      <c r="U35" s="1">
        <v>0</v>
      </c>
      <c r="V35" s="1">
        <v>0</v>
      </c>
      <c r="W35" s="1">
        <v>0</v>
      </c>
      <c r="X35" s="1">
        <v>0</v>
      </c>
      <c r="Y35" s="1">
        <v>0</v>
      </c>
      <c r="Z35" s="1">
        <v>0</v>
      </c>
      <c r="AA35" s="1">
        <v>0</v>
      </c>
      <c r="AB35" s="1">
        <v>0</v>
      </c>
      <c r="AC35" s="1">
        <v>0</v>
      </c>
      <c r="AD35" s="1">
        <v>0</v>
      </c>
      <c r="AE35" s="1">
        <v>1</v>
      </c>
      <c r="AF35" s="1">
        <v>1</v>
      </c>
      <c r="AG35" s="1">
        <v>1</v>
      </c>
      <c r="AH35" s="1">
        <v>0</v>
      </c>
      <c r="AI35" s="1">
        <v>0</v>
      </c>
      <c r="AJ35" s="1">
        <v>1</v>
      </c>
      <c r="AK35" s="1">
        <v>0</v>
      </c>
      <c r="AL35" s="1">
        <v>0</v>
      </c>
      <c r="AM35" s="1">
        <v>0</v>
      </c>
      <c r="AN35" s="1">
        <v>2</v>
      </c>
      <c r="AO35" s="1">
        <v>2</v>
      </c>
      <c r="AP35" s="1">
        <v>0</v>
      </c>
      <c r="AQ35" s="1">
        <v>0</v>
      </c>
      <c r="AR35" s="1">
        <v>0</v>
      </c>
      <c r="AS35" s="1">
        <v>0</v>
      </c>
      <c r="AT35" s="1">
        <v>1</v>
      </c>
      <c r="AU35" s="1">
        <v>1</v>
      </c>
      <c r="AV35" s="1">
        <v>0</v>
      </c>
      <c r="AW35" s="1">
        <v>0</v>
      </c>
      <c r="AX35" s="1">
        <v>0</v>
      </c>
      <c r="AY35" s="1">
        <v>1</v>
      </c>
      <c r="AZ35" s="1">
        <v>0</v>
      </c>
      <c r="BA35" s="1">
        <v>0</v>
      </c>
      <c r="BB35" s="1">
        <v>1</v>
      </c>
      <c r="BC35" s="1">
        <v>0</v>
      </c>
      <c r="BD35" s="1">
        <v>1</v>
      </c>
      <c r="BE35" s="1">
        <v>0</v>
      </c>
      <c r="BF35" s="1">
        <v>1</v>
      </c>
      <c r="BG35" s="1">
        <v>0</v>
      </c>
      <c r="BH35" s="1">
        <v>1</v>
      </c>
      <c r="BI35" s="1">
        <v>0</v>
      </c>
      <c r="BJ35" s="1">
        <v>3</v>
      </c>
      <c r="BK35" s="1">
        <v>0</v>
      </c>
      <c r="BL35" s="1">
        <v>1</v>
      </c>
      <c r="BM35" s="1">
        <v>1</v>
      </c>
      <c r="BN35" s="1">
        <v>1</v>
      </c>
      <c r="BO35" s="1">
        <v>0</v>
      </c>
      <c r="BP35" s="1">
        <v>1</v>
      </c>
      <c r="BQ35" s="1">
        <v>1</v>
      </c>
      <c r="BR35" s="1">
        <v>0</v>
      </c>
      <c r="BS35" s="1">
        <v>1</v>
      </c>
      <c r="BT35" s="1">
        <v>0</v>
      </c>
      <c r="BU35" s="1">
        <v>0</v>
      </c>
      <c r="BV35" s="1">
        <v>0</v>
      </c>
      <c r="BW35" s="1">
        <v>0</v>
      </c>
      <c r="BX35" s="1">
        <v>1</v>
      </c>
      <c r="BY35" s="1">
        <v>0</v>
      </c>
      <c r="BZ35" s="1">
        <v>0</v>
      </c>
      <c r="CA35" s="1">
        <v>0</v>
      </c>
      <c r="CB35" s="1">
        <v>0</v>
      </c>
      <c r="CC35" s="1">
        <v>1</v>
      </c>
      <c r="CD35" s="1">
        <v>1</v>
      </c>
      <c r="CE35" s="1">
        <v>0</v>
      </c>
      <c r="CF35" s="1">
        <v>0</v>
      </c>
      <c r="CG35" s="1">
        <v>0</v>
      </c>
      <c r="CH35" s="1">
        <v>0</v>
      </c>
      <c r="CI35" s="1">
        <v>0</v>
      </c>
      <c r="CJ35" s="1">
        <v>0</v>
      </c>
      <c r="CK35" s="1">
        <v>0</v>
      </c>
      <c r="CL35" s="1">
        <v>0</v>
      </c>
      <c r="CM35" s="1">
        <v>0</v>
      </c>
      <c r="CN35" s="1">
        <v>0</v>
      </c>
      <c r="CO35" s="1">
        <v>0</v>
      </c>
      <c r="CP35" s="1">
        <v>0</v>
      </c>
      <c r="CQ35" s="1">
        <v>0</v>
      </c>
      <c r="CR35" s="1">
        <v>0</v>
      </c>
      <c r="CS35" s="1">
        <v>0</v>
      </c>
      <c r="CT35" s="1">
        <v>0</v>
      </c>
      <c r="CU35" s="1">
        <v>0</v>
      </c>
      <c r="CV35" s="1">
        <v>0</v>
      </c>
      <c r="CW35" s="1">
        <v>0</v>
      </c>
      <c r="CX35" s="1">
        <v>0</v>
      </c>
      <c r="CY35" s="1">
        <v>0</v>
      </c>
      <c r="CZ35" s="1">
        <v>0</v>
      </c>
      <c r="DA35" s="1">
        <v>0</v>
      </c>
      <c r="DB35" s="1">
        <v>0</v>
      </c>
      <c r="DC35" s="1">
        <v>0</v>
      </c>
      <c r="DD35" s="1">
        <v>0</v>
      </c>
      <c r="DE35" s="1">
        <v>0</v>
      </c>
      <c r="DF35" s="1">
        <v>0</v>
      </c>
      <c r="DG35" s="1">
        <v>0</v>
      </c>
      <c r="DH35" s="1">
        <v>0</v>
      </c>
      <c r="DI35" s="1">
        <v>0</v>
      </c>
      <c r="DJ35" s="1">
        <v>0</v>
      </c>
      <c r="DK35" s="1">
        <v>0</v>
      </c>
      <c r="DL35" s="1">
        <v>0</v>
      </c>
      <c r="DM35" s="1">
        <v>0</v>
      </c>
      <c r="DN35" s="1">
        <v>0</v>
      </c>
      <c r="DO35" s="1">
        <v>0</v>
      </c>
      <c r="DP35" s="1">
        <v>0</v>
      </c>
      <c r="DQ35" s="1">
        <v>0</v>
      </c>
      <c r="DR35" s="1">
        <v>0</v>
      </c>
      <c r="DS35" s="1">
        <v>1</v>
      </c>
      <c r="DT35" s="1">
        <v>0</v>
      </c>
      <c r="DU35" s="1">
        <v>0</v>
      </c>
      <c r="DV35" s="1">
        <v>0</v>
      </c>
      <c r="DW35" s="1">
        <v>0</v>
      </c>
      <c r="DX35" s="1">
        <v>0</v>
      </c>
      <c r="DY35" s="1">
        <v>0</v>
      </c>
      <c r="DZ35" s="1">
        <v>0</v>
      </c>
      <c r="EA35" s="1">
        <v>0</v>
      </c>
      <c r="EB35" s="1">
        <v>0</v>
      </c>
      <c r="EC35" s="1">
        <v>0</v>
      </c>
      <c r="ED35" s="1">
        <v>0</v>
      </c>
      <c r="EE35" s="1">
        <v>0</v>
      </c>
      <c r="EF35" s="1">
        <v>0</v>
      </c>
      <c r="EG35" s="1">
        <v>0</v>
      </c>
      <c r="EH35" s="1">
        <v>0</v>
      </c>
      <c r="EI35" s="1">
        <v>0</v>
      </c>
      <c r="EJ35" s="1">
        <v>0</v>
      </c>
      <c r="EK35" s="1">
        <v>0</v>
      </c>
      <c r="EL35" s="1">
        <v>0</v>
      </c>
      <c r="EM35" s="1">
        <v>0</v>
      </c>
      <c r="EN35" s="1">
        <v>0</v>
      </c>
      <c r="EO35" s="1">
        <v>0</v>
      </c>
      <c r="EP35" s="1">
        <v>0</v>
      </c>
      <c r="EQ35" s="1">
        <v>0</v>
      </c>
      <c r="ER35" s="1">
        <v>0</v>
      </c>
      <c r="ES35" s="1">
        <v>0</v>
      </c>
      <c r="ET35" s="1">
        <v>0</v>
      </c>
      <c r="EU35" s="1">
        <v>0</v>
      </c>
      <c r="EV35" s="1">
        <v>0</v>
      </c>
      <c r="EW35" s="1">
        <v>0</v>
      </c>
      <c r="EX35" s="1">
        <v>0</v>
      </c>
      <c r="EY35" s="1">
        <v>0</v>
      </c>
      <c r="EZ35" s="1">
        <v>0</v>
      </c>
      <c r="FA35" s="1">
        <v>0</v>
      </c>
      <c r="FB35" s="1">
        <v>0</v>
      </c>
      <c r="FC35" s="1">
        <v>1</v>
      </c>
      <c r="FD35" s="1">
        <v>0</v>
      </c>
      <c r="FE35" s="1">
        <v>0</v>
      </c>
      <c r="FF35" s="1">
        <v>0</v>
      </c>
    </row>
    <row r="36" spans="1:162">
      <c r="A36" s="1">
        <v>33</v>
      </c>
      <c r="B36" s="5" t="s">
        <v>1893</v>
      </c>
      <c r="C36" s="1">
        <v>0</v>
      </c>
      <c r="D36" s="1">
        <v>0</v>
      </c>
      <c r="E36" s="1">
        <v>0</v>
      </c>
      <c r="F36" s="1">
        <v>0</v>
      </c>
      <c r="G36" s="1">
        <v>0</v>
      </c>
      <c r="H36" s="1">
        <v>0</v>
      </c>
      <c r="I36" s="1">
        <v>4</v>
      </c>
      <c r="J36" s="1">
        <v>0</v>
      </c>
      <c r="K36" s="1">
        <v>0</v>
      </c>
      <c r="L36" s="1">
        <v>0</v>
      </c>
      <c r="M36" s="1">
        <v>0</v>
      </c>
      <c r="N36" s="1">
        <v>0</v>
      </c>
      <c r="O36" s="1">
        <v>0</v>
      </c>
      <c r="P36" s="1">
        <v>0</v>
      </c>
      <c r="Q36" s="1">
        <v>1</v>
      </c>
      <c r="R36" s="1">
        <v>0</v>
      </c>
      <c r="S36" s="1">
        <v>1</v>
      </c>
      <c r="T36" s="1">
        <v>0</v>
      </c>
      <c r="U36" s="1">
        <v>0</v>
      </c>
      <c r="V36" s="1">
        <v>0</v>
      </c>
      <c r="W36" s="1">
        <v>0</v>
      </c>
      <c r="X36" s="1">
        <v>0</v>
      </c>
      <c r="Y36" s="1">
        <v>0</v>
      </c>
      <c r="Z36" s="1">
        <v>0</v>
      </c>
      <c r="AA36" s="1">
        <v>0</v>
      </c>
      <c r="AB36" s="1">
        <v>0</v>
      </c>
      <c r="AC36" s="1">
        <v>0</v>
      </c>
      <c r="AD36" s="1">
        <v>0</v>
      </c>
      <c r="AE36" s="1">
        <v>1</v>
      </c>
      <c r="AF36" s="1">
        <v>1</v>
      </c>
      <c r="AG36" s="1">
        <v>1</v>
      </c>
      <c r="AH36" s="1">
        <v>0</v>
      </c>
      <c r="AI36" s="1">
        <v>0</v>
      </c>
      <c r="AJ36" s="1">
        <v>1</v>
      </c>
      <c r="AK36" s="1">
        <v>0</v>
      </c>
      <c r="AL36" s="1">
        <v>0</v>
      </c>
      <c r="AM36" s="1">
        <v>0</v>
      </c>
      <c r="AN36" s="1">
        <v>2</v>
      </c>
      <c r="AO36" s="1">
        <v>2</v>
      </c>
      <c r="AP36" s="1">
        <v>0</v>
      </c>
      <c r="AQ36" s="1">
        <v>0</v>
      </c>
      <c r="AR36" s="1">
        <v>0</v>
      </c>
      <c r="AS36" s="1">
        <v>0</v>
      </c>
      <c r="AT36" s="1">
        <v>1</v>
      </c>
      <c r="AU36" s="1">
        <v>1</v>
      </c>
      <c r="AV36" s="1">
        <v>0</v>
      </c>
      <c r="AW36" s="1">
        <v>0</v>
      </c>
      <c r="AX36" s="1">
        <v>0</v>
      </c>
      <c r="AY36" s="1">
        <v>1</v>
      </c>
      <c r="AZ36" s="1">
        <v>0</v>
      </c>
      <c r="BA36" s="1">
        <v>0</v>
      </c>
      <c r="BB36" s="1">
        <v>1</v>
      </c>
      <c r="BC36" s="1">
        <v>0</v>
      </c>
      <c r="BD36" s="1">
        <v>1</v>
      </c>
      <c r="BE36" s="1">
        <v>0</v>
      </c>
      <c r="BF36" s="1">
        <v>1</v>
      </c>
      <c r="BG36" s="1">
        <v>0</v>
      </c>
      <c r="BH36" s="1">
        <v>1</v>
      </c>
      <c r="BI36" s="1">
        <v>0</v>
      </c>
      <c r="BJ36" s="1">
        <v>3</v>
      </c>
      <c r="BK36" s="1">
        <v>0</v>
      </c>
      <c r="BL36" s="1">
        <v>1</v>
      </c>
      <c r="BM36" s="1">
        <v>1</v>
      </c>
      <c r="BN36" s="1">
        <v>1</v>
      </c>
      <c r="BO36" s="1">
        <v>0</v>
      </c>
      <c r="BP36" s="1">
        <v>1</v>
      </c>
      <c r="BQ36" s="1">
        <v>1</v>
      </c>
      <c r="BR36" s="1">
        <v>0</v>
      </c>
      <c r="BS36" s="1">
        <v>1</v>
      </c>
      <c r="BT36" s="1">
        <v>0</v>
      </c>
      <c r="BU36" s="1">
        <v>0</v>
      </c>
      <c r="BV36" s="1">
        <v>0</v>
      </c>
      <c r="BW36" s="1">
        <v>0</v>
      </c>
      <c r="BX36" s="1">
        <v>1</v>
      </c>
      <c r="BY36" s="1">
        <v>0</v>
      </c>
      <c r="BZ36" s="1">
        <v>0</v>
      </c>
      <c r="CA36" s="1">
        <v>0</v>
      </c>
      <c r="CB36" s="1">
        <v>0</v>
      </c>
      <c r="CC36" s="1">
        <v>1</v>
      </c>
      <c r="CD36" s="1">
        <v>1</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0</v>
      </c>
      <c r="DB36" s="1">
        <v>0</v>
      </c>
      <c r="DC36" s="1">
        <v>0</v>
      </c>
      <c r="DD36" s="1">
        <v>0</v>
      </c>
      <c r="DE36" s="1">
        <v>0</v>
      </c>
      <c r="DF36" s="1">
        <v>0</v>
      </c>
      <c r="DG36" s="1">
        <v>0</v>
      </c>
      <c r="DH36" s="1">
        <v>0</v>
      </c>
      <c r="DI36" s="1">
        <v>0</v>
      </c>
      <c r="DJ36" s="1">
        <v>0</v>
      </c>
      <c r="DK36" s="1">
        <v>0</v>
      </c>
      <c r="DL36" s="1">
        <v>0</v>
      </c>
      <c r="DM36" s="1">
        <v>0</v>
      </c>
      <c r="DN36" s="1">
        <v>0</v>
      </c>
      <c r="DO36" s="1">
        <v>0</v>
      </c>
      <c r="DP36" s="1">
        <v>0</v>
      </c>
      <c r="DQ36" s="1">
        <v>0</v>
      </c>
      <c r="DR36" s="1">
        <v>0</v>
      </c>
      <c r="DS36" s="1">
        <v>1</v>
      </c>
      <c r="DT36" s="1">
        <v>0</v>
      </c>
      <c r="DU36" s="1">
        <v>0</v>
      </c>
      <c r="DV36" s="1">
        <v>0</v>
      </c>
      <c r="DW36" s="1">
        <v>0</v>
      </c>
      <c r="DX36" s="1">
        <v>0</v>
      </c>
      <c r="DY36" s="1">
        <v>0</v>
      </c>
      <c r="DZ36" s="1">
        <v>0</v>
      </c>
      <c r="EA36" s="1">
        <v>0</v>
      </c>
      <c r="EB36" s="1">
        <v>0</v>
      </c>
      <c r="EC36" s="1">
        <v>0</v>
      </c>
      <c r="ED36" s="1">
        <v>0</v>
      </c>
      <c r="EE36" s="1">
        <v>0</v>
      </c>
      <c r="EF36" s="1">
        <v>0</v>
      </c>
      <c r="EG36" s="1">
        <v>0</v>
      </c>
      <c r="EH36" s="1">
        <v>0</v>
      </c>
      <c r="EI36" s="1">
        <v>0</v>
      </c>
      <c r="EJ36" s="1">
        <v>0</v>
      </c>
      <c r="EK36" s="1">
        <v>0</v>
      </c>
      <c r="EL36" s="1">
        <v>0</v>
      </c>
      <c r="EM36" s="1">
        <v>0</v>
      </c>
      <c r="EN36" s="1">
        <v>0</v>
      </c>
      <c r="EO36" s="1">
        <v>0</v>
      </c>
      <c r="EP36" s="1">
        <v>0</v>
      </c>
      <c r="EQ36" s="1">
        <v>0</v>
      </c>
      <c r="ER36" s="1">
        <v>0</v>
      </c>
      <c r="ES36" s="1">
        <v>0</v>
      </c>
      <c r="ET36" s="1">
        <v>0</v>
      </c>
      <c r="EU36" s="1">
        <v>0</v>
      </c>
      <c r="EV36" s="1">
        <v>0</v>
      </c>
      <c r="EW36" s="1">
        <v>0</v>
      </c>
      <c r="EX36" s="1">
        <v>0</v>
      </c>
      <c r="EY36" s="1">
        <v>0</v>
      </c>
      <c r="EZ36" s="1">
        <v>0</v>
      </c>
      <c r="FA36" s="1">
        <v>0</v>
      </c>
      <c r="FB36" s="1">
        <v>0</v>
      </c>
      <c r="FC36" s="1">
        <v>1</v>
      </c>
      <c r="FD36" s="1">
        <v>0</v>
      </c>
      <c r="FE36" s="1">
        <v>0</v>
      </c>
      <c r="FF36" s="1">
        <v>0</v>
      </c>
    </row>
    <row r="37" spans="1:162">
      <c r="A37" s="1">
        <v>34</v>
      </c>
      <c r="B37" s="5" t="s">
        <v>1894</v>
      </c>
      <c r="C37" s="1">
        <v>0</v>
      </c>
      <c r="D37" s="1">
        <v>0</v>
      </c>
      <c r="E37" s="1">
        <v>0</v>
      </c>
      <c r="F37" s="1">
        <v>0</v>
      </c>
      <c r="G37" s="1">
        <v>0</v>
      </c>
      <c r="H37" s="1">
        <v>0</v>
      </c>
      <c r="I37" s="1">
        <v>1</v>
      </c>
      <c r="J37" s="1">
        <v>0</v>
      </c>
      <c r="K37" s="1">
        <v>0</v>
      </c>
      <c r="L37" s="1">
        <v>0</v>
      </c>
      <c r="M37" s="1">
        <v>0</v>
      </c>
      <c r="N37" s="1">
        <v>0</v>
      </c>
      <c r="O37" s="1">
        <v>0</v>
      </c>
      <c r="P37" s="1">
        <v>0</v>
      </c>
      <c r="Q37" s="1">
        <v>0</v>
      </c>
      <c r="R37" s="1">
        <v>0</v>
      </c>
      <c r="S37" s="1">
        <v>1</v>
      </c>
      <c r="T37" s="1">
        <v>0</v>
      </c>
      <c r="U37" s="1">
        <v>0</v>
      </c>
      <c r="V37" s="1">
        <v>0</v>
      </c>
      <c r="W37" s="1">
        <v>0</v>
      </c>
      <c r="X37" s="1">
        <v>0</v>
      </c>
      <c r="Y37" s="1">
        <v>0</v>
      </c>
      <c r="Z37" s="1">
        <v>0</v>
      </c>
      <c r="AA37" s="1">
        <v>0</v>
      </c>
      <c r="AB37" s="1">
        <v>0</v>
      </c>
      <c r="AC37" s="1">
        <v>0</v>
      </c>
      <c r="AD37" s="1">
        <v>0</v>
      </c>
      <c r="AE37" s="1">
        <v>1</v>
      </c>
      <c r="AF37" s="1">
        <v>1</v>
      </c>
      <c r="AG37" s="1">
        <v>1</v>
      </c>
      <c r="AH37" s="1">
        <v>0</v>
      </c>
      <c r="AI37" s="1">
        <v>0</v>
      </c>
      <c r="AJ37" s="1">
        <v>1</v>
      </c>
      <c r="AK37" s="1">
        <v>0</v>
      </c>
      <c r="AL37" s="1">
        <v>0</v>
      </c>
      <c r="AM37" s="1">
        <v>0</v>
      </c>
      <c r="AN37" s="1">
        <v>1</v>
      </c>
      <c r="AO37" s="1">
        <v>1</v>
      </c>
      <c r="AP37" s="1">
        <v>0</v>
      </c>
      <c r="AQ37" s="1">
        <v>0</v>
      </c>
      <c r="AR37" s="1">
        <v>0</v>
      </c>
      <c r="AS37" s="1">
        <v>0</v>
      </c>
      <c r="AT37" s="1">
        <v>1</v>
      </c>
      <c r="AU37" s="1">
        <v>1</v>
      </c>
      <c r="AV37" s="1">
        <v>0</v>
      </c>
      <c r="AW37" s="1">
        <v>0</v>
      </c>
      <c r="AX37" s="1">
        <v>0</v>
      </c>
      <c r="AY37" s="1">
        <v>0</v>
      </c>
      <c r="AZ37" s="1">
        <v>0</v>
      </c>
      <c r="BA37" s="1">
        <v>0</v>
      </c>
      <c r="BB37" s="1">
        <v>1</v>
      </c>
      <c r="BC37" s="1">
        <v>0</v>
      </c>
      <c r="BD37" s="1">
        <v>0</v>
      </c>
      <c r="BE37" s="1">
        <v>0</v>
      </c>
      <c r="BF37" s="1">
        <v>0</v>
      </c>
      <c r="BG37" s="1">
        <v>0</v>
      </c>
      <c r="BH37" s="1">
        <v>1</v>
      </c>
      <c r="BI37" s="1">
        <v>0</v>
      </c>
      <c r="BJ37" s="1">
        <v>1</v>
      </c>
      <c r="BK37" s="1">
        <v>0</v>
      </c>
      <c r="BL37" s="1">
        <v>1</v>
      </c>
      <c r="BM37" s="1">
        <v>0</v>
      </c>
      <c r="BN37" s="1">
        <v>1</v>
      </c>
      <c r="BO37" s="1">
        <v>0</v>
      </c>
      <c r="BP37" s="1">
        <v>1</v>
      </c>
      <c r="BQ37" s="1">
        <v>1</v>
      </c>
      <c r="BR37" s="1">
        <v>1</v>
      </c>
      <c r="BS37" s="1">
        <v>1</v>
      </c>
      <c r="BT37" s="1">
        <v>0</v>
      </c>
      <c r="BU37" s="1">
        <v>0</v>
      </c>
      <c r="BV37" s="1">
        <v>0</v>
      </c>
      <c r="BW37" s="1">
        <v>0</v>
      </c>
      <c r="BX37" s="1">
        <v>1</v>
      </c>
      <c r="BY37" s="1">
        <v>0</v>
      </c>
      <c r="BZ37" s="1">
        <v>0</v>
      </c>
      <c r="CA37" s="1">
        <v>0</v>
      </c>
      <c r="CB37" s="1">
        <v>0</v>
      </c>
      <c r="CC37" s="1">
        <v>1</v>
      </c>
      <c r="CD37" s="1">
        <v>1</v>
      </c>
      <c r="CE37" s="1">
        <v>0</v>
      </c>
      <c r="CF37" s="1">
        <v>0</v>
      </c>
      <c r="CG37" s="1">
        <v>0</v>
      </c>
      <c r="CH37" s="1">
        <v>0</v>
      </c>
      <c r="CI37" s="1">
        <v>0</v>
      </c>
      <c r="CJ37" s="1">
        <v>0</v>
      </c>
      <c r="CK37" s="1">
        <v>0</v>
      </c>
      <c r="CL37" s="1">
        <v>0</v>
      </c>
      <c r="CM37" s="1">
        <v>0</v>
      </c>
      <c r="CN37" s="1">
        <v>0</v>
      </c>
      <c r="CO37" s="1">
        <v>0</v>
      </c>
      <c r="CP37" s="1">
        <v>0</v>
      </c>
      <c r="CQ37" s="1">
        <v>0</v>
      </c>
      <c r="CR37" s="1">
        <v>0</v>
      </c>
      <c r="CS37" s="1">
        <v>0</v>
      </c>
      <c r="CT37" s="1">
        <v>0</v>
      </c>
      <c r="CU37" s="1">
        <v>0</v>
      </c>
      <c r="CV37" s="1">
        <v>0</v>
      </c>
      <c r="CW37" s="1">
        <v>0</v>
      </c>
      <c r="CX37" s="1">
        <v>0</v>
      </c>
      <c r="CY37" s="1">
        <v>0</v>
      </c>
      <c r="CZ37" s="1">
        <v>0</v>
      </c>
      <c r="DA37" s="1">
        <v>0</v>
      </c>
      <c r="DB37" s="1">
        <v>0</v>
      </c>
      <c r="DC37" s="1">
        <v>0</v>
      </c>
      <c r="DD37" s="1">
        <v>0</v>
      </c>
      <c r="DE37" s="1">
        <v>0</v>
      </c>
      <c r="DF37" s="1">
        <v>0</v>
      </c>
      <c r="DG37" s="1">
        <v>0</v>
      </c>
      <c r="DH37" s="1">
        <v>0</v>
      </c>
      <c r="DI37" s="1">
        <v>0</v>
      </c>
      <c r="DJ37" s="1">
        <v>0</v>
      </c>
      <c r="DK37" s="1">
        <v>0</v>
      </c>
      <c r="DL37" s="1">
        <v>0</v>
      </c>
      <c r="DM37" s="1">
        <v>0</v>
      </c>
      <c r="DN37" s="1">
        <v>0</v>
      </c>
      <c r="DO37" s="1">
        <v>0</v>
      </c>
      <c r="DP37" s="1">
        <v>0</v>
      </c>
      <c r="DQ37" s="1">
        <v>0</v>
      </c>
      <c r="DR37" s="1">
        <v>0</v>
      </c>
      <c r="DS37" s="1">
        <v>1</v>
      </c>
      <c r="DT37" s="1">
        <v>0</v>
      </c>
      <c r="DU37" s="1">
        <v>0</v>
      </c>
      <c r="DV37" s="1">
        <v>0</v>
      </c>
      <c r="DW37" s="1">
        <v>0</v>
      </c>
      <c r="DX37" s="1">
        <v>0</v>
      </c>
      <c r="DY37" s="1">
        <v>0</v>
      </c>
      <c r="DZ37" s="1">
        <v>0</v>
      </c>
      <c r="EA37" s="1">
        <v>0</v>
      </c>
      <c r="EB37" s="1">
        <v>0</v>
      </c>
      <c r="EC37" s="1">
        <v>0</v>
      </c>
      <c r="ED37" s="1">
        <v>0</v>
      </c>
      <c r="EE37" s="1">
        <v>0</v>
      </c>
      <c r="EF37" s="1">
        <v>0</v>
      </c>
      <c r="EG37" s="1">
        <v>0</v>
      </c>
      <c r="EH37" s="1">
        <v>0</v>
      </c>
      <c r="EI37" s="1">
        <v>0</v>
      </c>
      <c r="EJ37" s="1">
        <v>0</v>
      </c>
      <c r="EK37" s="1">
        <v>0</v>
      </c>
      <c r="EL37" s="1">
        <v>0</v>
      </c>
      <c r="EM37" s="1">
        <v>0</v>
      </c>
      <c r="EN37" s="1">
        <v>0</v>
      </c>
      <c r="EO37" s="1">
        <v>0</v>
      </c>
      <c r="EP37" s="1">
        <v>0</v>
      </c>
      <c r="EQ37" s="1">
        <v>0</v>
      </c>
      <c r="ER37" s="1">
        <v>0</v>
      </c>
      <c r="ES37" s="1">
        <v>0</v>
      </c>
      <c r="ET37" s="1">
        <v>1</v>
      </c>
      <c r="EU37" s="1">
        <v>0</v>
      </c>
      <c r="EV37" s="1">
        <v>0</v>
      </c>
      <c r="EW37" s="1">
        <v>0</v>
      </c>
      <c r="EX37" s="1">
        <v>0</v>
      </c>
      <c r="EY37" s="1">
        <v>0</v>
      </c>
      <c r="EZ37" s="1">
        <v>0</v>
      </c>
      <c r="FA37" s="1">
        <v>0</v>
      </c>
      <c r="FB37" s="1">
        <v>0</v>
      </c>
      <c r="FC37" s="1">
        <v>2</v>
      </c>
      <c r="FD37" s="1">
        <v>0</v>
      </c>
      <c r="FE37" s="1">
        <v>0</v>
      </c>
      <c r="FF37" s="1">
        <v>0</v>
      </c>
    </row>
    <row r="38" spans="1:162">
      <c r="A38" s="1">
        <v>35</v>
      </c>
      <c r="B38" s="5" t="s">
        <v>1895</v>
      </c>
      <c r="C38" s="1">
        <v>0</v>
      </c>
      <c r="D38" s="1">
        <v>0</v>
      </c>
      <c r="E38" s="1">
        <v>0</v>
      </c>
      <c r="F38" s="1">
        <v>0</v>
      </c>
      <c r="G38" s="1">
        <v>0</v>
      </c>
      <c r="H38" s="1">
        <v>0</v>
      </c>
      <c r="I38" s="1">
        <v>3</v>
      </c>
      <c r="J38" s="1">
        <v>0</v>
      </c>
      <c r="K38" s="1">
        <v>0</v>
      </c>
      <c r="L38" s="1">
        <v>0</v>
      </c>
      <c r="M38" s="1">
        <v>0</v>
      </c>
      <c r="N38" s="1">
        <v>0</v>
      </c>
      <c r="O38" s="1">
        <v>0</v>
      </c>
      <c r="P38" s="1">
        <v>0</v>
      </c>
      <c r="Q38" s="1">
        <v>1</v>
      </c>
      <c r="R38" s="1">
        <v>0</v>
      </c>
      <c r="S38" s="1">
        <v>1</v>
      </c>
      <c r="T38" s="1">
        <v>0</v>
      </c>
      <c r="U38" s="1">
        <v>0</v>
      </c>
      <c r="V38" s="1">
        <v>0</v>
      </c>
      <c r="W38" s="1">
        <v>0</v>
      </c>
      <c r="X38" s="1">
        <v>0</v>
      </c>
      <c r="Y38" s="1">
        <v>0</v>
      </c>
      <c r="Z38" s="1">
        <v>0</v>
      </c>
      <c r="AA38" s="1">
        <v>0</v>
      </c>
      <c r="AB38" s="1">
        <v>0</v>
      </c>
      <c r="AC38" s="1">
        <v>0</v>
      </c>
      <c r="AD38" s="1">
        <v>0</v>
      </c>
      <c r="AE38" s="1">
        <v>1</v>
      </c>
      <c r="AF38" s="1">
        <v>1</v>
      </c>
      <c r="AG38" s="1">
        <v>1</v>
      </c>
      <c r="AH38" s="1">
        <v>0</v>
      </c>
      <c r="AI38" s="1">
        <v>0</v>
      </c>
      <c r="AJ38" s="1">
        <v>1</v>
      </c>
      <c r="AK38" s="1">
        <v>0</v>
      </c>
      <c r="AL38" s="1">
        <v>0</v>
      </c>
      <c r="AM38" s="1">
        <v>0</v>
      </c>
      <c r="AN38" s="1">
        <v>2</v>
      </c>
      <c r="AO38" s="1">
        <v>0</v>
      </c>
      <c r="AP38" s="1">
        <v>0</v>
      </c>
      <c r="AQ38" s="1">
        <v>0</v>
      </c>
      <c r="AR38" s="1">
        <v>0</v>
      </c>
      <c r="AS38" s="1">
        <v>0</v>
      </c>
      <c r="AT38" s="1">
        <v>1</v>
      </c>
      <c r="AU38" s="1">
        <v>1</v>
      </c>
      <c r="AV38" s="1">
        <v>0</v>
      </c>
      <c r="AW38" s="1">
        <v>0</v>
      </c>
      <c r="AX38" s="1">
        <v>0</v>
      </c>
      <c r="AY38" s="1">
        <v>0</v>
      </c>
      <c r="AZ38" s="1">
        <v>0</v>
      </c>
      <c r="BA38" s="1">
        <v>0</v>
      </c>
      <c r="BB38" s="1">
        <v>0</v>
      </c>
      <c r="BC38" s="1">
        <v>0</v>
      </c>
      <c r="BD38" s="1">
        <v>0</v>
      </c>
      <c r="BE38" s="1">
        <v>0</v>
      </c>
      <c r="BF38" s="1">
        <v>0</v>
      </c>
      <c r="BG38" s="1">
        <v>0</v>
      </c>
      <c r="BH38" s="1">
        <v>0</v>
      </c>
      <c r="BI38" s="1">
        <v>0</v>
      </c>
      <c r="BJ38" s="1">
        <v>0</v>
      </c>
      <c r="BK38" s="1">
        <v>0</v>
      </c>
      <c r="BL38" s="1">
        <v>1</v>
      </c>
      <c r="BM38" s="1">
        <v>1</v>
      </c>
      <c r="BN38" s="1">
        <v>1</v>
      </c>
      <c r="BO38" s="1">
        <v>0</v>
      </c>
      <c r="BP38" s="1">
        <v>1</v>
      </c>
      <c r="BQ38" s="1">
        <v>1</v>
      </c>
      <c r="BR38" s="1">
        <v>1</v>
      </c>
      <c r="BS38" s="1">
        <v>1</v>
      </c>
      <c r="BT38" s="1">
        <v>0</v>
      </c>
      <c r="BU38" s="1">
        <v>0</v>
      </c>
      <c r="BV38" s="1">
        <v>0</v>
      </c>
      <c r="BW38" s="1">
        <v>0</v>
      </c>
      <c r="BX38" s="1">
        <v>1</v>
      </c>
      <c r="BY38" s="1">
        <v>0</v>
      </c>
      <c r="BZ38" s="1">
        <v>0</v>
      </c>
      <c r="CA38" s="1">
        <v>0</v>
      </c>
      <c r="CB38" s="1">
        <v>0</v>
      </c>
      <c r="CC38" s="1">
        <v>1</v>
      </c>
      <c r="CD38" s="1">
        <v>1</v>
      </c>
      <c r="CE38" s="1">
        <v>0</v>
      </c>
      <c r="CF38" s="1">
        <v>0</v>
      </c>
      <c r="CG38" s="1">
        <v>0</v>
      </c>
      <c r="CH38" s="1">
        <v>0</v>
      </c>
      <c r="CI38" s="1">
        <v>0</v>
      </c>
      <c r="CJ38" s="1">
        <v>0</v>
      </c>
      <c r="CK38" s="1">
        <v>0</v>
      </c>
      <c r="CL38" s="1">
        <v>0</v>
      </c>
      <c r="CM38" s="1">
        <v>0</v>
      </c>
      <c r="CN38" s="1">
        <v>0</v>
      </c>
      <c r="CO38" s="1">
        <v>0</v>
      </c>
      <c r="CP38" s="1">
        <v>0</v>
      </c>
      <c r="CQ38" s="1">
        <v>0</v>
      </c>
      <c r="CR38" s="1">
        <v>0</v>
      </c>
      <c r="CS38" s="1">
        <v>0</v>
      </c>
      <c r="CT38" s="1">
        <v>0</v>
      </c>
      <c r="CU38" s="1">
        <v>0</v>
      </c>
      <c r="CV38" s="1">
        <v>0</v>
      </c>
      <c r="CW38" s="1">
        <v>0</v>
      </c>
      <c r="CX38" s="1">
        <v>0</v>
      </c>
      <c r="CY38" s="1">
        <v>0</v>
      </c>
      <c r="CZ38" s="1">
        <v>0</v>
      </c>
      <c r="DA38" s="1">
        <v>0</v>
      </c>
      <c r="DB38" s="1">
        <v>0</v>
      </c>
      <c r="DC38" s="1">
        <v>0</v>
      </c>
      <c r="DD38" s="1">
        <v>0</v>
      </c>
      <c r="DE38" s="1">
        <v>0</v>
      </c>
      <c r="DF38" s="1">
        <v>0</v>
      </c>
      <c r="DG38" s="1">
        <v>0</v>
      </c>
      <c r="DH38" s="1">
        <v>0</v>
      </c>
      <c r="DI38" s="1">
        <v>0</v>
      </c>
      <c r="DJ38" s="1">
        <v>0</v>
      </c>
      <c r="DK38" s="1">
        <v>0</v>
      </c>
      <c r="DL38" s="1">
        <v>0</v>
      </c>
      <c r="DM38" s="1">
        <v>0</v>
      </c>
      <c r="DN38" s="1">
        <v>0</v>
      </c>
      <c r="DO38" s="1">
        <v>0</v>
      </c>
      <c r="DP38" s="1">
        <v>0</v>
      </c>
      <c r="DQ38" s="1">
        <v>0</v>
      </c>
      <c r="DR38" s="1">
        <v>0</v>
      </c>
      <c r="DS38" s="1">
        <v>0</v>
      </c>
      <c r="DT38" s="1">
        <v>0</v>
      </c>
      <c r="DU38" s="1">
        <v>0</v>
      </c>
      <c r="DV38" s="1">
        <v>0</v>
      </c>
      <c r="DW38" s="1">
        <v>0</v>
      </c>
      <c r="DX38" s="1">
        <v>0</v>
      </c>
      <c r="DY38" s="1">
        <v>0</v>
      </c>
      <c r="DZ38" s="1">
        <v>0</v>
      </c>
      <c r="EA38" s="1">
        <v>0</v>
      </c>
      <c r="EB38" s="1">
        <v>0</v>
      </c>
      <c r="EC38" s="1">
        <v>0</v>
      </c>
      <c r="ED38" s="1">
        <v>0</v>
      </c>
      <c r="EE38" s="1">
        <v>0</v>
      </c>
      <c r="EF38" s="1">
        <v>0</v>
      </c>
      <c r="EG38" s="1">
        <v>0</v>
      </c>
      <c r="EH38" s="1">
        <v>0</v>
      </c>
      <c r="EI38" s="1">
        <v>0</v>
      </c>
      <c r="EJ38" s="1">
        <v>0</v>
      </c>
      <c r="EK38" s="1">
        <v>0</v>
      </c>
      <c r="EL38" s="1">
        <v>0</v>
      </c>
      <c r="EM38" s="1">
        <v>0</v>
      </c>
      <c r="EN38" s="1">
        <v>0</v>
      </c>
      <c r="EO38" s="1">
        <v>0</v>
      </c>
      <c r="EP38" s="1">
        <v>0</v>
      </c>
      <c r="EQ38" s="1">
        <v>0</v>
      </c>
      <c r="ER38" s="1">
        <v>0</v>
      </c>
      <c r="ES38" s="1">
        <v>0</v>
      </c>
      <c r="ET38" s="1">
        <v>2</v>
      </c>
      <c r="EU38" s="1">
        <v>0</v>
      </c>
      <c r="EV38" s="1">
        <v>0</v>
      </c>
      <c r="EW38" s="1">
        <v>0</v>
      </c>
      <c r="EX38" s="1">
        <v>0</v>
      </c>
      <c r="EY38" s="1">
        <v>0</v>
      </c>
      <c r="EZ38" s="1">
        <v>0</v>
      </c>
      <c r="FA38" s="1">
        <v>0</v>
      </c>
      <c r="FB38" s="1">
        <v>1</v>
      </c>
      <c r="FC38" s="1">
        <v>1</v>
      </c>
      <c r="FD38" s="1">
        <v>0</v>
      </c>
      <c r="FE38" s="1">
        <v>0</v>
      </c>
      <c r="FF38" s="1">
        <v>0</v>
      </c>
    </row>
    <row r="39" spans="1:162">
      <c r="A39" s="1">
        <v>36</v>
      </c>
      <c r="B39" s="5" t="s">
        <v>1896</v>
      </c>
      <c r="C39" s="1">
        <v>0</v>
      </c>
      <c r="D39" s="1">
        <v>0</v>
      </c>
      <c r="E39" s="1">
        <v>0</v>
      </c>
      <c r="F39" s="1">
        <v>0</v>
      </c>
      <c r="G39" s="1">
        <v>0</v>
      </c>
      <c r="H39" s="1">
        <v>0</v>
      </c>
      <c r="I39" s="1">
        <v>3</v>
      </c>
      <c r="J39" s="1">
        <v>0</v>
      </c>
      <c r="K39" s="1">
        <v>0</v>
      </c>
      <c r="L39" s="1">
        <v>0</v>
      </c>
      <c r="M39" s="1">
        <v>0</v>
      </c>
      <c r="N39" s="1">
        <v>0</v>
      </c>
      <c r="O39" s="1">
        <v>0</v>
      </c>
      <c r="P39" s="1">
        <v>0</v>
      </c>
      <c r="Q39" s="1">
        <v>0</v>
      </c>
      <c r="R39" s="1">
        <v>0</v>
      </c>
      <c r="S39" s="1">
        <v>1</v>
      </c>
      <c r="T39" s="1">
        <v>0</v>
      </c>
      <c r="U39" s="1">
        <v>0</v>
      </c>
      <c r="V39" s="1">
        <v>0</v>
      </c>
      <c r="W39" s="1">
        <v>0</v>
      </c>
      <c r="X39" s="1">
        <v>0</v>
      </c>
      <c r="Y39" s="1">
        <v>0</v>
      </c>
      <c r="Z39" s="1">
        <v>0</v>
      </c>
      <c r="AA39" s="1">
        <v>0</v>
      </c>
      <c r="AB39" s="1">
        <v>0</v>
      </c>
      <c r="AC39" s="1">
        <v>0</v>
      </c>
      <c r="AD39" s="1">
        <v>0</v>
      </c>
      <c r="AE39" s="1">
        <v>1</v>
      </c>
      <c r="AF39" s="1">
        <v>1</v>
      </c>
      <c r="AG39" s="1">
        <v>1</v>
      </c>
      <c r="AH39" s="1">
        <v>0</v>
      </c>
      <c r="AI39" s="1">
        <v>1</v>
      </c>
      <c r="AJ39" s="1">
        <v>1</v>
      </c>
      <c r="AK39" s="1">
        <v>0</v>
      </c>
      <c r="AL39" s="1">
        <v>0</v>
      </c>
      <c r="AM39" s="1">
        <v>0</v>
      </c>
      <c r="AN39" s="1">
        <v>1</v>
      </c>
      <c r="AO39" s="1">
        <v>0</v>
      </c>
      <c r="AP39" s="1">
        <v>0</v>
      </c>
      <c r="AQ39" s="1">
        <v>0</v>
      </c>
      <c r="AR39" s="1">
        <v>0</v>
      </c>
      <c r="AS39" s="1">
        <v>0</v>
      </c>
      <c r="AT39" s="1">
        <v>1</v>
      </c>
      <c r="AU39" s="1">
        <v>1</v>
      </c>
      <c r="AV39" s="1">
        <v>0</v>
      </c>
      <c r="AW39" s="1">
        <v>0</v>
      </c>
      <c r="AX39" s="1">
        <v>0</v>
      </c>
      <c r="AY39" s="1">
        <v>0</v>
      </c>
      <c r="AZ39" s="1">
        <v>1</v>
      </c>
      <c r="BA39" s="1">
        <v>0</v>
      </c>
      <c r="BB39" s="1">
        <v>1</v>
      </c>
      <c r="BC39" s="1">
        <v>0</v>
      </c>
      <c r="BD39" s="1">
        <v>0</v>
      </c>
      <c r="BE39" s="1">
        <v>0</v>
      </c>
      <c r="BF39" s="1">
        <v>1</v>
      </c>
      <c r="BG39" s="1">
        <v>0</v>
      </c>
      <c r="BH39" s="1">
        <v>1</v>
      </c>
      <c r="BI39" s="1">
        <v>0</v>
      </c>
      <c r="BJ39" s="1">
        <v>0</v>
      </c>
      <c r="BK39" s="1">
        <v>0</v>
      </c>
      <c r="BL39" s="1">
        <v>1</v>
      </c>
      <c r="BM39" s="1">
        <v>1</v>
      </c>
      <c r="BN39" s="1">
        <v>1</v>
      </c>
      <c r="BO39" s="1">
        <v>0</v>
      </c>
      <c r="BP39" s="1">
        <v>1</v>
      </c>
      <c r="BQ39" s="1">
        <v>1</v>
      </c>
      <c r="BR39" s="1">
        <v>1</v>
      </c>
      <c r="BS39" s="1">
        <v>1</v>
      </c>
      <c r="BT39" s="1">
        <v>0</v>
      </c>
      <c r="BU39" s="1">
        <v>0</v>
      </c>
      <c r="BV39" s="1">
        <v>0</v>
      </c>
      <c r="BW39" s="1">
        <v>0</v>
      </c>
      <c r="BX39" s="1">
        <v>1</v>
      </c>
      <c r="BY39" s="1">
        <v>0</v>
      </c>
      <c r="BZ39" s="1">
        <v>0</v>
      </c>
      <c r="CA39" s="1">
        <v>0</v>
      </c>
      <c r="CB39" s="1">
        <v>0</v>
      </c>
      <c r="CC39" s="1">
        <v>1</v>
      </c>
      <c r="CD39" s="1">
        <v>1</v>
      </c>
      <c r="CE39" s="1">
        <v>0</v>
      </c>
      <c r="CF39" s="1">
        <v>0</v>
      </c>
      <c r="CG39" s="1">
        <v>0</v>
      </c>
      <c r="CH39" s="1">
        <v>0</v>
      </c>
      <c r="CI39" s="1">
        <v>0</v>
      </c>
      <c r="CJ39" s="1">
        <v>0</v>
      </c>
      <c r="CK39" s="1">
        <v>0</v>
      </c>
      <c r="CL39" s="1">
        <v>0</v>
      </c>
      <c r="CM39" s="1">
        <v>0</v>
      </c>
      <c r="CN39" s="1">
        <v>0</v>
      </c>
      <c r="CO39" s="1">
        <v>0</v>
      </c>
      <c r="CP39" s="1">
        <v>0</v>
      </c>
      <c r="CQ39" s="1">
        <v>0</v>
      </c>
      <c r="CR39" s="1">
        <v>0</v>
      </c>
      <c r="CS39" s="1">
        <v>0</v>
      </c>
      <c r="CT39" s="1">
        <v>0</v>
      </c>
      <c r="CU39" s="1">
        <v>0</v>
      </c>
      <c r="CV39" s="1">
        <v>0</v>
      </c>
      <c r="CW39" s="1">
        <v>0</v>
      </c>
      <c r="CX39" s="1">
        <v>0</v>
      </c>
      <c r="CY39" s="1">
        <v>0</v>
      </c>
      <c r="CZ39" s="1">
        <v>0</v>
      </c>
      <c r="DA39" s="1">
        <v>0</v>
      </c>
      <c r="DB39" s="1">
        <v>0</v>
      </c>
      <c r="DC39" s="1">
        <v>0</v>
      </c>
      <c r="DD39" s="1">
        <v>0</v>
      </c>
      <c r="DE39" s="1">
        <v>0</v>
      </c>
      <c r="DF39" s="1">
        <v>0</v>
      </c>
      <c r="DG39" s="1">
        <v>0</v>
      </c>
      <c r="DH39" s="1">
        <v>0</v>
      </c>
      <c r="DI39" s="1">
        <v>0</v>
      </c>
      <c r="DJ39" s="1">
        <v>0</v>
      </c>
      <c r="DK39" s="1">
        <v>0</v>
      </c>
      <c r="DL39" s="1">
        <v>0</v>
      </c>
      <c r="DM39" s="1">
        <v>0</v>
      </c>
      <c r="DN39" s="1">
        <v>0</v>
      </c>
      <c r="DO39" s="1">
        <v>0</v>
      </c>
      <c r="DP39" s="1">
        <v>0</v>
      </c>
      <c r="DQ39" s="1">
        <v>0</v>
      </c>
      <c r="DR39" s="1">
        <v>0</v>
      </c>
      <c r="DS39" s="1">
        <v>0</v>
      </c>
      <c r="DT39" s="1">
        <v>0</v>
      </c>
      <c r="DU39" s="1">
        <v>0</v>
      </c>
      <c r="DV39" s="1">
        <v>0</v>
      </c>
      <c r="DW39" s="1">
        <v>0</v>
      </c>
      <c r="DX39" s="1">
        <v>0</v>
      </c>
      <c r="DY39" s="1">
        <v>0</v>
      </c>
      <c r="DZ39" s="1">
        <v>0</v>
      </c>
      <c r="EA39" s="1">
        <v>0</v>
      </c>
      <c r="EB39" s="1">
        <v>0</v>
      </c>
      <c r="EC39" s="1">
        <v>0</v>
      </c>
      <c r="ED39" s="1">
        <v>0</v>
      </c>
      <c r="EE39" s="1">
        <v>0</v>
      </c>
      <c r="EF39" s="1">
        <v>0</v>
      </c>
      <c r="EG39" s="1">
        <v>0</v>
      </c>
      <c r="EH39" s="1">
        <v>0</v>
      </c>
      <c r="EI39" s="1">
        <v>0</v>
      </c>
      <c r="EJ39" s="1">
        <v>0</v>
      </c>
      <c r="EK39" s="1">
        <v>0</v>
      </c>
      <c r="EL39" s="1">
        <v>0</v>
      </c>
      <c r="EM39" s="1">
        <v>0</v>
      </c>
      <c r="EN39" s="1">
        <v>0</v>
      </c>
      <c r="EO39" s="1">
        <v>0</v>
      </c>
      <c r="EP39" s="1">
        <v>0</v>
      </c>
      <c r="EQ39" s="1">
        <v>0</v>
      </c>
      <c r="ER39" s="1">
        <v>0</v>
      </c>
      <c r="ES39" s="1">
        <v>0</v>
      </c>
      <c r="ET39" s="1">
        <v>2</v>
      </c>
      <c r="EU39" s="1">
        <v>0</v>
      </c>
      <c r="EV39" s="1">
        <v>0</v>
      </c>
      <c r="EW39" s="1">
        <v>0</v>
      </c>
      <c r="EX39" s="1">
        <v>0</v>
      </c>
      <c r="EY39" s="1">
        <v>0</v>
      </c>
      <c r="EZ39" s="1">
        <v>0</v>
      </c>
      <c r="FA39" s="1">
        <v>0</v>
      </c>
      <c r="FB39" s="1">
        <v>1</v>
      </c>
      <c r="FC39" s="1">
        <v>1</v>
      </c>
      <c r="FD39" s="1">
        <v>0</v>
      </c>
      <c r="FE39" s="1">
        <v>1</v>
      </c>
      <c r="FF39" s="1">
        <v>0</v>
      </c>
    </row>
    <row r="40" spans="1:162">
      <c r="A40" s="1">
        <v>37</v>
      </c>
      <c r="B40" s="5" t="s">
        <v>1897</v>
      </c>
      <c r="C40" s="1">
        <v>0</v>
      </c>
      <c r="D40" s="1">
        <v>0</v>
      </c>
      <c r="E40" s="1">
        <v>0</v>
      </c>
      <c r="F40" s="1">
        <v>0</v>
      </c>
      <c r="G40" s="1">
        <v>0</v>
      </c>
      <c r="H40" s="1">
        <v>0</v>
      </c>
      <c r="I40" s="1">
        <v>5</v>
      </c>
      <c r="J40" s="1">
        <v>0</v>
      </c>
      <c r="K40" s="1">
        <v>0</v>
      </c>
      <c r="L40" s="1">
        <v>0</v>
      </c>
      <c r="M40" s="1">
        <v>0</v>
      </c>
      <c r="N40" s="1">
        <v>0</v>
      </c>
      <c r="O40" s="1">
        <v>0</v>
      </c>
      <c r="P40" s="1">
        <v>0</v>
      </c>
      <c r="Q40" s="1">
        <v>1</v>
      </c>
      <c r="R40" s="1">
        <v>0</v>
      </c>
      <c r="S40" s="1">
        <v>1</v>
      </c>
      <c r="T40" s="1">
        <v>0</v>
      </c>
      <c r="U40" s="1">
        <v>0</v>
      </c>
      <c r="V40" s="1">
        <v>0</v>
      </c>
      <c r="W40" s="1">
        <v>0</v>
      </c>
      <c r="X40" s="1">
        <v>0</v>
      </c>
      <c r="Y40" s="1">
        <v>0</v>
      </c>
      <c r="Z40" s="1">
        <v>0</v>
      </c>
      <c r="AA40" s="1">
        <v>0</v>
      </c>
      <c r="AB40" s="1">
        <v>0</v>
      </c>
      <c r="AC40" s="1">
        <v>0</v>
      </c>
      <c r="AD40" s="1">
        <v>0</v>
      </c>
      <c r="AE40" s="1">
        <v>1</v>
      </c>
      <c r="AF40" s="1">
        <v>1</v>
      </c>
      <c r="AG40" s="1">
        <v>1</v>
      </c>
      <c r="AH40" s="1">
        <v>0</v>
      </c>
      <c r="AI40" s="1">
        <v>0</v>
      </c>
      <c r="AJ40" s="1">
        <v>1</v>
      </c>
      <c r="AK40" s="1">
        <v>0</v>
      </c>
      <c r="AL40" s="1">
        <v>0</v>
      </c>
      <c r="AM40" s="1">
        <v>0</v>
      </c>
      <c r="AN40" s="1">
        <v>1</v>
      </c>
      <c r="AO40" s="1">
        <v>1</v>
      </c>
      <c r="AP40" s="1">
        <v>0</v>
      </c>
      <c r="AQ40" s="1">
        <v>0</v>
      </c>
      <c r="AR40" s="1">
        <v>0</v>
      </c>
      <c r="AS40" s="1">
        <v>0</v>
      </c>
      <c r="AT40" s="1">
        <v>1</v>
      </c>
      <c r="AU40" s="1">
        <v>1</v>
      </c>
      <c r="AV40" s="1">
        <v>0</v>
      </c>
      <c r="AW40" s="1">
        <v>0</v>
      </c>
      <c r="AX40" s="1">
        <v>0</v>
      </c>
      <c r="AY40" s="1">
        <v>1</v>
      </c>
      <c r="AZ40" s="1">
        <v>1</v>
      </c>
      <c r="BA40" s="1">
        <v>0</v>
      </c>
      <c r="BB40" s="1">
        <v>1</v>
      </c>
      <c r="BC40" s="1">
        <v>0</v>
      </c>
      <c r="BD40" s="1">
        <v>0</v>
      </c>
      <c r="BE40" s="1">
        <v>0</v>
      </c>
      <c r="BF40" s="1">
        <v>0</v>
      </c>
      <c r="BG40" s="1">
        <v>0</v>
      </c>
      <c r="BH40" s="1">
        <v>1</v>
      </c>
      <c r="BI40" s="1">
        <v>0</v>
      </c>
      <c r="BJ40" s="1">
        <v>2</v>
      </c>
      <c r="BK40" s="1">
        <v>0</v>
      </c>
      <c r="BL40" s="1">
        <v>1</v>
      </c>
      <c r="BM40" s="1">
        <v>1</v>
      </c>
      <c r="BN40" s="1">
        <v>1</v>
      </c>
      <c r="BO40" s="1">
        <v>0</v>
      </c>
      <c r="BP40" s="1">
        <v>1</v>
      </c>
      <c r="BQ40" s="1">
        <v>1</v>
      </c>
      <c r="BR40" s="1">
        <v>0</v>
      </c>
      <c r="BS40" s="1">
        <v>1</v>
      </c>
      <c r="BT40" s="1">
        <v>0</v>
      </c>
      <c r="BU40" s="1">
        <v>0</v>
      </c>
      <c r="BV40" s="1">
        <v>0</v>
      </c>
      <c r="BW40" s="1">
        <v>0</v>
      </c>
      <c r="BX40" s="1">
        <v>1</v>
      </c>
      <c r="BY40" s="1">
        <v>0</v>
      </c>
      <c r="BZ40" s="1">
        <v>0</v>
      </c>
      <c r="CA40" s="1">
        <v>0</v>
      </c>
      <c r="CB40" s="1">
        <v>0</v>
      </c>
      <c r="CC40" s="1">
        <v>1</v>
      </c>
      <c r="CD40" s="1">
        <v>1</v>
      </c>
      <c r="CE40" s="1">
        <v>0</v>
      </c>
      <c r="CF40" s="1">
        <v>0</v>
      </c>
      <c r="CG40" s="1">
        <v>0</v>
      </c>
      <c r="CH40" s="1">
        <v>0</v>
      </c>
      <c r="CI40" s="1">
        <v>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0</v>
      </c>
      <c r="DB40" s="1">
        <v>0</v>
      </c>
      <c r="DC40" s="1">
        <v>0</v>
      </c>
      <c r="DD40" s="1">
        <v>0</v>
      </c>
      <c r="DE40" s="1">
        <v>0</v>
      </c>
      <c r="DF40" s="1">
        <v>0</v>
      </c>
      <c r="DG40" s="1">
        <v>0</v>
      </c>
      <c r="DH40" s="1">
        <v>0</v>
      </c>
      <c r="DI40" s="1">
        <v>0</v>
      </c>
      <c r="DJ40" s="1">
        <v>0</v>
      </c>
      <c r="DK40" s="1">
        <v>0</v>
      </c>
      <c r="DL40" s="1">
        <v>0</v>
      </c>
      <c r="DM40" s="1">
        <v>0</v>
      </c>
      <c r="DN40" s="1">
        <v>0</v>
      </c>
      <c r="DO40" s="1">
        <v>0</v>
      </c>
      <c r="DP40" s="1">
        <v>0</v>
      </c>
      <c r="DQ40" s="1">
        <v>0</v>
      </c>
      <c r="DR40" s="1">
        <v>0</v>
      </c>
      <c r="DS40" s="1">
        <v>1</v>
      </c>
      <c r="DT40" s="1">
        <v>0</v>
      </c>
      <c r="DU40" s="1">
        <v>0</v>
      </c>
      <c r="DV40" s="1">
        <v>0</v>
      </c>
      <c r="DW40" s="1">
        <v>0</v>
      </c>
      <c r="DX40" s="1">
        <v>0</v>
      </c>
      <c r="DY40" s="1">
        <v>0</v>
      </c>
      <c r="DZ40" s="1">
        <v>0</v>
      </c>
      <c r="EA40" s="1">
        <v>0</v>
      </c>
      <c r="EB40" s="1">
        <v>0</v>
      </c>
      <c r="EC40" s="1">
        <v>0</v>
      </c>
      <c r="ED40" s="1">
        <v>0</v>
      </c>
      <c r="EE40" s="1">
        <v>0</v>
      </c>
      <c r="EF40" s="1">
        <v>0</v>
      </c>
      <c r="EG40" s="1">
        <v>0</v>
      </c>
      <c r="EH40" s="1">
        <v>0</v>
      </c>
      <c r="EI40" s="1">
        <v>0</v>
      </c>
      <c r="EJ40" s="1">
        <v>0</v>
      </c>
      <c r="EK40" s="1">
        <v>0</v>
      </c>
      <c r="EL40" s="1">
        <v>0</v>
      </c>
      <c r="EM40" s="1">
        <v>0</v>
      </c>
      <c r="EN40" s="1">
        <v>0</v>
      </c>
      <c r="EO40" s="1">
        <v>0</v>
      </c>
      <c r="EP40" s="1">
        <v>0</v>
      </c>
      <c r="EQ40" s="1">
        <v>0</v>
      </c>
      <c r="ER40" s="1">
        <v>0</v>
      </c>
      <c r="ES40" s="1">
        <v>0</v>
      </c>
      <c r="ET40" s="1">
        <v>2</v>
      </c>
      <c r="EU40" s="1">
        <v>0</v>
      </c>
      <c r="EV40" s="1">
        <v>0</v>
      </c>
      <c r="EW40" s="1">
        <v>0</v>
      </c>
      <c r="EX40" s="1">
        <v>0</v>
      </c>
      <c r="EY40" s="1">
        <v>0</v>
      </c>
      <c r="EZ40" s="1">
        <v>0</v>
      </c>
      <c r="FA40" s="1">
        <v>1</v>
      </c>
      <c r="FB40" s="1">
        <v>1</v>
      </c>
      <c r="FC40" s="1">
        <v>1</v>
      </c>
      <c r="FD40" s="1">
        <v>0</v>
      </c>
      <c r="FE40" s="1">
        <v>0</v>
      </c>
      <c r="FF40" s="1">
        <v>0</v>
      </c>
    </row>
    <row r="41" spans="1:162">
      <c r="A41" s="1">
        <v>38</v>
      </c>
      <c r="B41" s="5" t="s">
        <v>1898</v>
      </c>
      <c r="C41" s="1">
        <v>0</v>
      </c>
      <c r="D41" s="1">
        <v>0</v>
      </c>
      <c r="E41" s="1">
        <v>0</v>
      </c>
      <c r="F41" s="1">
        <v>0</v>
      </c>
      <c r="G41" s="1">
        <v>0</v>
      </c>
      <c r="H41" s="1">
        <v>0</v>
      </c>
      <c r="I41" s="1">
        <v>5</v>
      </c>
      <c r="J41" s="1">
        <v>0</v>
      </c>
      <c r="K41" s="1">
        <v>0</v>
      </c>
      <c r="L41" s="1">
        <v>0</v>
      </c>
      <c r="M41" s="1">
        <v>0</v>
      </c>
      <c r="N41" s="1">
        <v>0</v>
      </c>
      <c r="O41" s="1">
        <v>0</v>
      </c>
      <c r="P41" s="1">
        <v>0</v>
      </c>
      <c r="Q41" s="1">
        <v>1</v>
      </c>
      <c r="R41" s="1">
        <v>0</v>
      </c>
      <c r="S41" s="1">
        <v>1</v>
      </c>
      <c r="T41" s="1">
        <v>0</v>
      </c>
      <c r="U41" s="1">
        <v>0</v>
      </c>
      <c r="V41" s="1">
        <v>0</v>
      </c>
      <c r="W41" s="1">
        <v>0</v>
      </c>
      <c r="X41" s="1">
        <v>0</v>
      </c>
      <c r="Y41" s="1">
        <v>0</v>
      </c>
      <c r="Z41" s="1">
        <v>0</v>
      </c>
      <c r="AA41" s="1">
        <v>0</v>
      </c>
      <c r="AB41" s="1">
        <v>0</v>
      </c>
      <c r="AC41" s="1">
        <v>0</v>
      </c>
      <c r="AD41" s="1">
        <v>0</v>
      </c>
      <c r="AE41" s="1">
        <v>1</v>
      </c>
      <c r="AF41" s="1">
        <v>1</v>
      </c>
      <c r="AG41" s="1">
        <v>1</v>
      </c>
      <c r="AH41" s="1">
        <v>0</v>
      </c>
      <c r="AI41" s="1">
        <v>0</v>
      </c>
      <c r="AJ41" s="1">
        <v>1</v>
      </c>
      <c r="AK41" s="1">
        <v>0</v>
      </c>
      <c r="AL41" s="1">
        <v>0</v>
      </c>
      <c r="AM41" s="1">
        <v>0</v>
      </c>
      <c r="AN41" s="1">
        <v>1</v>
      </c>
      <c r="AO41" s="1">
        <v>1</v>
      </c>
      <c r="AP41" s="1">
        <v>0</v>
      </c>
      <c r="AQ41" s="1">
        <v>0</v>
      </c>
      <c r="AR41" s="1">
        <v>0</v>
      </c>
      <c r="AS41" s="1">
        <v>0</v>
      </c>
      <c r="AT41" s="1">
        <v>1</v>
      </c>
      <c r="AU41" s="1">
        <v>1</v>
      </c>
      <c r="AV41" s="1">
        <v>0</v>
      </c>
      <c r="AW41" s="1">
        <v>0</v>
      </c>
      <c r="AX41" s="1">
        <v>0</v>
      </c>
      <c r="AY41" s="1">
        <v>1</v>
      </c>
      <c r="AZ41" s="1">
        <v>1</v>
      </c>
      <c r="BA41" s="1">
        <v>0</v>
      </c>
      <c r="BB41" s="1">
        <v>1</v>
      </c>
      <c r="BC41" s="1">
        <v>0</v>
      </c>
      <c r="BD41" s="1">
        <v>0</v>
      </c>
      <c r="BE41" s="1">
        <v>0</v>
      </c>
      <c r="BF41" s="1">
        <v>0</v>
      </c>
      <c r="BG41" s="1">
        <v>0</v>
      </c>
      <c r="BH41" s="1">
        <v>1</v>
      </c>
      <c r="BI41" s="1">
        <v>0</v>
      </c>
      <c r="BJ41" s="1">
        <v>1</v>
      </c>
      <c r="BK41" s="1">
        <v>0</v>
      </c>
      <c r="BL41" s="1">
        <v>1</v>
      </c>
      <c r="BM41" s="1">
        <v>1</v>
      </c>
      <c r="BN41" s="1">
        <v>1</v>
      </c>
      <c r="BO41" s="1">
        <v>0</v>
      </c>
      <c r="BP41" s="1">
        <v>1</v>
      </c>
      <c r="BQ41" s="1">
        <v>1</v>
      </c>
      <c r="BR41" s="1">
        <v>0</v>
      </c>
      <c r="BS41" s="1">
        <v>1</v>
      </c>
      <c r="BT41" s="1">
        <v>0</v>
      </c>
      <c r="BU41" s="1">
        <v>0</v>
      </c>
      <c r="BV41" s="1">
        <v>0</v>
      </c>
      <c r="BW41" s="1">
        <v>0</v>
      </c>
      <c r="BX41" s="1">
        <v>1</v>
      </c>
      <c r="BY41" s="1">
        <v>0</v>
      </c>
      <c r="BZ41" s="1">
        <v>0</v>
      </c>
      <c r="CA41" s="1">
        <v>0</v>
      </c>
      <c r="CB41" s="1">
        <v>0</v>
      </c>
      <c r="CC41" s="1">
        <v>1</v>
      </c>
      <c r="CD41" s="1">
        <v>1</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c r="DB41" s="1">
        <v>0</v>
      </c>
      <c r="DC41" s="1">
        <v>0</v>
      </c>
      <c r="DD41" s="1">
        <v>0</v>
      </c>
      <c r="DE41" s="1">
        <v>0</v>
      </c>
      <c r="DF41" s="1">
        <v>0</v>
      </c>
      <c r="DG41" s="1">
        <v>0</v>
      </c>
      <c r="DH41" s="1">
        <v>0</v>
      </c>
      <c r="DI41" s="1">
        <v>0</v>
      </c>
      <c r="DJ41" s="1">
        <v>0</v>
      </c>
      <c r="DK41" s="1">
        <v>0</v>
      </c>
      <c r="DL41" s="1">
        <v>0</v>
      </c>
      <c r="DM41" s="1">
        <v>0</v>
      </c>
      <c r="DN41" s="1">
        <v>0</v>
      </c>
      <c r="DO41" s="1">
        <v>0</v>
      </c>
      <c r="DP41" s="1">
        <v>0</v>
      </c>
      <c r="DQ41" s="1">
        <v>0</v>
      </c>
      <c r="DR41" s="1">
        <v>0</v>
      </c>
      <c r="DS41" s="1">
        <v>1</v>
      </c>
      <c r="DT41" s="1">
        <v>0</v>
      </c>
      <c r="DU41" s="1">
        <v>0</v>
      </c>
      <c r="DV41" s="1">
        <v>0</v>
      </c>
      <c r="DW41" s="1">
        <v>0</v>
      </c>
      <c r="DX41" s="1">
        <v>0</v>
      </c>
      <c r="DY41" s="1">
        <v>0</v>
      </c>
      <c r="DZ41" s="1">
        <v>0</v>
      </c>
      <c r="EA41" s="1">
        <v>0</v>
      </c>
      <c r="EB41" s="1">
        <v>0</v>
      </c>
      <c r="EC41" s="1">
        <v>0</v>
      </c>
      <c r="ED41" s="1">
        <v>0</v>
      </c>
      <c r="EE41" s="1">
        <v>0</v>
      </c>
      <c r="EF41" s="1">
        <v>0</v>
      </c>
      <c r="EG41" s="1">
        <v>0</v>
      </c>
      <c r="EH41" s="1">
        <v>0</v>
      </c>
      <c r="EI41" s="1">
        <v>0</v>
      </c>
      <c r="EJ41" s="1">
        <v>0</v>
      </c>
      <c r="EK41" s="1">
        <v>0</v>
      </c>
      <c r="EL41" s="1">
        <v>0</v>
      </c>
      <c r="EM41" s="1">
        <v>0</v>
      </c>
      <c r="EN41" s="1">
        <v>0</v>
      </c>
      <c r="EO41" s="1">
        <v>0</v>
      </c>
      <c r="EP41" s="1">
        <v>0</v>
      </c>
      <c r="EQ41" s="1">
        <v>0</v>
      </c>
      <c r="ER41" s="1">
        <v>0</v>
      </c>
      <c r="ES41" s="1">
        <v>0</v>
      </c>
      <c r="ET41" s="1">
        <v>2</v>
      </c>
      <c r="EU41" s="1">
        <v>0</v>
      </c>
      <c r="EV41" s="1">
        <v>0</v>
      </c>
      <c r="EW41" s="1">
        <v>0</v>
      </c>
      <c r="EX41" s="1">
        <v>0</v>
      </c>
      <c r="EY41" s="1">
        <v>0</v>
      </c>
      <c r="EZ41" s="1">
        <v>0</v>
      </c>
      <c r="FA41" s="1">
        <v>1</v>
      </c>
      <c r="FB41" s="1">
        <v>1</v>
      </c>
      <c r="FC41" s="1">
        <v>1</v>
      </c>
      <c r="FD41" s="1">
        <v>0</v>
      </c>
      <c r="FE41" s="1">
        <v>0</v>
      </c>
      <c r="FF41" s="1">
        <v>0</v>
      </c>
    </row>
    <row r="42" spans="1:162">
      <c r="A42" s="1">
        <v>39</v>
      </c>
      <c r="B42" s="5" t="s">
        <v>1899</v>
      </c>
      <c r="C42" s="1">
        <v>0</v>
      </c>
      <c r="D42" s="1">
        <v>0</v>
      </c>
      <c r="E42" s="1">
        <v>0</v>
      </c>
      <c r="F42" s="1">
        <v>0</v>
      </c>
      <c r="G42" s="1">
        <v>0</v>
      </c>
      <c r="H42" s="1">
        <v>0</v>
      </c>
      <c r="I42" s="1">
        <v>2</v>
      </c>
      <c r="J42" s="1">
        <v>0</v>
      </c>
      <c r="K42" s="1">
        <v>0</v>
      </c>
      <c r="L42" s="1">
        <v>0</v>
      </c>
      <c r="M42" s="1">
        <v>0</v>
      </c>
      <c r="N42" s="1">
        <v>0</v>
      </c>
      <c r="O42" s="1">
        <v>0</v>
      </c>
      <c r="P42" s="1">
        <v>0</v>
      </c>
      <c r="Q42" s="1">
        <v>0</v>
      </c>
      <c r="R42" s="1">
        <v>0</v>
      </c>
      <c r="S42" s="1">
        <v>1</v>
      </c>
      <c r="T42" s="1">
        <v>0</v>
      </c>
      <c r="U42" s="1">
        <v>0</v>
      </c>
      <c r="V42" s="1">
        <v>0</v>
      </c>
      <c r="W42" s="1">
        <v>0</v>
      </c>
      <c r="X42" s="1">
        <v>0</v>
      </c>
      <c r="Y42" s="1">
        <v>0</v>
      </c>
      <c r="Z42" s="1">
        <v>0</v>
      </c>
      <c r="AA42" s="1">
        <v>0</v>
      </c>
      <c r="AB42" s="1">
        <v>0</v>
      </c>
      <c r="AC42" s="1">
        <v>0</v>
      </c>
      <c r="AD42" s="1">
        <v>0</v>
      </c>
      <c r="AE42" s="1">
        <v>1</v>
      </c>
      <c r="AF42" s="1">
        <v>1</v>
      </c>
      <c r="AG42" s="1">
        <v>1</v>
      </c>
      <c r="AH42" s="1">
        <v>0</v>
      </c>
      <c r="AI42" s="1">
        <v>0</v>
      </c>
      <c r="AJ42" s="1">
        <v>1</v>
      </c>
      <c r="AK42" s="1">
        <v>0</v>
      </c>
      <c r="AL42" s="1">
        <v>0</v>
      </c>
      <c r="AM42" s="1">
        <v>0</v>
      </c>
      <c r="AN42" s="1">
        <v>1</v>
      </c>
      <c r="AO42" s="1">
        <v>0</v>
      </c>
      <c r="AP42" s="1">
        <v>0</v>
      </c>
      <c r="AQ42" s="1">
        <v>0</v>
      </c>
      <c r="AR42" s="1">
        <v>0</v>
      </c>
      <c r="AS42" s="1">
        <v>0</v>
      </c>
      <c r="AT42" s="1">
        <v>1</v>
      </c>
      <c r="AU42" s="1">
        <v>1</v>
      </c>
      <c r="AV42" s="1">
        <v>0</v>
      </c>
      <c r="AW42" s="1">
        <v>0</v>
      </c>
      <c r="AX42" s="1">
        <v>0</v>
      </c>
      <c r="AY42" s="1">
        <v>0</v>
      </c>
      <c r="AZ42" s="1">
        <v>0</v>
      </c>
      <c r="BA42" s="1">
        <v>0</v>
      </c>
      <c r="BB42" s="1">
        <v>1</v>
      </c>
      <c r="BC42" s="1">
        <v>0</v>
      </c>
      <c r="BD42" s="1">
        <v>0</v>
      </c>
      <c r="BE42" s="1">
        <v>0</v>
      </c>
      <c r="BF42" s="1">
        <v>0</v>
      </c>
      <c r="BG42" s="1">
        <v>0</v>
      </c>
      <c r="BH42" s="1">
        <v>1</v>
      </c>
      <c r="BI42" s="1">
        <v>0</v>
      </c>
      <c r="BJ42" s="1">
        <v>0</v>
      </c>
      <c r="BK42" s="1">
        <v>0</v>
      </c>
      <c r="BL42" s="1">
        <v>1</v>
      </c>
      <c r="BM42" s="1">
        <v>0</v>
      </c>
      <c r="BN42" s="1">
        <v>1</v>
      </c>
      <c r="BO42" s="1">
        <v>0</v>
      </c>
      <c r="BP42" s="1">
        <v>1</v>
      </c>
      <c r="BQ42" s="1">
        <v>1</v>
      </c>
      <c r="BR42" s="1">
        <v>0</v>
      </c>
      <c r="BS42" s="1">
        <v>1</v>
      </c>
      <c r="BT42" s="1">
        <v>0</v>
      </c>
      <c r="BU42" s="1">
        <v>0</v>
      </c>
      <c r="BV42" s="1">
        <v>0</v>
      </c>
      <c r="BW42" s="1">
        <v>0</v>
      </c>
      <c r="BX42" s="1">
        <v>1</v>
      </c>
      <c r="BY42" s="1">
        <v>0</v>
      </c>
      <c r="BZ42" s="1">
        <v>0</v>
      </c>
      <c r="CA42" s="1">
        <v>0</v>
      </c>
      <c r="CB42" s="1">
        <v>0</v>
      </c>
      <c r="CC42" s="1">
        <v>1</v>
      </c>
      <c r="CD42" s="1">
        <v>1</v>
      </c>
      <c r="CE42" s="1">
        <v>0</v>
      </c>
      <c r="CF42" s="1">
        <v>0</v>
      </c>
      <c r="CG42" s="1">
        <v>0</v>
      </c>
      <c r="CH42" s="1">
        <v>0</v>
      </c>
      <c r="CI42" s="1">
        <v>0</v>
      </c>
      <c r="CJ42" s="1">
        <v>0</v>
      </c>
      <c r="CK42" s="1">
        <v>0</v>
      </c>
      <c r="CL42" s="1">
        <v>0</v>
      </c>
      <c r="CM42" s="1">
        <v>0</v>
      </c>
      <c r="CN42" s="1">
        <v>0</v>
      </c>
      <c r="CO42" s="1">
        <v>0</v>
      </c>
      <c r="CP42" s="1">
        <v>0</v>
      </c>
      <c r="CQ42" s="1">
        <v>0</v>
      </c>
      <c r="CR42" s="1">
        <v>0</v>
      </c>
      <c r="CS42" s="1">
        <v>0</v>
      </c>
      <c r="CT42" s="1">
        <v>0</v>
      </c>
      <c r="CU42" s="1">
        <v>0</v>
      </c>
      <c r="CV42" s="1">
        <v>0</v>
      </c>
      <c r="CW42" s="1">
        <v>0</v>
      </c>
      <c r="CX42" s="1">
        <v>0</v>
      </c>
      <c r="CY42" s="1">
        <v>0</v>
      </c>
      <c r="CZ42" s="1">
        <v>0</v>
      </c>
      <c r="DA42" s="1">
        <v>0</v>
      </c>
      <c r="DB42" s="1">
        <v>0</v>
      </c>
      <c r="DC42" s="1">
        <v>0</v>
      </c>
      <c r="DD42" s="1">
        <v>0</v>
      </c>
      <c r="DE42" s="1">
        <v>0</v>
      </c>
      <c r="DF42" s="1">
        <v>0</v>
      </c>
      <c r="DG42" s="1">
        <v>0</v>
      </c>
      <c r="DH42" s="1">
        <v>0</v>
      </c>
      <c r="DI42" s="1">
        <v>0</v>
      </c>
      <c r="DJ42" s="1">
        <v>0</v>
      </c>
      <c r="DK42" s="1">
        <v>0</v>
      </c>
      <c r="DL42" s="1">
        <v>0</v>
      </c>
      <c r="DM42" s="1">
        <v>0</v>
      </c>
      <c r="DN42" s="1">
        <v>0</v>
      </c>
      <c r="DO42" s="1">
        <v>0</v>
      </c>
      <c r="DP42" s="1">
        <v>0</v>
      </c>
      <c r="DQ42" s="1">
        <v>0</v>
      </c>
      <c r="DR42" s="1">
        <v>0</v>
      </c>
      <c r="DS42" s="1">
        <v>0</v>
      </c>
      <c r="DT42" s="1">
        <v>0</v>
      </c>
      <c r="DU42" s="1">
        <v>0</v>
      </c>
      <c r="DV42" s="1">
        <v>0</v>
      </c>
      <c r="DW42" s="1">
        <v>0</v>
      </c>
      <c r="DX42" s="1">
        <v>0</v>
      </c>
      <c r="DY42" s="1">
        <v>0</v>
      </c>
      <c r="DZ42" s="1">
        <v>0</v>
      </c>
      <c r="EA42" s="1">
        <v>0</v>
      </c>
      <c r="EB42" s="1">
        <v>0</v>
      </c>
      <c r="EC42" s="1">
        <v>0</v>
      </c>
      <c r="ED42" s="1">
        <v>0</v>
      </c>
      <c r="EE42" s="1">
        <v>0</v>
      </c>
      <c r="EF42" s="1">
        <v>0</v>
      </c>
      <c r="EG42" s="1">
        <v>0</v>
      </c>
      <c r="EH42" s="1">
        <v>0</v>
      </c>
      <c r="EI42" s="1">
        <v>0</v>
      </c>
      <c r="EJ42" s="1">
        <v>0</v>
      </c>
      <c r="EK42" s="1">
        <v>0</v>
      </c>
      <c r="EL42" s="1">
        <v>0</v>
      </c>
      <c r="EM42" s="1">
        <v>0</v>
      </c>
      <c r="EN42" s="1">
        <v>0</v>
      </c>
      <c r="EO42" s="1">
        <v>0</v>
      </c>
      <c r="EP42" s="1">
        <v>0</v>
      </c>
      <c r="EQ42" s="1">
        <v>0</v>
      </c>
      <c r="ER42" s="1">
        <v>0</v>
      </c>
      <c r="ES42" s="1">
        <v>0</v>
      </c>
      <c r="ET42" s="1">
        <v>1</v>
      </c>
      <c r="EU42" s="1">
        <v>0</v>
      </c>
      <c r="EV42" s="1">
        <v>0</v>
      </c>
      <c r="EW42" s="1">
        <v>0</v>
      </c>
      <c r="EX42" s="1">
        <v>0</v>
      </c>
      <c r="EY42" s="1">
        <v>0</v>
      </c>
      <c r="EZ42" s="1">
        <v>0</v>
      </c>
      <c r="FA42" s="1">
        <v>0</v>
      </c>
      <c r="FB42" s="1">
        <v>0</v>
      </c>
      <c r="FC42" s="1">
        <v>0</v>
      </c>
      <c r="FD42" s="1">
        <v>0</v>
      </c>
      <c r="FE42" s="1">
        <v>0</v>
      </c>
      <c r="FF42" s="1">
        <v>0</v>
      </c>
    </row>
    <row r="43" spans="1:162">
      <c r="A43" s="1">
        <v>40</v>
      </c>
      <c r="B43" s="5" t="s">
        <v>1900</v>
      </c>
      <c r="C43" s="1">
        <v>0</v>
      </c>
      <c r="D43" s="1">
        <v>0</v>
      </c>
      <c r="E43" s="1">
        <v>0</v>
      </c>
      <c r="F43" s="1">
        <v>0</v>
      </c>
      <c r="G43" s="1">
        <v>0</v>
      </c>
      <c r="H43" s="1">
        <v>0</v>
      </c>
      <c r="I43" s="1">
        <v>1</v>
      </c>
      <c r="J43" s="1">
        <v>0</v>
      </c>
      <c r="K43" s="1">
        <v>0</v>
      </c>
      <c r="L43" s="1">
        <v>0</v>
      </c>
      <c r="M43" s="1">
        <v>0</v>
      </c>
      <c r="N43" s="1">
        <v>0</v>
      </c>
      <c r="O43" s="1">
        <v>0</v>
      </c>
      <c r="P43" s="1">
        <v>0</v>
      </c>
      <c r="Q43" s="1">
        <v>0</v>
      </c>
      <c r="R43" s="1">
        <v>0</v>
      </c>
      <c r="S43" s="1">
        <v>1</v>
      </c>
      <c r="T43" s="1">
        <v>0</v>
      </c>
      <c r="U43" s="1">
        <v>0</v>
      </c>
      <c r="V43" s="1">
        <v>0</v>
      </c>
      <c r="W43" s="1">
        <v>0</v>
      </c>
      <c r="X43" s="1">
        <v>0</v>
      </c>
      <c r="Y43" s="1">
        <v>0</v>
      </c>
      <c r="Z43" s="1">
        <v>0</v>
      </c>
      <c r="AA43" s="1">
        <v>0</v>
      </c>
      <c r="AB43" s="1">
        <v>0</v>
      </c>
      <c r="AC43" s="1">
        <v>0</v>
      </c>
      <c r="AD43" s="1">
        <v>0</v>
      </c>
      <c r="AE43" s="1">
        <v>1</v>
      </c>
      <c r="AF43" s="1">
        <v>1</v>
      </c>
      <c r="AG43" s="1">
        <v>1</v>
      </c>
      <c r="AH43" s="1">
        <v>0</v>
      </c>
      <c r="AI43" s="1">
        <v>0</v>
      </c>
      <c r="AJ43" s="1">
        <v>1</v>
      </c>
      <c r="AK43" s="1">
        <v>0</v>
      </c>
      <c r="AL43" s="1">
        <v>0</v>
      </c>
      <c r="AM43" s="1">
        <v>0</v>
      </c>
      <c r="AN43" s="1">
        <v>1</v>
      </c>
      <c r="AO43" s="1">
        <v>0</v>
      </c>
      <c r="AP43" s="1">
        <v>0</v>
      </c>
      <c r="AQ43" s="1">
        <v>0</v>
      </c>
      <c r="AR43" s="1">
        <v>0</v>
      </c>
      <c r="AS43" s="1">
        <v>0</v>
      </c>
      <c r="AT43" s="1">
        <v>1</v>
      </c>
      <c r="AU43" s="1">
        <v>1</v>
      </c>
      <c r="AV43" s="1">
        <v>0</v>
      </c>
      <c r="AW43" s="1">
        <v>0</v>
      </c>
      <c r="AX43" s="1">
        <v>0</v>
      </c>
      <c r="AY43" s="1">
        <v>0</v>
      </c>
      <c r="AZ43" s="1">
        <v>0</v>
      </c>
      <c r="BA43" s="1">
        <v>0</v>
      </c>
      <c r="BB43" s="1">
        <v>1</v>
      </c>
      <c r="BC43" s="1">
        <v>0</v>
      </c>
      <c r="BD43" s="1">
        <v>0</v>
      </c>
      <c r="BE43" s="1">
        <v>0</v>
      </c>
      <c r="BF43" s="1">
        <v>0</v>
      </c>
      <c r="BG43" s="1">
        <v>0</v>
      </c>
      <c r="BH43" s="1">
        <v>1</v>
      </c>
      <c r="BI43" s="1">
        <v>0</v>
      </c>
      <c r="BJ43" s="1">
        <v>1</v>
      </c>
      <c r="BK43" s="1">
        <v>0</v>
      </c>
      <c r="BL43" s="1">
        <v>1</v>
      </c>
      <c r="BM43" s="1">
        <v>1</v>
      </c>
      <c r="BN43" s="1">
        <v>1</v>
      </c>
      <c r="BO43" s="1">
        <v>0</v>
      </c>
      <c r="BP43" s="1">
        <v>1</v>
      </c>
      <c r="BQ43" s="1">
        <v>1</v>
      </c>
      <c r="BR43" s="1">
        <v>0</v>
      </c>
      <c r="BS43" s="1">
        <v>1</v>
      </c>
      <c r="BT43" s="1">
        <v>0</v>
      </c>
      <c r="BU43" s="1">
        <v>0</v>
      </c>
      <c r="BV43" s="1">
        <v>0</v>
      </c>
      <c r="BW43" s="1">
        <v>0</v>
      </c>
      <c r="BX43" s="1">
        <v>1</v>
      </c>
      <c r="BY43" s="1">
        <v>0</v>
      </c>
      <c r="BZ43" s="1">
        <v>0</v>
      </c>
      <c r="CA43" s="1">
        <v>0</v>
      </c>
      <c r="CB43" s="1">
        <v>0</v>
      </c>
      <c r="CC43" s="1">
        <v>1</v>
      </c>
      <c r="CD43" s="1">
        <v>1</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c r="DC43" s="1">
        <v>0</v>
      </c>
      <c r="DD43" s="1">
        <v>0</v>
      </c>
      <c r="DE43" s="1">
        <v>0</v>
      </c>
      <c r="DF43" s="1">
        <v>0</v>
      </c>
      <c r="DG43" s="1">
        <v>0</v>
      </c>
      <c r="DH43" s="1">
        <v>0</v>
      </c>
      <c r="DI43" s="1">
        <v>0</v>
      </c>
      <c r="DJ43" s="1">
        <v>0</v>
      </c>
      <c r="DK43" s="1">
        <v>0</v>
      </c>
      <c r="DL43" s="1">
        <v>0</v>
      </c>
      <c r="DM43" s="1">
        <v>0</v>
      </c>
      <c r="DN43" s="1">
        <v>0</v>
      </c>
      <c r="DO43" s="1">
        <v>0</v>
      </c>
      <c r="DP43" s="1">
        <v>0</v>
      </c>
      <c r="DQ43" s="1">
        <v>0</v>
      </c>
      <c r="DR43" s="1">
        <v>0</v>
      </c>
      <c r="DS43" s="1">
        <v>0</v>
      </c>
      <c r="DT43" s="1">
        <v>0</v>
      </c>
      <c r="DU43" s="1">
        <v>0</v>
      </c>
      <c r="DV43" s="1">
        <v>0</v>
      </c>
      <c r="DW43" s="1">
        <v>0</v>
      </c>
      <c r="DX43" s="1">
        <v>0</v>
      </c>
      <c r="DY43" s="1">
        <v>0</v>
      </c>
      <c r="DZ43" s="1">
        <v>0</v>
      </c>
      <c r="EA43" s="1">
        <v>0</v>
      </c>
      <c r="EB43" s="1">
        <v>0</v>
      </c>
      <c r="EC43" s="1">
        <v>0</v>
      </c>
      <c r="ED43" s="1">
        <v>0</v>
      </c>
      <c r="EE43" s="1">
        <v>0</v>
      </c>
      <c r="EF43" s="1">
        <v>0</v>
      </c>
      <c r="EG43" s="1">
        <v>0</v>
      </c>
      <c r="EH43" s="1">
        <v>0</v>
      </c>
      <c r="EI43" s="1">
        <v>0</v>
      </c>
      <c r="EJ43" s="1">
        <v>0</v>
      </c>
      <c r="EK43" s="1">
        <v>0</v>
      </c>
      <c r="EL43" s="1">
        <v>0</v>
      </c>
      <c r="EM43" s="1">
        <v>0</v>
      </c>
      <c r="EN43" s="1">
        <v>0</v>
      </c>
      <c r="EO43" s="1">
        <v>0</v>
      </c>
      <c r="EP43" s="1">
        <v>0</v>
      </c>
      <c r="EQ43" s="1">
        <v>0</v>
      </c>
      <c r="ER43" s="1">
        <v>0</v>
      </c>
      <c r="ES43" s="1">
        <v>0</v>
      </c>
      <c r="ET43" s="1">
        <v>1</v>
      </c>
      <c r="EU43" s="1">
        <v>0</v>
      </c>
      <c r="EV43" s="1">
        <v>0</v>
      </c>
      <c r="EW43" s="1">
        <v>0</v>
      </c>
      <c r="EX43" s="1">
        <v>0</v>
      </c>
      <c r="EY43" s="1">
        <v>0</v>
      </c>
      <c r="EZ43" s="1">
        <v>0</v>
      </c>
      <c r="FA43" s="1">
        <v>1</v>
      </c>
      <c r="FB43" s="1">
        <v>1</v>
      </c>
      <c r="FC43" s="1">
        <v>0</v>
      </c>
      <c r="FD43" s="1">
        <v>0</v>
      </c>
      <c r="FE43" s="1">
        <v>0</v>
      </c>
      <c r="FF43" s="1">
        <v>0</v>
      </c>
    </row>
    <row r="44" spans="1:162">
      <c r="A44" s="1">
        <v>41</v>
      </c>
      <c r="B44" s="5" t="s">
        <v>1901</v>
      </c>
      <c r="C44" s="1">
        <v>0</v>
      </c>
      <c r="D44" s="1">
        <v>0</v>
      </c>
      <c r="E44" s="1">
        <v>0</v>
      </c>
      <c r="F44" s="1">
        <v>0</v>
      </c>
      <c r="G44" s="1">
        <v>0</v>
      </c>
      <c r="H44" s="1">
        <v>0</v>
      </c>
      <c r="I44" s="1">
        <v>3</v>
      </c>
      <c r="J44" s="1">
        <v>0</v>
      </c>
      <c r="K44" s="1">
        <v>0</v>
      </c>
      <c r="L44" s="1">
        <v>0</v>
      </c>
      <c r="M44" s="1">
        <v>0</v>
      </c>
      <c r="N44" s="1">
        <v>0</v>
      </c>
      <c r="O44" s="1">
        <v>0</v>
      </c>
      <c r="P44" s="1">
        <v>0</v>
      </c>
      <c r="Q44" s="1">
        <v>1</v>
      </c>
      <c r="R44" s="1">
        <v>0</v>
      </c>
      <c r="S44" s="1">
        <v>1</v>
      </c>
      <c r="T44" s="1">
        <v>0</v>
      </c>
      <c r="U44" s="1">
        <v>0</v>
      </c>
      <c r="V44" s="1">
        <v>0</v>
      </c>
      <c r="W44" s="1">
        <v>0</v>
      </c>
      <c r="X44" s="1">
        <v>0</v>
      </c>
      <c r="Y44" s="1">
        <v>0</v>
      </c>
      <c r="Z44" s="1">
        <v>0</v>
      </c>
      <c r="AA44" s="1">
        <v>0</v>
      </c>
      <c r="AB44" s="1">
        <v>0</v>
      </c>
      <c r="AC44" s="1">
        <v>0</v>
      </c>
      <c r="AD44" s="1">
        <v>0</v>
      </c>
      <c r="AE44" s="1">
        <v>1</v>
      </c>
      <c r="AF44" s="1">
        <v>1</v>
      </c>
      <c r="AG44" s="1">
        <v>1</v>
      </c>
      <c r="AH44" s="1">
        <v>0</v>
      </c>
      <c r="AI44" s="1">
        <v>0</v>
      </c>
      <c r="AJ44" s="1">
        <v>1</v>
      </c>
      <c r="AK44" s="1">
        <v>0</v>
      </c>
      <c r="AL44" s="1">
        <v>0</v>
      </c>
      <c r="AM44" s="1">
        <v>0</v>
      </c>
      <c r="AN44" s="1">
        <v>1</v>
      </c>
      <c r="AO44" s="1">
        <v>2</v>
      </c>
      <c r="AP44" s="1">
        <v>0</v>
      </c>
      <c r="AQ44" s="1">
        <v>0</v>
      </c>
      <c r="AR44" s="1">
        <v>0</v>
      </c>
      <c r="AS44" s="1">
        <v>0</v>
      </c>
      <c r="AT44" s="1">
        <v>1</v>
      </c>
      <c r="AU44" s="1">
        <v>1</v>
      </c>
      <c r="AV44" s="1">
        <v>0</v>
      </c>
      <c r="AW44" s="1">
        <v>0</v>
      </c>
      <c r="AX44" s="1">
        <v>0</v>
      </c>
      <c r="AY44" s="1">
        <v>0</v>
      </c>
      <c r="AZ44" s="1">
        <v>0</v>
      </c>
      <c r="BA44" s="1">
        <v>0</v>
      </c>
      <c r="BB44" s="1">
        <v>1</v>
      </c>
      <c r="BC44" s="1">
        <v>0</v>
      </c>
      <c r="BD44" s="1">
        <v>1</v>
      </c>
      <c r="BE44" s="1">
        <v>0</v>
      </c>
      <c r="BF44" s="1">
        <v>0</v>
      </c>
      <c r="BG44" s="1">
        <v>0</v>
      </c>
      <c r="BH44" s="1">
        <v>1</v>
      </c>
      <c r="BI44" s="1">
        <v>0</v>
      </c>
      <c r="BJ44" s="1">
        <v>0</v>
      </c>
      <c r="BK44" s="1">
        <v>0</v>
      </c>
      <c r="BL44" s="1">
        <v>1</v>
      </c>
      <c r="BM44" s="1">
        <v>0</v>
      </c>
      <c r="BN44" s="1">
        <v>1</v>
      </c>
      <c r="BO44" s="1">
        <v>0</v>
      </c>
      <c r="BP44" s="1">
        <v>1</v>
      </c>
      <c r="BQ44" s="1">
        <v>1</v>
      </c>
      <c r="BR44" s="1">
        <v>1</v>
      </c>
      <c r="BS44" s="1">
        <v>1</v>
      </c>
      <c r="BT44" s="1">
        <v>0</v>
      </c>
      <c r="BU44" s="1">
        <v>0</v>
      </c>
      <c r="BV44" s="1">
        <v>0</v>
      </c>
      <c r="BW44" s="1">
        <v>0</v>
      </c>
      <c r="BX44" s="1">
        <v>1</v>
      </c>
      <c r="BY44" s="1">
        <v>0</v>
      </c>
      <c r="BZ44" s="1">
        <v>0</v>
      </c>
      <c r="CA44" s="1">
        <v>0</v>
      </c>
      <c r="CB44" s="1">
        <v>0</v>
      </c>
      <c r="CC44" s="1">
        <v>1</v>
      </c>
      <c r="CD44" s="1">
        <v>1</v>
      </c>
      <c r="CE44" s="1">
        <v>0</v>
      </c>
      <c r="CF44" s="1">
        <v>0</v>
      </c>
      <c r="CG44" s="1">
        <v>0</v>
      </c>
      <c r="CH44" s="1">
        <v>0</v>
      </c>
      <c r="CI44" s="1">
        <v>0</v>
      </c>
      <c r="CJ44" s="1">
        <v>0</v>
      </c>
      <c r="CK44" s="1">
        <v>0</v>
      </c>
      <c r="CL44" s="1">
        <v>0</v>
      </c>
      <c r="CM44" s="1">
        <v>0</v>
      </c>
      <c r="CN44" s="1">
        <v>0</v>
      </c>
      <c r="CO44" s="1">
        <v>0</v>
      </c>
      <c r="CP44" s="1">
        <v>0</v>
      </c>
      <c r="CQ44" s="1">
        <v>0</v>
      </c>
      <c r="CR44" s="1">
        <v>0</v>
      </c>
      <c r="CS44" s="1">
        <v>0</v>
      </c>
      <c r="CT44" s="1">
        <v>0</v>
      </c>
      <c r="CU44" s="1">
        <v>0</v>
      </c>
      <c r="CV44" s="1">
        <v>0</v>
      </c>
      <c r="CW44" s="1">
        <v>0</v>
      </c>
      <c r="CX44" s="1">
        <v>0</v>
      </c>
      <c r="CY44" s="1">
        <v>0</v>
      </c>
      <c r="CZ44" s="1">
        <v>0</v>
      </c>
      <c r="DA44" s="1">
        <v>0</v>
      </c>
      <c r="DB44" s="1">
        <v>0</v>
      </c>
      <c r="DC44" s="1">
        <v>0</v>
      </c>
      <c r="DD44" s="1">
        <v>0</v>
      </c>
      <c r="DE44" s="1">
        <v>0</v>
      </c>
      <c r="DF44" s="1">
        <v>0</v>
      </c>
      <c r="DG44" s="1">
        <v>0</v>
      </c>
      <c r="DH44" s="1">
        <v>0</v>
      </c>
      <c r="DI44" s="1">
        <v>0</v>
      </c>
      <c r="DJ44" s="1">
        <v>0</v>
      </c>
      <c r="DK44" s="1">
        <v>0</v>
      </c>
      <c r="DL44" s="1">
        <v>0</v>
      </c>
      <c r="DM44" s="1">
        <v>0</v>
      </c>
      <c r="DN44" s="1">
        <v>0</v>
      </c>
      <c r="DO44" s="1">
        <v>0</v>
      </c>
      <c r="DP44" s="1">
        <v>0</v>
      </c>
      <c r="DQ44" s="1">
        <v>0</v>
      </c>
      <c r="DR44" s="1">
        <v>0</v>
      </c>
      <c r="DS44" s="1">
        <v>1</v>
      </c>
      <c r="DT44" s="1">
        <v>0</v>
      </c>
      <c r="DU44" s="1">
        <v>0</v>
      </c>
      <c r="DV44" s="1">
        <v>0</v>
      </c>
      <c r="DW44" s="1">
        <v>0</v>
      </c>
      <c r="DX44" s="1">
        <v>0</v>
      </c>
      <c r="DY44" s="1">
        <v>0</v>
      </c>
      <c r="DZ44" s="1">
        <v>0</v>
      </c>
      <c r="EA44" s="1">
        <v>0</v>
      </c>
      <c r="EB44" s="1">
        <v>0</v>
      </c>
      <c r="EC44" s="1">
        <v>0</v>
      </c>
      <c r="ED44" s="1">
        <v>0</v>
      </c>
      <c r="EE44" s="1">
        <v>0</v>
      </c>
      <c r="EF44" s="1">
        <v>0</v>
      </c>
      <c r="EG44" s="1">
        <v>0</v>
      </c>
      <c r="EH44" s="1">
        <v>0</v>
      </c>
      <c r="EI44" s="1">
        <v>0</v>
      </c>
      <c r="EJ44" s="1">
        <v>0</v>
      </c>
      <c r="EK44" s="1">
        <v>0</v>
      </c>
      <c r="EL44" s="1">
        <v>0</v>
      </c>
      <c r="EM44" s="1">
        <v>0</v>
      </c>
      <c r="EN44" s="1">
        <v>0</v>
      </c>
      <c r="EO44" s="1">
        <v>0</v>
      </c>
      <c r="EP44" s="1">
        <v>0</v>
      </c>
      <c r="EQ44" s="1">
        <v>0</v>
      </c>
      <c r="ER44" s="1">
        <v>0</v>
      </c>
      <c r="ES44" s="1">
        <v>0</v>
      </c>
      <c r="ET44" s="1">
        <v>0</v>
      </c>
      <c r="EU44" s="1">
        <v>0</v>
      </c>
      <c r="EV44" s="1">
        <v>0</v>
      </c>
      <c r="EW44" s="1">
        <v>0</v>
      </c>
      <c r="EX44" s="1">
        <v>0</v>
      </c>
      <c r="EY44" s="1">
        <v>0</v>
      </c>
      <c r="EZ44" s="1">
        <v>0</v>
      </c>
      <c r="FA44" s="1">
        <v>0</v>
      </c>
      <c r="FB44" s="1">
        <v>0</v>
      </c>
      <c r="FC44" s="1">
        <v>0</v>
      </c>
      <c r="FD44" s="1">
        <v>0</v>
      </c>
      <c r="FE44" s="1">
        <v>0</v>
      </c>
      <c r="FF44" s="1">
        <v>0</v>
      </c>
    </row>
    <row r="45" spans="1:162">
      <c r="A45" s="1">
        <v>42</v>
      </c>
      <c r="B45" s="5" t="s">
        <v>1902</v>
      </c>
      <c r="C45" s="1">
        <v>0</v>
      </c>
      <c r="D45" s="1">
        <v>0</v>
      </c>
      <c r="E45" s="1">
        <v>0</v>
      </c>
      <c r="F45" s="1">
        <v>0</v>
      </c>
      <c r="G45" s="1">
        <v>0</v>
      </c>
      <c r="H45" s="1">
        <v>0</v>
      </c>
      <c r="I45" s="1">
        <v>4</v>
      </c>
      <c r="J45" s="1">
        <v>0</v>
      </c>
      <c r="K45" s="1">
        <v>0</v>
      </c>
      <c r="L45" s="1">
        <v>0</v>
      </c>
      <c r="M45" s="1">
        <v>0</v>
      </c>
      <c r="N45" s="1">
        <v>0</v>
      </c>
      <c r="O45" s="1">
        <v>0</v>
      </c>
      <c r="P45" s="1">
        <v>0</v>
      </c>
      <c r="Q45" s="1">
        <v>1</v>
      </c>
      <c r="R45" s="1">
        <v>0</v>
      </c>
      <c r="S45" s="1">
        <v>1</v>
      </c>
      <c r="T45" s="1">
        <v>0</v>
      </c>
      <c r="U45" s="1">
        <v>0</v>
      </c>
      <c r="V45" s="1">
        <v>0</v>
      </c>
      <c r="W45" s="1">
        <v>0</v>
      </c>
      <c r="X45" s="1">
        <v>0</v>
      </c>
      <c r="Y45" s="1">
        <v>0</v>
      </c>
      <c r="Z45" s="1">
        <v>0</v>
      </c>
      <c r="AA45" s="1">
        <v>0</v>
      </c>
      <c r="AB45" s="1">
        <v>0</v>
      </c>
      <c r="AC45" s="1">
        <v>0</v>
      </c>
      <c r="AD45" s="1">
        <v>0</v>
      </c>
      <c r="AE45" s="1">
        <v>1</v>
      </c>
      <c r="AF45" s="1">
        <v>1</v>
      </c>
      <c r="AG45" s="1">
        <v>1</v>
      </c>
      <c r="AH45" s="1">
        <v>0</v>
      </c>
      <c r="AI45" s="1">
        <v>0</v>
      </c>
      <c r="AJ45" s="1">
        <v>1</v>
      </c>
      <c r="AK45" s="1">
        <v>0</v>
      </c>
      <c r="AL45" s="1">
        <v>0</v>
      </c>
      <c r="AM45" s="1">
        <v>0</v>
      </c>
      <c r="AN45" s="1">
        <v>2</v>
      </c>
      <c r="AO45" s="1">
        <v>0</v>
      </c>
      <c r="AP45" s="1">
        <v>0</v>
      </c>
      <c r="AQ45" s="1">
        <v>0</v>
      </c>
      <c r="AR45" s="1">
        <v>0</v>
      </c>
      <c r="AS45" s="1">
        <v>0</v>
      </c>
      <c r="AT45" s="1">
        <v>1</v>
      </c>
      <c r="AU45" s="1">
        <v>1</v>
      </c>
      <c r="AV45" s="1">
        <v>0</v>
      </c>
      <c r="AW45" s="1">
        <v>0</v>
      </c>
      <c r="AX45" s="1">
        <v>0</v>
      </c>
      <c r="AY45" s="1">
        <v>0</v>
      </c>
      <c r="AZ45" s="1">
        <v>0</v>
      </c>
      <c r="BA45" s="1">
        <v>0</v>
      </c>
      <c r="BB45" s="1">
        <v>1</v>
      </c>
      <c r="BC45" s="1">
        <v>0</v>
      </c>
      <c r="BD45" s="1">
        <v>0</v>
      </c>
      <c r="BE45" s="1">
        <v>0</v>
      </c>
      <c r="BF45" s="1">
        <v>0</v>
      </c>
      <c r="BG45" s="1">
        <v>0</v>
      </c>
      <c r="BH45" s="1">
        <v>1</v>
      </c>
      <c r="BI45" s="1">
        <v>0</v>
      </c>
      <c r="BJ45" s="1">
        <v>1</v>
      </c>
      <c r="BK45" s="1">
        <v>0</v>
      </c>
      <c r="BL45" s="1">
        <v>1</v>
      </c>
      <c r="BM45" s="1">
        <v>1</v>
      </c>
      <c r="BN45" s="1">
        <v>1</v>
      </c>
      <c r="BO45" s="1">
        <v>0</v>
      </c>
      <c r="BP45" s="1">
        <v>1</v>
      </c>
      <c r="BQ45" s="1">
        <v>1</v>
      </c>
      <c r="BR45" s="1">
        <v>0</v>
      </c>
      <c r="BS45" s="1">
        <v>1</v>
      </c>
      <c r="BT45" s="1">
        <v>0</v>
      </c>
      <c r="BU45" s="1">
        <v>0</v>
      </c>
      <c r="BV45" s="1">
        <v>0</v>
      </c>
      <c r="BW45" s="1">
        <v>0</v>
      </c>
      <c r="BX45" s="1">
        <v>1</v>
      </c>
      <c r="BY45" s="1">
        <v>0</v>
      </c>
      <c r="BZ45" s="1">
        <v>0</v>
      </c>
      <c r="CA45" s="1">
        <v>0</v>
      </c>
      <c r="CB45" s="1">
        <v>0</v>
      </c>
      <c r="CC45" s="1">
        <v>1</v>
      </c>
      <c r="CD45" s="1">
        <v>1</v>
      </c>
      <c r="CE45" s="1">
        <v>0</v>
      </c>
      <c r="CF45" s="1">
        <v>0</v>
      </c>
      <c r="CG45" s="1">
        <v>0</v>
      </c>
      <c r="CH45" s="1">
        <v>0</v>
      </c>
      <c r="CI45" s="1">
        <v>0</v>
      </c>
      <c r="CJ45" s="1">
        <v>0</v>
      </c>
      <c r="CK45" s="1">
        <v>0</v>
      </c>
      <c r="CL45" s="1">
        <v>0</v>
      </c>
      <c r="CM45" s="1">
        <v>0</v>
      </c>
      <c r="CN45" s="1">
        <v>0</v>
      </c>
      <c r="CO45" s="1">
        <v>0</v>
      </c>
      <c r="CP45" s="1">
        <v>0</v>
      </c>
      <c r="CQ45" s="1">
        <v>0</v>
      </c>
      <c r="CR45" s="1">
        <v>0</v>
      </c>
      <c r="CS45" s="1">
        <v>0</v>
      </c>
      <c r="CT45" s="1">
        <v>0</v>
      </c>
      <c r="CU45" s="1">
        <v>0</v>
      </c>
      <c r="CV45" s="1">
        <v>0</v>
      </c>
      <c r="CW45" s="1">
        <v>0</v>
      </c>
      <c r="CX45" s="1">
        <v>0</v>
      </c>
      <c r="CY45" s="1">
        <v>0</v>
      </c>
      <c r="CZ45" s="1">
        <v>0</v>
      </c>
      <c r="DA45" s="1">
        <v>0</v>
      </c>
      <c r="DB45" s="1">
        <v>0</v>
      </c>
      <c r="DC45" s="1">
        <v>0</v>
      </c>
      <c r="DD45" s="1">
        <v>0</v>
      </c>
      <c r="DE45" s="1">
        <v>0</v>
      </c>
      <c r="DF45" s="1">
        <v>0</v>
      </c>
      <c r="DG45" s="1">
        <v>0</v>
      </c>
      <c r="DH45" s="1">
        <v>0</v>
      </c>
      <c r="DI45" s="1">
        <v>0</v>
      </c>
      <c r="DJ45" s="1">
        <v>0</v>
      </c>
      <c r="DK45" s="1">
        <v>0</v>
      </c>
      <c r="DL45" s="1">
        <v>0</v>
      </c>
      <c r="DM45" s="1">
        <v>0</v>
      </c>
      <c r="DN45" s="1">
        <v>0</v>
      </c>
      <c r="DO45" s="1">
        <v>0</v>
      </c>
      <c r="DP45" s="1">
        <v>0</v>
      </c>
      <c r="DQ45" s="1">
        <v>0</v>
      </c>
      <c r="DR45" s="1">
        <v>0</v>
      </c>
      <c r="DS45" s="1">
        <v>1</v>
      </c>
      <c r="DT45" s="1">
        <v>0</v>
      </c>
      <c r="DU45" s="1">
        <v>0</v>
      </c>
      <c r="DV45" s="1">
        <v>0</v>
      </c>
      <c r="DW45" s="1">
        <v>0</v>
      </c>
      <c r="DX45" s="1">
        <v>0</v>
      </c>
      <c r="DY45" s="1">
        <v>0</v>
      </c>
      <c r="DZ45" s="1">
        <v>0</v>
      </c>
      <c r="EA45" s="1">
        <v>0</v>
      </c>
      <c r="EB45" s="1">
        <v>0</v>
      </c>
      <c r="EC45" s="1">
        <v>0</v>
      </c>
      <c r="ED45" s="1">
        <v>0</v>
      </c>
      <c r="EE45" s="1">
        <v>0</v>
      </c>
      <c r="EF45" s="1">
        <v>0</v>
      </c>
      <c r="EG45" s="1">
        <v>0</v>
      </c>
      <c r="EH45" s="1">
        <v>0</v>
      </c>
      <c r="EI45" s="1">
        <v>0</v>
      </c>
      <c r="EJ45" s="1">
        <v>0</v>
      </c>
      <c r="EK45" s="1">
        <v>0</v>
      </c>
      <c r="EL45" s="1">
        <v>0</v>
      </c>
      <c r="EM45" s="1">
        <v>0</v>
      </c>
      <c r="EN45" s="1">
        <v>0</v>
      </c>
      <c r="EO45" s="1">
        <v>0</v>
      </c>
      <c r="EP45" s="1">
        <v>0</v>
      </c>
      <c r="EQ45" s="1">
        <v>0</v>
      </c>
      <c r="ER45" s="1">
        <v>0</v>
      </c>
      <c r="ES45" s="1">
        <v>0</v>
      </c>
      <c r="ET45" s="1">
        <v>1</v>
      </c>
      <c r="EU45" s="1">
        <v>0</v>
      </c>
      <c r="EV45" s="1">
        <v>0</v>
      </c>
      <c r="EW45" s="1">
        <v>0</v>
      </c>
      <c r="EX45" s="1">
        <v>0</v>
      </c>
      <c r="EY45" s="1">
        <v>0</v>
      </c>
      <c r="EZ45" s="1">
        <v>0</v>
      </c>
      <c r="FA45" s="1">
        <v>0</v>
      </c>
      <c r="FB45" s="1">
        <v>0</v>
      </c>
      <c r="FC45" s="1">
        <v>1</v>
      </c>
      <c r="FD45" s="1">
        <v>0</v>
      </c>
      <c r="FE45" s="1">
        <v>0</v>
      </c>
      <c r="FF45" s="1">
        <v>0</v>
      </c>
    </row>
    <row r="46" spans="1:162">
      <c r="A46" s="1">
        <v>43</v>
      </c>
      <c r="B46" s="5" t="s">
        <v>1903</v>
      </c>
      <c r="C46" s="1">
        <v>0</v>
      </c>
      <c r="D46" s="1">
        <v>0</v>
      </c>
      <c r="E46" s="1">
        <v>0</v>
      </c>
      <c r="F46" s="1">
        <v>0</v>
      </c>
      <c r="G46" s="1">
        <v>0</v>
      </c>
      <c r="H46" s="1">
        <v>0</v>
      </c>
      <c r="I46" s="1">
        <v>4</v>
      </c>
      <c r="J46" s="1">
        <v>0</v>
      </c>
      <c r="K46" s="1">
        <v>0</v>
      </c>
      <c r="L46" s="1">
        <v>0</v>
      </c>
      <c r="M46" s="1">
        <v>0</v>
      </c>
      <c r="N46" s="1">
        <v>0</v>
      </c>
      <c r="O46" s="1">
        <v>0</v>
      </c>
      <c r="P46" s="1">
        <v>0</v>
      </c>
      <c r="Q46" s="1">
        <v>1</v>
      </c>
      <c r="R46" s="1">
        <v>0</v>
      </c>
      <c r="S46" s="1">
        <v>1</v>
      </c>
      <c r="T46" s="1">
        <v>0</v>
      </c>
      <c r="U46" s="1">
        <v>0</v>
      </c>
      <c r="V46" s="1">
        <v>0</v>
      </c>
      <c r="W46" s="1">
        <v>0</v>
      </c>
      <c r="X46" s="1">
        <v>0</v>
      </c>
      <c r="Y46" s="1">
        <v>0</v>
      </c>
      <c r="Z46" s="1">
        <v>0</v>
      </c>
      <c r="AA46" s="1">
        <v>0</v>
      </c>
      <c r="AB46" s="1">
        <v>0</v>
      </c>
      <c r="AC46" s="1">
        <v>0</v>
      </c>
      <c r="AD46" s="1">
        <v>0</v>
      </c>
      <c r="AE46" s="1">
        <v>1</v>
      </c>
      <c r="AF46" s="1">
        <v>1</v>
      </c>
      <c r="AG46" s="1">
        <v>1</v>
      </c>
      <c r="AH46" s="1">
        <v>0</v>
      </c>
      <c r="AI46" s="1">
        <v>0</v>
      </c>
      <c r="AJ46" s="1">
        <v>1</v>
      </c>
      <c r="AK46" s="1">
        <v>0</v>
      </c>
      <c r="AL46" s="1">
        <v>0</v>
      </c>
      <c r="AM46" s="1">
        <v>0</v>
      </c>
      <c r="AN46" s="1">
        <v>2</v>
      </c>
      <c r="AO46" s="1">
        <v>0</v>
      </c>
      <c r="AP46" s="1">
        <v>0</v>
      </c>
      <c r="AQ46" s="1">
        <v>0</v>
      </c>
      <c r="AR46" s="1">
        <v>0</v>
      </c>
      <c r="AS46" s="1">
        <v>0</v>
      </c>
      <c r="AT46" s="1">
        <v>1</v>
      </c>
      <c r="AU46" s="1">
        <v>1</v>
      </c>
      <c r="AV46" s="1">
        <v>0</v>
      </c>
      <c r="AW46" s="1">
        <v>0</v>
      </c>
      <c r="AX46" s="1">
        <v>0</v>
      </c>
      <c r="AY46" s="1">
        <v>0</v>
      </c>
      <c r="AZ46" s="1">
        <v>0</v>
      </c>
      <c r="BA46" s="1">
        <v>0</v>
      </c>
      <c r="BB46" s="1">
        <v>1</v>
      </c>
      <c r="BC46" s="1">
        <v>0</v>
      </c>
      <c r="BD46" s="1">
        <v>1</v>
      </c>
      <c r="BE46" s="1">
        <v>0</v>
      </c>
      <c r="BF46" s="1">
        <v>0</v>
      </c>
      <c r="BG46" s="1">
        <v>0</v>
      </c>
      <c r="BH46" s="1">
        <v>1</v>
      </c>
      <c r="BI46" s="1">
        <v>0</v>
      </c>
      <c r="BJ46" s="1">
        <v>1</v>
      </c>
      <c r="BK46" s="1">
        <v>0</v>
      </c>
      <c r="BL46" s="1">
        <v>1</v>
      </c>
      <c r="BM46" s="1">
        <v>1</v>
      </c>
      <c r="BN46" s="1">
        <v>1</v>
      </c>
      <c r="BO46" s="1">
        <v>0</v>
      </c>
      <c r="BP46" s="1">
        <v>1</v>
      </c>
      <c r="BQ46" s="1">
        <v>1</v>
      </c>
      <c r="BR46" s="1">
        <v>1</v>
      </c>
      <c r="BS46" s="1">
        <v>1</v>
      </c>
      <c r="BT46" s="1">
        <v>0</v>
      </c>
      <c r="BU46" s="1">
        <v>0</v>
      </c>
      <c r="BV46" s="1">
        <v>0</v>
      </c>
      <c r="BW46" s="1">
        <v>0</v>
      </c>
      <c r="BX46" s="1">
        <v>1</v>
      </c>
      <c r="BY46" s="1">
        <v>0</v>
      </c>
      <c r="BZ46" s="1">
        <v>0</v>
      </c>
      <c r="CA46" s="1">
        <v>0</v>
      </c>
      <c r="CB46" s="1">
        <v>0</v>
      </c>
      <c r="CC46" s="1">
        <v>1</v>
      </c>
      <c r="CD46" s="1">
        <v>1</v>
      </c>
      <c r="CE46" s="1">
        <v>0</v>
      </c>
      <c r="CF46" s="1">
        <v>0</v>
      </c>
      <c r="CG46" s="1">
        <v>0</v>
      </c>
      <c r="CH46" s="1">
        <v>0</v>
      </c>
      <c r="CI46" s="1">
        <v>0</v>
      </c>
      <c r="CJ46" s="1">
        <v>0</v>
      </c>
      <c r="CK46" s="1">
        <v>0</v>
      </c>
      <c r="CL46" s="1">
        <v>0</v>
      </c>
      <c r="CM46" s="1">
        <v>0</v>
      </c>
      <c r="CN46" s="1">
        <v>0</v>
      </c>
      <c r="CO46" s="1">
        <v>0</v>
      </c>
      <c r="CP46" s="1">
        <v>0</v>
      </c>
      <c r="CQ46" s="1">
        <v>0</v>
      </c>
      <c r="CR46" s="1">
        <v>0</v>
      </c>
      <c r="CS46" s="1">
        <v>0</v>
      </c>
      <c r="CT46" s="1">
        <v>0</v>
      </c>
      <c r="CU46" s="1">
        <v>0</v>
      </c>
      <c r="CV46" s="1">
        <v>0</v>
      </c>
      <c r="CW46" s="1">
        <v>0</v>
      </c>
      <c r="CX46" s="1">
        <v>0</v>
      </c>
      <c r="CY46" s="1">
        <v>0</v>
      </c>
      <c r="CZ46" s="1">
        <v>0</v>
      </c>
      <c r="DA46" s="1">
        <v>0</v>
      </c>
      <c r="DB46" s="1">
        <v>0</v>
      </c>
      <c r="DC46" s="1">
        <v>0</v>
      </c>
      <c r="DD46" s="1">
        <v>0</v>
      </c>
      <c r="DE46" s="1">
        <v>0</v>
      </c>
      <c r="DF46" s="1">
        <v>0</v>
      </c>
      <c r="DG46" s="1">
        <v>0</v>
      </c>
      <c r="DH46" s="1">
        <v>0</v>
      </c>
      <c r="DI46" s="1">
        <v>0</v>
      </c>
      <c r="DJ46" s="1">
        <v>0</v>
      </c>
      <c r="DK46" s="1">
        <v>0</v>
      </c>
      <c r="DL46" s="1">
        <v>0</v>
      </c>
      <c r="DM46" s="1">
        <v>0</v>
      </c>
      <c r="DN46" s="1">
        <v>0</v>
      </c>
      <c r="DO46" s="1">
        <v>0</v>
      </c>
      <c r="DP46" s="1">
        <v>0</v>
      </c>
      <c r="DQ46" s="1">
        <v>0</v>
      </c>
      <c r="DR46" s="1">
        <v>0</v>
      </c>
      <c r="DS46" s="1">
        <v>1</v>
      </c>
      <c r="DT46" s="1">
        <v>0</v>
      </c>
      <c r="DU46" s="1">
        <v>0</v>
      </c>
      <c r="DV46" s="1">
        <v>0</v>
      </c>
      <c r="DW46" s="1">
        <v>0</v>
      </c>
      <c r="DX46" s="1">
        <v>0</v>
      </c>
      <c r="DY46" s="1">
        <v>0</v>
      </c>
      <c r="DZ46" s="1">
        <v>0</v>
      </c>
      <c r="EA46" s="1">
        <v>0</v>
      </c>
      <c r="EB46" s="1">
        <v>0</v>
      </c>
      <c r="EC46" s="1">
        <v>0</v>
      </c>
      <c r="ED46" s="1">
        <v>0</v>
      </c>
      <c r="EE46" s="1">
        <v>0</v>
      </c>
      <c r="EF46" s="1">
        <v>0</v>
      </c>
      <c r="EG46" s="1">
        <v>0</v>
      </c>
      <c r="EH46" s="1">
        <v>0</v>
      </c>
      <c r="EI46" s="1">
        <v>0</v>
      </c>
      <c r="EJ46" s="1">
        <v>0</v>
      </c>
      <c r="EK46" s="1">
        <v>0</v>
      </c>
      <c r="EL46" s="1">
        <v>0</v>
      </c>
      <c r="EM46" s="1">
        <v>0</v>
      </c>
      <c r="EN46" s="1">
        <v>0</v>
      </c>
      <c r="EO46" s="1">
        <v>0</v>
      </c>
      <c r="EP46" s="1">
        <v>0</v>
      </c>
      <c r="EQ46" s="1">
        <v>0</v>
      </c>
      <c r="ER46" s="1">
        <v>0</v>
      </c>
      <c r="ES46" s="1">
        <v>0</v>
      </c>
      <c r="ET46" s="1">
        <v>4</v>
      </c>
      <c r="EU46" s="1">
        <v>0</v>
      </c>
      <c r="EV46" s="1">
        <v>0</v>
      </c>
      <c r="EW46" s="1">
        <v>0</v>
      </c>
      <c r="EX46" s="1">
        <v>0</v>
      </c>
      <c r="EY46" s="1">
        <v>0</v>
      </c>
      <c r="EZ46" s="1">
        <v>0</v>
      </c>
      <c r="FA46" s="1">
        <v>1</v>
      </c>
      <c r="FB46" s="1">
        <v>0</v>
      </c>
      <c r="FC46" s="1">
        <v>1</v>
      </c>
      <c r="FD46" s="1">
        <v>1</v>
      </c>
      <c r="FE46" s="1">
        <v>0</v>
      </c>
      <c r="FF46" s="1">
        <v>0</v>
      </c>
    </row>
    <row r="47" spans="1:162">
      <c r="A47" s="1">
        <v>44</v>
      </c>
      <c r="B47" s="5" t="s">
        <v>1904</v>
      </c>
      <c r="C47" s="1">
        <v>0</v>
      </c>
      <c r="D47" s="1">
        <v>0</v>
      </c>
      <c r="E47" s="1">
        <v>0</v>
      </c>
      <c r="F47" s="1">
        <v>0</v>
      </c>
      <c r="G47" s="1">
        <v>0</v>
      </c>
      <c r="H47" s="1">
        <v>0</v>
      </c>
      <c r="I47" s="1">
        <v>3</v>
      </c>
      <c r="J47" s="1">
        <v>0</v>
      </c>
      <c r="K47" s="1">
        <v>0</v>
      </c>
      <c r="L47" s="1">
        <v>0</v>
      </c>
      <c r="M47" s="1">
        <v>0</v>
      </c>
      <c r="N47" s="1">
        <v>0</v>
      </c>
      <c r="O47" s="1">
        <v>0</v>
      </c>
      <c r="P47" s="1">
        <v>0</v>
      </c>
      <c r="Q47" s="1">
        <v>1</v>
      </c>
      <c r="R47" s="1">
        <v>0</v>
      </c>
      <c r="S47" s="1">
        <v>1</v>
      </c>
      <c r="T47" s="1">
        <v>0</v>
      </c>
      <c r="U47" s="1">
        <v>0</v>
      </c>
      <c r="V47" s="1">
        <v>0</v>
      </c>
      <c r="W47" s="1">
        <v>0</v>
      </c>
      <c r="X47" s="1">
        <v>0</v>
      </c>
      <c r="Y47" s="1">
        <v>0</v>
      </c>
      <c r="Z47" s="1">
        <v>0</v>
      </c>
      <c r="AA47" s="1">
        <v>0</v>
      </c>
      <c r="AB47" s="1">
        <v>0</v>
      </c>
      <c r="AC47" s="1">
        <v>0</v>
      </c>
      <c r="AD47" s="1">
        <v>0</v>
      </c>
      <c r="AE47" s="1">
        <v>1</v>
      </c>
      <c r="AF47" s="1">
        <v>1</v>
      </c>
      <c r="AG47" s="1">
        <v>1</v>
      </c>
      <c r="AH47" s="1">
        <v>0</v>
      </c>
      <c r="AI47" s="1">
        <v>0</v>
      </c>
      <c r="AJ47" s="1">
        <v>1</v>
      </c>
      <c r="AK47" s="1">
        <v>0</v>
      </c>
      <c r="AL47" s="1">
        <v>0</v>
      </c>
      <c r="AM47" s="1">
        <v>0</v>
      </c>
      <c r="AN47" s="1">
        <v>2</v>
      </c>
      <c r="AO47" s="1">
        <v>1</v>
      </c>
      <c r="AP47" s="1">
        <v>0</v>
      </c>
      <c r="AQ47" s="1">
        <v>0</v>
      </c>
      <c r="AR47" s="1">
        <v>0</v>
      </c>
      <c r="AS47" s="1">
        <v>0</v>
      </c>
      <c r="AT47" s="1">
        <v>1</v>
      </c>
      <c r="AU47" s="1">
        <v>1</v>
      </c>
      <c r="AV47" s="1">
        <v>0</v>
      </c>
      <c r="AW47" s="1">
        <v>0</v>
      </c>
      <c r="AX47" s="1">
        <v>0</v>
      </c>
      <c r="AY47" s="1">
        <v>0</v>
      </c>
      <c r="AZ47" s="1">
        <v>0</v>
      </c>
      <c r="BA47" s="1">
        <v>0</v>
      </c>
      <c r="BB47" s="1">
        <v>1</v>
      </c>
      <c r="BC47" s="1">
        <v>0</v>
      </c>
      <c r="BD47" s="1">
        <v>0</v>
      </c>
      <c r="BE47" s="1">
        <v>0</v>
      </c>
      <c r="BF47" s="1">
        <v>0</v>
      </c>
      <c r="BG47" s="1">
        <v>0</v>
      </c>
      <c r="BH47" s="1">
        <v>1</v>
      </c>
      <c r="BI47" s="1">
        <v>0</v>
      </c>
      <c r="BJ47" s="1">
        <v>0</v>
      </c>
      <c r="BK47" s="1">
        <v>0</v>
      </c>
      <c r="BL47" s="1">
        <v>1</v>
      </c>
      <c r="BM47" s="1">
        <v>0</v>
      </c>
      <c r="BN47" s="1">
        <v>1</v>
      </c>
      <c r="BO47" s="1">
        <v>0</v>
      </c>
      <c r="BP47" s="1">
        <v>1</v>
      </c>
      <c r="BQ47" s="1">
        <v>1</v>
      </c>
      <c r="BR47" s="1">
        <v>1</v>
      </c>
      <c r="BS47" s="1">
        <v>1</v>
      </c>
      <c r="BT47" s="1">
        <v>0</v>
      </c>
      <c r="BU47" s="1">
        <v>0</v>
      </c>
      <c r="BV47" s="1">
        <v>0</v>
      </c>
      <c r="BW47" s="1">
        <v>0</v>
      </c>
      <c r="BX47" s="1">
        <v>1</v>
      </c>
      <c r="BY47" s="1">
        <v>0</v>
      </c>
      <c r="BZ47" s="1">
        <v>0</v>
      </c>
      <c r="CA47" s="1">
        <v>0</v>
      </c>
      <c r="CB47" s="1">
        <v>0</v>
      </c>
      <c r="CC47" s="1">
        <v>1</v>
      </c>
      <c r="CD47" s="1">
        <v>1</v>
      </c>
      <c r="CE47" s="1">
        <v>0</v>
      </c>
      <c r="CF47" s="1">
        <v>0</v>
      </c>
      <c r="CG47" s="1">
        <v>0</v>
      </c>
      <c r="CH47" s="1">
        <v>0</v>
      </c>
      <c r="CI47" s="1">
        <v>0</v>
      </c>
      <c r="CJ47" s="1">
        <v>0</v>
      </c>
      <c r="CK47" s="1">
        <v>0</v>
      </c>
      <c r="CL47" s="1">
        <v>0</v>
      </c>
      <c r="CM47" s="1">
        <v>0</v>
      </c>
      <c r="CN47" s="1">
        <v>0</v>
      </c>
      <c r="CO47" s="1">
        <v>0</v>
      </c>
      <c r="CP47" s="1">
        <v>0</v>
      </c>
      <c r="CQ47" s="1">
        <v>0</v>
      </c>
      <c r="CR47" s="1">
        <v>0</v>
      </c>
      <c r="CS47" s="1">
        <v>0</v>
      </c>
      <c r="CT47" s="1">
        <v>0</v>
      </c>
      <c r="CU47" s="1">
        <v>0</v>
      </c>
      <c r="CV47" s="1">
        <v>0</v>
      </c>
      <c r="CW47" s="1">
        <v>0</v>
      </c>
      <c r="CX47" s="1">
        <v>0</v>
      </c>
      <c r="CY47" s="1">
        <v>0</v>
      </c>
      <c r="CZ47" s="1">
        <v>0</v>
      </c>
      <c r="DA47" s="1">
        <v>0</v>
      </c>
      <c r="DB47" s="1">
        <v>0</v>
      </c>
      <c r="DC47" s="1">
        <v>0</v>
      </c>
      <c r="DD47" s="1">
        <v>0</v>
      </c>
      <c r="DE47" s="1">
        <v>0</v>
      </c>
      <c r="DF47" s="1">
        <v>0</v>
      </c>
      <c r="DG47" s="1">
        <v>0</v>
      </c>
      <c r="DH47" s="1">
        <v>0</v>
      </c>
      <c r="DI47" s="1">
        <v>0</v>
      </c>
      <c r="DJ47" s="1">
        <v>0</v>
      </c>
      <c r="DK47" s="1">
        <v>0</v>
      </c>
      <c r="DL47" s="1">
        <v>0</v>
      </c>
      <c r="DM47" s="1">
        <v>0</v>
      </c>
      <c r="DN47" s="1">
        <v>0</v>
      </c>
      <c r="DO47" s="1">
        <v>0</v>
      </c>
      <c r="DP47" s="1">
        <v>0</v>
      </c>
      <c r="DQ47" s="1">
        <v>0</v>
      </c>
      <c r="DR47" s="1">
        <v>0</v>
      </c>
      <c r="DS47" s="1">
        <v>1</v>
      </c>
      <c r="DT47" s="1">
        <v>0</v>
      </c>
      <c r="DU47" s="1">
        <v>0</v>
      </c>
      <c r="DV47" s="1">
        <v>0</v>
      </c>
      <c r="DW47" s="1">
        <v>0</v>
      </c>
      <c r="DX47" s="1">
        <v>0</v>
      </c>
      <c r="DY47" s="1">
        <v>0</v>
      </c>
      <c r="DZ47" s="1">
        <v>0</v>
      </c>
      <c r="EA47" s="1">
        <v>0</v>
      </c>
      <c r="EB47" s="1">
        <v>0</v>
      </c>
      <c r="EC47" s="1">
        <v>0</v>
      </c>
      <c r="ED47" s="1">
        <v>0</v>
      </c>
      <c r="EE47" s="1">
        <v>0</v>
      </c>
      <c r="EF47" s="1">
        <v>0</v>
      </c>
      <c r="EG47" s="1">
        <v>0</v>
      </c>
      <c r="EH47" s="1">
        <v>0</v>
      </c>
      <c r="EI47" s="1">
        <v>0</v>
      </c>
      <c r="EJ47" s="1">
        <v>0</v>
      </c>
      <c r="EK47" s="1">
        <v>0</v>
      </c>
      <c r="EL47" s="1">
        <v>0</v>
      </c>
      <c r="EM47" s="1">
        <v>0</v>
      </c>
      <c r="EN47" s="1">
        <v>0</v>
      </c>
      <c r="EO47" s="1">
        <v>0</v>
      </c>
      <c r="EP47" s="1">
        <v>0</v>
      </c>
      <c r="EQ47" s="1">
        <v>0</v>
      </c>
      <c r="ER47" s="1">
        <v>0</v>
      </c>
      <c r="ES47" s="1">
        <v>0</v>
      </c>
      <c r="ET47" s="1">
        <v>0</v>
      </c>
      <c r="EU47" s="1">
        <v>0</v>
      </c>
      <c r="EV47" s="1">
        <v>0</v>
      </c>
      <c r="EW47" s="1">
        <v>0</v>
      </c>
      <c r="EX47" s="1">
        <v>0</v>
      </c>
      <c r="EY47" s="1">
        <v>0</v>
      </c>
      <c r="EZ47" s="1">
        <v>0</v>
      </c>
      <c r="FA47" s="1">
        <v>0</v>
      </c>
      <c r="FB47" s="1">
        <v>0</v>
      </c>
      <c r="FC47" s="1">
        <v>1</v>
      </c>
      <c r="FD47" s="1">
        <v>1</v>
      </c>
      <c r="FE47" s="1">
        <v>0</v>
      </c>
      <c r="FF47" s="1">
        <v>0</v>
      </c>
    </row>
  </sheetData>
  <phoneticPr fontId="1" type="noConversion"/>
  <conditionalFormatting sqref="C4:FF4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DB32-0348-E641-9218-24D811A4D275}">
  <dimension ref="A1:G22"/>
  <sheetViews>
    <sheetView workbookViewId="0">
      <pane ySplit="2" topLeftCell="A3" activePane="bottomLeft" state="frozen"/>
      <selection pane="bottomLeft" activeCell="D36" sqref="D36"/>
    </sheetView>
  </sheetViews>
  <sheetFormatPr baseColWidth="10" defaultRowHeight="13"/>
  <cols>
    <col min="1" max="1" width="16.1640625" style="1" customWidth="1"/>
    <col min="2" max="2" width="18.1640625" style="3" bestFit="1" customWidth="1"/>
    <col min="3" max="3" width="21.33203125" style="1" bestFit="1" customWidth="1"/>
    <col min="4" max="4" width="121.6640625" style="1" bestFit="1" customWidth="1"/>
    <col min="5" max="5" width="12" style="1" bestFit="1" customWidth="1"/>
    <col min="6" max="6" width="15.5" style="1" bestFit="1" customWidth="1"/>
    <col min="7" max="7" width="17.83203125" style="1" bestFit="1" customWidth="1"/>
    <col min="8" max="16384" width="10.83203125" style="1"/>
  </cols>
  <sheetData>
    <row r="1" spans="1:7" ht="32" customHeight="1">
      <c r="A1" s="2" t="s">
        <v>1928</v>
      </c>
    </row>
    <row r="2" spans="1:7" s="2" customFormat="1" ht="32" customHeight="1">
      <c r="A2" s="7" t="s">
        <v>1929</v>
      </c>
      <c r="B2" s="7" t="s">
        <v>1930</v>
      </c>
      <c r="C2" s="2" t="s">
        <v>534</v>
      </c>
      <c r="D2" s="2" t="s">
        <v>535</v>
      </c>
      <c r="E2" s="2" t="s">
        <v>536</v>
      </c>
      <c r="F2" s="2" t="s">
        <v>537</v>
      </c>
      <c r="G2" s="2" t="s">
        <v>538</v>
      </c>
    </row>
    <row r="3" spans="1:7">
      <c r="A3" s="48" t="s">
        <v>572</v>
      </c>
      <c r="B3" s="3" t="s">
        <v>571</v>
      </c>
      <c r="C3" s="1" t="s">
        <v>539</v>
      </c>
      <c r="D3" s="1" t="s">
        <v>540</v>
      </c>
      <c r="E3" s="1" t="s">
        <v>541</v>
      </c>
      <c r="F3" s="1">
        <v>93.8</v>
      </c>
      <c r="G3" s="1" t="s">
        <v>542</v>
      </c>
    </row>
    <row r="4" spans="1:7">
      <c r="A4" s="48"/>
      <c r="B4" s="3" t="s">
        <v>571</v>
      </c>
      <c r="C4" s="1" t="s">
        <v>543</v>
      </c>
      <c r="D4" s="1" t="s">
        <v>544</v>
      </c>
      <c r="E4" s="1" t="s">
        <v>541</v>
      </c>
      <c r="F4" s="1">
        <v>93.6</v>
      </c>
      <c r="G4" s="1" t="s">
        <v>542</v>
      </c>
    </row>
    <row r="5" spans="1:7">
      <c r="A5" s="48"/>
      <c r="B5" s="3" t="s">
        <v>571</v>
      </c>
      <c r="C5" s="1" t="s">
        <v>545</v>
      </c>
      <c r="D5" s="1" t="s">
        <v>546</v>
      </c>
      <c r="E5" s="1" t="s">
        <v>541</v>
      </c>
      <c r="F5" s="1">
        <v>93.2</v>
      </c>
      <c r="G5" s="1" t="s">
        <v>542</v>
      </c>
    </row>
    <row r="6" spans="1:7">
      <c r="A6" s="48"/>
      <c r="B6" s="3" t="s">
        <v>564</v>
      </c>
      <c r="C6" s="1" t="s">
        <v>539</v>
      </c>
      <c r="D6" s="1" t="s">
        <v>540</v>
      </c>
      <c r="E6" s="1" t="s">
        <v>541</v>
      </c>
      <c r="F6" s="1">
        <v>93.7</v>
      </c>
      <c r="G6" s="1" t="s">
        <v>542</v>
      </c>
    </row>
    <row r="7" spans="1:7">
      <c r="A7" s="48"/>
      <c r="B7" s="3" t="s">
        <v>564</v>
      </c>
      <c r="C7" s="1" t="s">
        <v>543</v>
      </c>
      <c r="D7" s="1" t="s">
        <v>544</v>
      </c>
      <c r="E7" s="1" t="s">
        <v>541</v>
      </c>
      <c r="F7" s="1">
        <v>93.7</v>
      </c>
      <c r="G7" s="1" t="s">
        <v>542</v>
      </c>
    </row>
    <row r="8" spans="1:7">
      <c r="A8" s="48"/>
      <c r="B8" s="3" t="s">
        <v>564</v>
      </c>
      <c r="C8" s="1" t="s">
        <v>545</v>
      </c>
      <c r="D8" s="1" t="s">
        <v>546</v>
      </c>
      <c r="E8" s="1" t="s">
        <v>541</v>
      </c>
      <c r="F8" s="1">
        <v>93.1</v>
      </c>
      <c r="G8" s="1" t="s">
        <v>542</v>
      </c>
    </row>
    <row r="9" spans="1:7">
      <c r="A9" s="48"/>
      <c r="B9" s="3" t="s">
        <v>564</v>
      </c>
      <c r="C9" s="1" t="s">
        <v>547</v>
      </c>
      <c r="D9" s="1" t="s">
        <v>548</v>
      </c>
      <c r="E9" s="1" t="s">
        <v>541</v>
      </c>
      <c r="F9" s="1">
        <v>90.3</v>
      </c>
      <c r="G9" s="1" t="s">
        <v>549</v>
      </c>
    </row>
    <row r="10" spans="1:7">
      <c r="A10" s="48"/>
      <c r="B10" s="3" t="s">
        <v>564</v>
      </c>
      <c r="C10" s="1" t="s">
        <v>550</v>
      </c>
      <c r="D10" s="1" t="s">
        <v>551</v>
      </c>
      <c r="E10" s="1" t="s">
        <v>541</v>
      </c>
      <c r="F10" s="1">
        <v>90</v>
      </c>
      <c r="G10" s="1" t="s">
        <v>542</v>
      </c>
    </row>
    <row r="11" spans="1:7">
      <c r="A11" s="48"/>
      <c r="B11" s="3" t="s">
        <v>566</v>
      </c>
      <c r="C11" s="1" t="s">
        <v>543</v>
      </c>
      <c r="D11" s="1" t="s">
        <v>544</v>
      </c>
      <c r="E11" s="1" t="s">
        <v>541</v>
      </c>
      <c r="F11" s="1">
        <v>93.7</v>
      </c>
      <c r="G11" s="1" t="s">
        <v>556</v>
      </c>
    </row>
    <row r="12" spans="1:7">
      <c r="A12" s="48"/>
      <c r="B12" s="3" t="s">
        <v>566</v>
      </c>
      <c r="C12" s="1" t="s">
        <v>539</v>
      </c>
      <c r="D12" s="1" t="s">
        <v>540</v>
      </c>
      <c r="E12" s="1" t="s">
        <v>541</v>
      </c>
      <c r="F12" s="1">
        <v>93.5</v>
      </c>
      <c r="G12" s="1" t="s">
        <v>542</v>
      </c>
    </row>
    <row r="13" spans="1:7">
      <c r="A13" s="48"/>
      <c r="B13" s="3" t="s">
        <v>566</v>
      </c>
      <c r="C13" s="1" t="s">
        <v>545</v>
      </c>
      <c r="D13" s="1" t="s">
        <v>546</v>
      </c>
      <c r="E13" s="1" t="s">
        <v>541</v>
      </c>
      <c r="F13" s="1">
        <v>93.3</v>
      </c>
      <c r="G13" s="1" t="s">
        <v>542</v>
      </c>
    </row>
    <row r="14" spans="1:7">
      <c r="A14" s="48" t="s">
        <v>573</v>
      </c>
      <c r="B14" s="3" t="s">
        <v>565</v>
      </c>
      <c r="C14" s="1" t="s">
        <v>552</v>
      </c>
      <c r="D14" s="1" t="s">
        <v>553</v>
      </c>
      <c r="E14" s="1" t="s">
        <v>541</v>
      </c>
      <c r="F14" s="1">
        <v>92.5</v>
      </c>
      <c r="G14" s="1" t="s">
        <v>554</v>
      </c>
    </row>
    <row r="15" spans="1:7">
      <c r="A15" s="48"/>
      <c r="B15" s="3" t="s">
        <v>565</v>
      </c>
      <c r="C15" s="1" t="s">
        <v>539</v>
      </c>
      <c r="D15" s="1" t="s">
        <v>540</v>
      </c>
      <c r="E15" s="1" t="s">
        <v>541</v>
      </c>
      <c r="F15" s="1">
        <v>92.1</v>
      </c>
      <c r="G15" s="1" t="s">
        <v>555</v>
      </c>
    </row>
    <row r="16" spans="1:7">
      <c r="A16" s="48"/>
      <c r="B16" s="3" t="s">
        <v>570</v>
      </c>
      <c r="C16" s="1" t="s">
        <v>539</v>
      </c>
      <c r="D16" s="1" t="s">
        <v>540</v>
      </c>
      <c r="E16" s="1" t="s">
        <v>541</v>
      </c>
      <c r="F16" s="1">
        <v>92.1</v>
      </c>
      <c r="G16" s="1" t="s">
        <v>561</v>
      </c>
    </row>
    <row r="17" spans="1:7">
      <c r="A17" s="48"/>
      <c r="B17" s="3" t="s">
        <v>570</v>
      </c>
      <c r="C17" s="1" t="s">
        <v>545</v>
      </c>
      <c r="D17" s="1" t="s">
        <v>546</v>
      </c>
      <c r="E17" s="1" t="s">
        <v>541</v>
      </c>
      <c r="F17" s="1">
        <v>92.1</v>
      </c>
      <c r="G17" s="1" t="s">
        <v>562</v>
      </c>
    </row>
    <row r="18" spans="1:7">
      <c r="A18" s="48"/>
      <c r="B18" s="3" t="s">
        <v>570</v>
      </c>
      <c r="C18" s="1" t="s">
        <v>552</v>
      </c>
      <c r="D18" s="1" t="s">
        <v>553</v>
      </c>
      <c r="E18" s="1" t="s">
        <v>541</v>
      </c>
      <c r="F18" s="1">
        <v>91.7</v>
      </c>
      <c r="G18" s="1" t="s">
        <v>563</v>
      </c>
    </row>
    <row r="19" spans="1:7">
      <c r="A19" s="48"/>
      <c r="B19" s="3" t="s">
        <v>568</v>
      </c>
      <c r="C19" s="1" t="s">
        <v>539</v>
      </c>
      <c r="D19" s="1" t="s">
        <v>540</v>
      </c>
      <c r="E19" s="1" t="s">
        <v>541</v>
      </c>
      <c r="F19" s="1">
        <v>91</v>
      </c>
      <c r="G19" s="1" t="s">
        <v>559</v>
      </c>
    </row>
    <row r="20" spans="1:7">
      <c r="A20" s="48"/>
      <c r="B20" s="3" t="s">
        <v>568</v>
      </c>
      <c r="C20" s="1" t="s">
        <v>545</v>
      </c>
      <c r="D20" s="1" t="s">
        <v>546</v>
      </c>
      <c r="E20" s="1" t="s">
        <v>541</v>
      </c>
      <c r="F20" s="1">
        <v>91</v>
      </c>
      <c r="G20" s="1" t="s">
        <v>560</v>
      </c>
    </row>
    <row r="21" spans="1:7">
      <c r="A21" s="48" t="s">
        <v>574</v>
      </c>
      <c r="B21" s="3" t="s">
        <v>569</v>
      </c>
      <c r="C21" s="1" t="s">
        <v>557</v>
      </c>
      <c r="D21" s="1" t="s">
        <v>558</v>
      </c>
      <c r="E21" s="1" t="s">
        <v>541</v>
      </c>
      <c r="F21" s="1">
        <v>91.4</v>
      </c>
      <c r="G21" s="1" t="s">
        <v>542</v>
      </c>
    </row>
    <row r="22" spans="1:7">
      <c r="A22" s="48"/>
      <c r="B22" s="3" t="s">
        <v>567</v>
      </c>
      <c r="C22" s="1" t="s">
        <v>557</v>
      </c>
      <c r="D22" s="1" t="s">
        <v>558</v>
      </c>
      <c r="E22" s="1" t="s">
        <v>541</v>
      </c>
      <c r="F22" s="1">
        <v>91.4</v>
      </c>
      <c r="G22" s="1" t="s">
        <v>542</v>
      </c>
    </row>
  </sheetData>
  <sortState xmlns:xlrd2="http://schemas.microsoft.com/office/spreadsheetml/2017/richdata2" ref="A3:G22">
    <sortCondition ref="B3:B22"/>
  </sortState>
  <mergeCells count="3">
    <mergeCell ref="A3:A13"/>
    <mergeCell ref="A14:A20"/>
    <mergeCell ref="A21:A22"/>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DF6B-799F-1F42-96EB-929B75B76EB1}">
  <dimension ref="A1:M109"/>
  <sheetViews>
    <sheetView workbookViewId="0">
      <pane ySplit="2" topLeftCell="A3" activePane="bottomLeft" state="frozen"/>
      <selection pane="bottomLeft" activeCell="F37" sqref="F37"/>
    </sheetView>
  </sheetViews>
  <sheetFormatPr baseColWidth="10" defaultRowHeight="13"/>
  <cols>
    <col min="1" max="1" width="7.5" style="4" bestFit="1" customWidth="1"/>
    <col min="2" max="2" width="6.6640625" style="9" bestFit="1" customWidth="1"/>
    <col min="3" max="3" width="16.33203125" style="4" bestFit="1" customWidth="1"/>
    <col min="4" max="4" width="10.1640625" style="4" bestFit="1" customWidth="1"/>
    <col min="5" max="5" width="16.33203125" style="4" bestFit="1" customWidth="1"/>
    <col min="6" max="6" width="25.1640625" style="4" bestFit="1" customWidth="1"/>
    <col min="7" max="7" width="13.6640625" style="4" bestFit="1" customWidth="1"/>
    <col min="8" max="8" width="17.5" style="4" bestFit="1" customWidth="1"/>
    <col min="9" max="9" width="15.5" style="4" bestFit="1" customWidth="1"/>
    <col min="10" max="10" width="45" style="4" bestFit="1" customWidth="1"/>
    <col min="11" max="11" width="34.5" style="10" bestFit="1" customWidth="1"/>
    <col min="12" max="12" width="99.1640625" style="4" bestFit="1" customWidth="1"/>
    <col min="13" max="13" width="113.5" style="4" bestFit="1" customWidth="1"/>
    <col min="14" max="16384" width="10.83203125" style="4"/>
  </cols>
  <sheetData>
    <row r="1" spans="1:13" ht="32" customHeight="1">
      <c r="A1" s="6" t="s">
        <v>1931</v>
      </c>
    </row>
    <row r="2" spans="1:13" s="6" customFormat="1" ht="32" customHeight="1">
      <c r="A2" s="6" t="s">
        <v>728</v>
      </c>
      <c r="B2" s="15" t="s">
        <v>729</v>
      </c>
      <c r="C2" s="6" t="s">
        <v>730</v>
      </c>
      <c r="D2" s="6" t="s">
        <v>1907</v>
      </c>
      <c r="E2" s="6" t="s">
        <v>731</v>
      </c>
      <c r="F2" s="6" t="s">
        <v>732</v>
      </c>
      <c r="G2" s="6" t="s">
        <v>733</v>
      </c>
      <c r="H2" s="6" t="s">
        <v>734</v>
      </c>
      <c r="I2" s="6" t="s">
        <v>735</v>
      </c>
      <c r="J2" s="6" t="s">
        <v>736</v>
      </c>
      <c r="K2" s="16" t="s">
        <v>737</v>
      </c>
      <c r="L2" s="6" t="s">
        <v>738</v>
      </c>
      <c r="M2" s="6" t="s">
        <v>739</v>
      </c>
    </row>
    <row r="3" spans="1:13">
      <c r="A3" s="4" t="s">
        <v>740</v>
      </c>
      <c r="B3" s="9">
        <v>1</v>
      </c>
      <c r="C3" s="4" t="s">
        <v>741</v>
      </c>
      <c r="D3" s="4" t="s">
        <v>1908</v>
      </c>
      <c r="E3" s="4" t="s">
        <v>742</v>
      </c>
      <c r="F3" s="4" t="b">
        <v>1</v>
      </c>
      <c r="G3" s="4">
        <v>59</v>
      </c>
      <c r="H3" s="4">
        <v>158101</v>
      </c>
      <c r="I3" s="4">
        <v>1605723</v>
      </c>
      <c r="J3" s="4" t="s">
        <v>743</v>
      </c>
      <c r="K3" s="10" t="s">
        <v>607</v>
      </c>
      <c r="L3" s="4" t="s">
        <v>608</v>
      </c>
      <c r="M3" s="4" t="s">
        <v>744</v>
      </c>
    </row>
    <row r="4" spans="1:13">
      <c r="A4" s="4" t="s">
        <v>740</v>
      </c>
      <c r="B4" s="9">
        <v>2</v>
      </c>
      <c r="C4" s="4" t="s">
        <v>745</v>
      </c>
      <c r="D4" s="4" t="s">
        <v>1908</v>
      </c>
      <c r="E4" s="4" t="s">
        <v>741</v>
      </c>
      <c r="F4" s="4" t="b">
        <v>0</v>
      </c>
      <c r="G4" s="4">
        <v>27</v>
      </c>
      <c r="H4" s="4">
        <v>118048</v>
      </c>
      <c r="I4" s="4">
        <v>954407</v>
      </c>
      <c r="J4" s="4" t="s">
        <v>746</v>
      </c>
      <c r="K4" s="10" t="s">
        <v>583</v>
      </c>
      <c r="L4" s="4" t="s">
        <v>580</v>
      </c>
      <c r="M4" s="4" t="s">
        <v>744</v>
      </c>
    </row>
    <row r="5" spans="1:13">
      <c r="A5" s="4" t="s">
        <v>740</v>
      </c>
      <c r="B5" s="9">
        <v>3</v>
      </c>
      <c r="C5" s="4" t="s">
        <v>747</v>
      </c>
      <c r="D5" s="4" t="s">
        <v>1908</v>
      </c>
      <c r="E5" s="4" t="s">
        <v>741</v>
      </c>
      <c r="F5" s="4" t="b">
        <v>0</v>
      </c>
      <c r="G5" s="4">
        <v>216</v>
      </c>
      <c r="H5" s="4">
        <v>29212</v>
      </c>
      <c r="I5" s="4">
        <v>1267330</v>
      </c>
      <c r="J5" s="4" t="s">
        <v>748</v>
      </c>
      <c r="K5" s="10" t="s">
        <v>607</v>
      </c>
      <c r="L5" s="4" t="s">
        <v>608</v>
      </c>
      <c r="M5" s="4" t="s">
        <v>744</v>
      </c>
    </row>
    <row r="6" spans="1:13">
      <c r="A6" s="4" t="s">
        <v>740</v>
      </c>
      <c r="B6" s="9">
        <v>4</v>
      </c>
      <c r="C6" s="4" t="s">
        <v>749</v>
      </c>
      <c r="D6" s="4" t="s">
        <v>1908</v>
      </c>
      <c r="E6" s="4" t="s">
        <v>741</v>
      </c>
      <c r="F6" s="4" t="b">
        <v>0</v>
      </c>
      <c r="G6" s="4">
        <v>71</v>
      </c>
      <c r="H6" s="4">
        <v>126523</v>
      </c>
      <c r="I6" s="4">
        <v>1445068</v>
      </c>
      <c r="J6" s="4" t="s">
        <v>750</v>
      </c>
      <c r="K6" s="10" t="s">
        <v>583</v>
      </c>
      <c r="L6" s="4" t="s">
        <v>580</v>
      </c>
      <c r="M6" s="4" t="s">
        <v>744</v>
      </c>
    </row>
    <row r="7" spans="1:13">
      <c r="A7" s="4" t="s">
        <v>740</v>
      </c>
      <c r="B7" s="9">
        <v>5</v>
      </c>
      <c r="C7" s="4" t="s">
        <v>751</v>
      </c>
      <c r="D7" s="4" t="s">
        <v>1908</v>
      </c>
      <c r="E7" s="4" t="s">
        <v>741</v>
      </c>
      <c r="F7" s="4" t="b">
        <v>0</v>
      </c>
      <c r="G7" s="4">
        <v>200</v>
      </c>
      <c r="H7" s="4">
        <v>20423</v>
      </c>
      <c r="I7" s="4">
        <v>1089280</v>
      </c>
      <c r="J7" s="4" t="s">
        <v>752</v>
      </c>
      <c r="K7" s="10" t="s">
        <v>607</v>
      </c>
      <c r="L7" s="4" t="s">
        <v>608</v>
      </c>
      <c r="M7" s="4" t="s">
        <v>744</v>
      </c>
    </row>
    <row r="8" spans="1:13">
      <c r="A8" s="4" t="s">
        <v>740</v>
      </c>
      <c r="B8" s="9">
        <v>6</v>
      </c>
      <c r="C8" s="4" t="s">
        <v>753</v>
      </c>
      <c r="D8" s="4" t="s">
        <v>1908</v>
      </c>
      <c r="E8" s="4" t="s">
        <v>741</v>
      </c>
      <c r="F8" s="4" t="b">
        <v>0</v>
      </c>
      <c r="G8" s="4">
        <v>45</v>
      </c>
      <c r="H8" s="4">
        <v>155433</v>
      </c>
      <c r="I8" s="4">
        <v>1430701</v>
      </c>
      <c r="J8" s="4" t="s">
        <v>743</v>
      </c>
      <c r="K8" s="10" t="s">
        <v>607</v>
      </c>
      <c r="L8" s="4" t="s">
        <v>608</v>
      </c>
      <c r="M8" s="4" t="s">
        <v>744</v>
      </c>
    </row>
    <row r="9" spans="1:13">
      <c r="A9" s="4" t="s">
        <v>740</v>
      </c>
      <c r="B9" s="9">
        <v>7</v>
      </c>
      <c r="C9" s="4" t="s">
        <v>754</v>
      </c>
      <c r="D9" s="4" t="s">
        <v>1908</v>
      </c>
      <c r="E9" s="4" t="s">
        <v>741</v>
      </c>
      <c r="F9" s="4" t="b">
        <v>0</v>
      </c>
      <c r="G9" s="4">
        <v>68</v>
      </c>
      <c r="H9" s="4">
        <v>91259</v>
      </c>
      <c r="I9" s="4">
        <v>1465602</v>
      </c>
      <c r="J9" s="4" t="s">
        <v>748</v>
      </c>
      <c r="K9" s="10" t="s">
        <v>607</v>
      </c>
      <c r="L9" s="4" t="s">
        <v>608</v>
      </c>
      <c r="M9" s="4" t="s">
        <v>744</v>
      </c>
    </row>
    <row r="10" spans="1:13">
      <c r="A10" s="4" t="s">
        <v>740</v>
      </c>
      <c r="B10" s="9">
        <v>8</v>
      </c>
      <c r="C10" s="4" t="s">
        <v>755</v>
      </c>
      <c r="D10" s="4" t="s">
        <v>1908</v>
      </c>
      <c r="E10" s="4" t="s">
        <v>741</v>
      </c>
      <c r="F10" s="4" t="b">
        <v>0</v>
      </c>
      <c r="G10" s="4">
        <v>68</v>
      </c>
      <c r="H10" s="4">
        <v>91259</v>
      </c>
      <c r="I10" s="4">
        <v>1497351</v>
      </c>
      <c r="J10" s="4" t="s">
        <v>752</v>
      </c>
      <c r="K10" s="10" t="s">
        <v>607</v>
      </c>
      <c r="L10" s="4" t="s">
        <v>608</v>
      </c>
      <c r="M10" s="4" t="s">
        <v>744</v>
      </c>
    </row>
    <row r="11" spans="1:13">
      <c r="A11" s="4" t="s">
        <v>740</v>
      </c>
      <c r="B11" s="9">
        <v>9</v>
      </c>
      <c r="C11" s="4" t="s">
        <v>756</v>
      </c>
      <c r="D11" s="4" t="s">
        <v>1908</v>
      </c>
      <c r="E11" s="4" t="s">
        <v>741</v>
      </c>
      <c r="F11" s="4" t="b">
        <v>0</v>
      </c>
      <c r="G11" s="4">
        <v>74</v>
      </c>
      <c r="H11" s="4">
        <v>91259</v>
      </c>
      <c r="I11" s="4">
        <v>1519305</v>
      </c>
      <c r="J11" s="4" t="s">
        <v>757</v>
      </c>
      <c r="K11" s="10" t="s">
        <v>607</v>
      </c>
      <c r="L11" s="4" t="s">
        <v>608</v>
      </c>
      <c r="M11" s="4" t="s">
        <v>744</v>
      </c>
    </row>
    <row r="12" spans="1:13">
      <c r="A12" s="4" t="s">
        <v>740</v>
      </c>
      <c r="B12" s="9">
        <v>10</v>
      </c>
      <c r="C12" s="4" t="s">
        <v>758</v>
      </c>
      <c r="D12" s="4" t="s">
        <v>1908</v>
      </c>
      <c r="E12" s="4" t="s">
        <v>741</v>
      </c>
      <c r="F12" s="4" t="b">
        <v>0</v>
      </c>
      <c r="G12" s="4">
        <v>64</v>
      </c>
      <c r="H12" s="4">
        <v>91431</v>
      </c>
      <c r="I12" s="4">
        <v>1407078</v>
      </c>
      <c r="J12" s="4" t="s">
        <v>759</v>
      </c>
      <c r="K12" s="10" t="s">
        <v>583</v>
      </c>
      <c r="L12" s="4" t="s">
        <v>580</v>
      </c>
      <c r="M12" s="4" t="s">
        <v>744</v>
      </c>
    </row>
    <row r="13" spans="1:13">
      <c r="A13" s="4" t="s">
        <v>740</v>
      </c>
      <c r="B13" s="9">
        <v>11</v>
      </c>
      <c r="C13" s="4" t="s">
        <v>760</v>
      </c>
      <c r="D13" s="4" t="s">
        <v>1908</v>
      </c>
      <c r="E13" s="4" t="s">
        <v>741</v>
      </c>
      <c r="F13" s="4" t="b">
        <v>0</v>
      </c>
      <c r="G13" s="4">
        <v>63</v>
      </c>
      <c r="H13" s="4">
        <v>91431</v>
      </c>
      <c r="I13" s="4">
        <v>1512790</v>
      </c>
      <c r="J13" s="4" t="s">
        <v>759</v>
      </c>
      <c r="K13" s="10" t="s">
        <v>583</v>
      </c>
      <c r="L13" s="4" t="s">
        <v>580</v>
      </c>
      <c r="M13" s="4" t="s">
        <v>744</v>
      </c>
    </row>
    <row r="14" spans="1:13">
      <c r="A14" s="4" t="s">
        <v>740</v>
      </c>
      <c r="B14" s="9">
        <v>12</v>
      </c>
      <c r="C14" s="4" t="s">
        <v>761</v>
      </c>
      <c r="D14" s="4" t="s">
        <v>1908</v>
      </c>
      <c r="E14" s="4" t="s">
        <v>741</v>
      </c>
      <c r="F14" s="4" t="b">
        <v>0</v>
      </c>
      <c r="G14" s="4">
        <v>58</v>
      </c>
      <c r="H14" s="4">
        <v>91430</v>
      </c>
      <c r="I14" s="4">
        <v>1483899</v>
      </c>
      <c r="J14" s="4" t="s">
        <v>759</v>
      </c>
      <c r="K14" s="10" t="s">
        <v>583</v>
      </c>
      <c r="L14" s="4" t="s">
        <v>580</v>
      </c>
      <c r="M14" s="4" t="s">
        <v>744</v>
      </c>
    </row>
    <row r="15" spans="1:13">
      <c r="A15" s="4" t="s">
        <v>740</v>
      </c>
      <c r="B15" s="9">
        <v>13</v>
      </c>
      <c r="C15" s="4" t="s">
        <v>762</v>
      </c>
      <c r="D15" s="4" t="s">
        <v>1908</v>
      </c>
      <c r="E15" s="4" t="s">
        <v>741</v>
      </c>
      <c r="F15" s="4" t="b">
        <v>0</v>
      </c>
      <c r="G15" s="4">
        <v>61</v>
      </c>
      <c r="H15" s="4">
        <v>91431</v>
      </c>
      <c r="I15" s="4">
        <v>1452514</v>
      </c>
      <c r="J15" s="4" t="s">
        <v>759</v>
      </c>
      <c r="K15" s="10" t="s">
        <v>583</v>
      </c>
      <c r="L15" s="4" t="s">
        <v>580</v>
      </c>
      <c r="M15" s="4" t="s">
        <v>744</v>
      </c>
    </row>
    <row r="16" spans="1:13">
      <c r="A16" s="4" t="s">
        <v>740</v>
      </c>
      <c r="B16" s="9">
        <v>14</v>
      </c>
      <c r="C16" s="4" t="s">
        <v>763</v>
      </c>
      <c r="D16" s="4" t="s">
        <v>1908</v>
      </c>
      <c r="E16" s="4" t="s">
        <v>741</v>
      </c>
      <c r="F16" s="4" t="b">
        <v>0</v>
      </c>
      <c r="G16" s="4">
        <v>110</v>
      </c>
      <c r="H16" s="4">
        <v>45994</v>
      </c>
      <c r="I16" s="4">
        <v>1389146</v>
      </c>
      <c r="J16" s="4" t="s">
        <v>759</v>
      </c>
      <c r="K16" s="10" t="s">
        <v>583</v>
      </c>
      <c r="L16" s="4" t="s">
        <v>580</v>
      </c>
      <c r="M16" s="4" t="s">
        <v>744</v>
      </c>
    </row>
    <row r="17" spans="1:13">
      <c r="A17" s="4" t="s">
        <v>740</v>
      </c>
      <c r="B17" s="9">
        <v>15</v>
      </c>
      <c r="C17" s="4" t="s">
        <v>764</v>
      </c>
      <c r="D17" s="4" t="s">
        <v>1908</v>
      </c>
      <c r="E17" s="4" t="s">
        <v>741</v>
      </c>
      <c r="F17" s="4" t="b">
        <v>0</v>
      </c>
      <c r="G17" s="4">
        <v>60</v>
      </c>
      <c r="H17" s="4">
        <v>127826</v>
      </c>
      <c r="I17" s="4">
        <v>1484030</v>
      </c>
      <c r="J17" s="4" t="s">
        <v>765</v>
      </c>
      <c r="K17" s="10" t="s">
        <v>766</v>
      </c>
      <c r="L17" s="4" t="s">
        <v>767</v>
      </c>
      <c r="M17" s="4" t="s">
        <v>744</v>
      </c>
    </row>
    <row r="18" spans="1:13">
      <c r="A18" s="4" t="s">
        <v>740</v>
      </c>
      <c r="B18" s="9">
        <v>16</v>
      </c>
      <c r="C18" s="4" t="s">
        <v>768</v>
      </c>
      <c r="D18" s="4" t="s">
        <v>1908</v>
      </c>
      <c r="E18" s="4" t="s">
        <v>741</v>
      </c>
      <c r="F18" s="4" t="b">
        <v>0</v>
      </c>
      <c r="G18" s="4">
        <v>38</v>
      </c>
      <c r="H18" s="4">
        <v>153217</v>
      </c>
      <c r="I18" s="4">
        <v>1452507</v>
      </c>
      <c r="J18" s="4" t="s">
        <v>769</v>
      </c>
      <c r="K18" s="10" t="s">
        <v>583</v>
      </c>
      <c r="L18" s="4" t="s">
        <v>580</v>
      </c>
      <c r="M18" s="4" t="s">
        <v>744</v>
      </c>
    </row>
    <row r="19" spans="1:13">
      <c r="A19" s="4" t="s">
        <v>740</v>
      </c>
      <c r="B19" s="9">
        <v>17</v>
      </c>
      <c r="C19" s="4" t="s">
        <v>770</v>
      </c>
      <c r="D19" s="4" t="s">
        <v>1908</v>
      </c>
      <c r="E19" s="4" t="s">
        <v>741</v>
      </c>
      <c r="F19" s="4" t="b">
        <v>0</v>
      </c>
      <c r="G19" s="4">
        <v>41</v>
      </c>
      <c r="H19" s="4">
        <v>126309</v>
      </c>
      <c r="I19" s="4">
        <v>1426202</v>
      </c>
      <c r="J19" s="4" t="s">
        <v>769</v>
      </c>
      <c r="K19" s="10" t="s">
        <v>583</v>
      </c>
      <c r="L19" s="4" t="s">
        <v>580</v>
      </c>
      <c r="M19" s="4" t="s">
        <v>744</v>
      </c>
    </row>
    <row r="20" spans="1:13">
      <c r="A20" s="4" t="s">
        <v>740</v>
      </c>
      <c r="B20" s="9">
        <v>18</v>
      </c>
      <c r="C20" s="4" t="s">
        <v>771</v>
      </c>
      <c r="D20" s="4" t="s">
        <v>1908</v>
      </c>
      <c r="E20" s="4" t="s">
        <v>741</v>
      </c>
      <c r="F20" s="4" t="b">
        <v>0</v>
      </c>
      <c r="G20" s="4">
        <v>57</v>
      </c>
      <c r="H20" s="4">
        <v>219106</v>
      </c>
      <c r="I20" s="4">
        <v>1125125</v>
      </c>
      <c r="J20" s="4" t="s">
        <v>636</v>
      </c>
      <c r="K20" s="10" t="s">
        <v>583</v>
      </c>
      <c r="L20" s="4" t="s">
        <v>580</v>
      </c>
      <c r="M20" s="4" t="s">
        <v>744</v>
      </c>
    </row>
    <row r="21" spans="1:13">
      <c r="A21" s="4" t="s">
        <v>740</v>
      </c>
      <c r="B21" s="9">
        <v>19</v>
      </c>
      <c r="C21" s="4" t="s">
        <v>772</v>
      </c>
      <c r="D21" s="4" t="s">
        <v>1908</v>
      </c>
      <c r="E21" s="4" t="s">
        <v>741</v>
      </c>
      <c r="F21" s="4" t="b">
        <v>0</v>
      </c>
      <c r="G21" s="4">
        <v>37</v>
      </c>
      <c r="H21" s="4">
        <v>172291</v>
      </c>
      <c r="I21" s="4">
        <v>1428362</v>
      </c>
      <c r="J21" s="4" t="s">
        <v>773</v>
      </c>
      <c r="K21" s="10" t="s">
        <v>583</v>
      </c>
      <c r="L21" s="4" t="s">
        <v>580</v>
      </c>
      <c r="M21" s="4" t="s">
        <v>744</v>
      </c>
    </row>
    <row r="22" spans="1:13">
      <c r="A22" s="4" t="s">
        <v>740</v>
      </c>
      <c r="B22" s="9">
        <v>20</v>
      </c>
      <c r="C22" s="4" t="s">
        <v>774</v>
      </c>
      <c r="D22" s="4" t="s">
        <v>1908</v>
      </c>
      <c r="E22" s="4" t="s">
        <v>775</v>
      </c>
      <c r="F22" s="4" t="b">
        <v>1</v>
      </c>
      <c r="G22" s="4">
        <v>315</v>
      </c>
      <c r="H22" s="4">
        <v>35782</v>
      </c>
      <c r="I22" s="4">
        <v>1403081</v>
      </c>
      <c r="J22" s="4" t="s">
        <v>776</v>
      </c>
      <c r="K22" s="10" t="s">
        <v>777</v>
      </c>
      <c r="L22" s="4" t="s">
        <v>767</v>
      </c>
      <c r="M22" s="4" t="s">
        <v>778</v>
      </c>
    </row>
    <row r="23" spans="1:13">
      <c r="A23" s="4" t="s">
        <v>740</v>
      </c>
      <c r="B23" s="9">
        <v>21</v>
      </c>
      <c r="C23" s="4" t="s">
        <v>779</v>
      </c>
      <c r="D23" s="4" t="s">
        <v>1908</v>
      </c>
      <c r="E23" s="4" t="s">
        <v>774</v>
      </c>
      <c r="F23" s="4" t="b">
        <v>0</v>
      </c>
      <c r="G23" s="4">
        <v>238</v>
      </c>
      <c r="H23" s="4">
        <v>23581</v>
      </c>
      <c r="I23" s="4">
        <v>1602950</v>
      </c>
      <c r="J23" s="4" t="s">
        <v>780</v>
      </c>
      <c r="K23" s="10" t="s">
        <v>607</v>
      </c>
      <c r="L23" s="4" t="s">
        <v>608</v>
      </c>
      <c r="M23" s="4" t="s">
        <v>778</v>
      </c>
    </row>
    <row r="24" spans="1:13">
      <c r="A24" s="4" t="s">
        <v>740</v>
      </c>
      <c r="B24" s="9">
        <v>22</v>
      </c>
      <c r="C24" s="4" t="s">
        <v>781</v>
      </c>
      <c r="D24" s="4" t="s">
        <v>1908</v>
      </c>
      <c r="E24" s="4" t="s">
        <v>774</v>
      </c>
      <c r="F24" s="4" t="b">
        <v>0</v>
      </c>
      <c r="G24" s="4">
        <v>333</v>
      </c>
      <c r="H24" s="4">
        <v>51909</v>
      </c>
      <c r="I24" s="4">
        <v>1465807</v>
      </c>
      <c r="J24" s="4" t="s">
        <v>776</v>
      </c>
      <c r="K24" s="10" t="s">
        <v>777</v>
      </c>
      <c r="L24" s="4" t="s">
        <v>767</v>
      </c>
      <c r="M24" s="4" t="s">
        <v>778</v>
      </c>
    </row>
    <row r="25" spans="1:13">
      <c r="A25" s="4" t="s">
        <v>740</v>
      </c>
      <c r="B25" s="9">
        <v>23</v>
      </c>
      <c r="C25" s="4" t="s">
        <v>782</v>
      </c>
      <c r="D25" s="4" t="s">
        <v>1908</v>
      </c>
      <c r="E25" s="4" t="s">
        <v>774</v>
      </c>
      <c r="F25" s="4" t="b">
        <v>0</v>
      </c>
      <c r="G25" s="4">
        <v>341</v>
      </c>
      <c r="H25" s="4">
        <v>41984</v>
      </c>
      <c r="I25" s="4">
        <v>1571076</v>
      </c>
      <c r="J25" s="4" t="s">
        <v>776</v>
      </c>
      <c r="K25" s="10" t="s">
        <v>777</v>
      </c>
      <c r="L25" s="4" t="s">
        <v>767</v>
      </c>
      <c r="M25" s="4" t="s">
        <v>778</v>
      </c>
    </row>
    <row r="26" spans="1:13">
      <c r="A26" s="4" t="s">
        <v>740</v>
      </c>
      <c r="B26" s="9">
        <v>24</v>
      </c>
      <c r="C26" s="4" t="s">
        <v>783</v>
      </c>
      <c r="D26" s="4" t="s">
        <v>1908</v>
      </c>
      <c r="E26" s="4" t="s">
        <v>775</v>
      </c>
      <c r="F26" s="4" t="b">
        <v>0</v>
      </c>
      <c r="G26" s="4">
        <v>243</v>
      </c>
      <c r="H26" s="4">
        <v>40848</v>
      </c>
      <c r="I26" s="4">
        <v>1420829</v>
      </c>
      <c r="J26" s="4" t="s">
        <v>776</v>
      </c>
      <c r="K26" s="10" t="s">
        <v>777</v>
      </c>
      <c r="L26" s="4" t="s">
        <v>767</v>
      </c>
      <c r="M26" s="4" t="s">
        <v>778</v>
      </c>
    </row>
    <row r="27" spans="1:13">
      <c r="A27" s="4" t="s">
        <v>740</v>
      </c>
      <c r="B27" s="9">
        <v>25</v>
      </c>
      <c r="C27" s="4" t="s">
        <v>784</v>
      </c>
      <c r="D27" s="4" t="s">
        <v>1908</v>
      </c>
      <c r="E27" s="4" t="s">
        <v>774</v>
      </c>
      <c r="F27" s="4" t="b">
        <v>0</v>
      </c>
      <c r="G27" s="4">
        <v>162</v>
      </c>
      <c r="H27" s="4">
        <v>24926</v>
      </c>
      <c r="I27" s="4">
        <v>1031329</v>
      </c>
      <c r="J27" s="4" t="s">
        <v>769</v>
      </c>
      <c r="K27" s="10" t="s">
        <v>630</v>
      </c>
      <c r="L27" s="4" t="s">
        <v>631</v>
      </c>
      <c r="M27" s="4" t="s">
        <v>778</v>
      </c>
    </row>
    <row r="28" spans="1:13">
      <c r="A28" s="4" t="s">
        <v>740</v>
      </c>
      <c r="B28" s="9">
        <v>26</v>
      </c>
      <c r="C28" s="4" t="s">
        <v>785</v>
      </c>
      <c r="D28" s="4" t="s">
        <v>1908</v>
      </c>
      <c r="E28" s="4" t="s">
        <v>774</v>
      </c>
      <c r="F28" s="4" t="b">
        <v>0</v>
      </c>
      <c r="G28" s="4">
        <v>167</v>
      </c>
      <c r="H28" s="4">
        <v>32164</v>
      </c>
      <c r="I28" s="4">
        <v>1078599</v>
      </c>
      <c r="J28" s="4" t="s">
        <v>769</v>
      </c>
      <c r="K28" s="10" t="s">
        <v>630</v>
      </c>
      <c r="L28" s="4" t="s">
        <v>631</v>
      </c>
      <c r="M28" s="4" t="s">
        <v>778</v>
      </c>
    </row>
    <row r="29" spans="1:13">
      <c r="A29" s="4" t="s">
        <v>740</v>
      </c>
      <c r="B29" s="9">
        <v>27</v>
      </c>
      <c r="C29" s="4" t="s">
        <v>786</v>
      </c>
      <c r="D29" s="4" t="s">
        <v>1908</v>
      </c>
      <c r="E29" s="4" t="s">
        <v>774</v>
      </c>
      <c r="F29" s="4" t="b">
        <v>0</v>
      </c>
      <c r="G29" s="4">
        <v>170</v>
      </c>
      <c r="H29" s="4">
        <v>58801</v>
      </c>
      <c r="I29" s="4">
        <v>1484686</v>
      </c>
      <c r="J29" s="4" t="s">
        <v>787</v>
      </c>
      <c r="K29" s="10" t="s">
        <v>583</v>
      </c>
      <c r="L29" s="4" t="s">
        <v>580</v>
      </c>
      <c r="M29" s="9" t="s">
        <v>778</v>
      </c>
    </row>
    <row r="30" spans="1:13">
      <c r="A30" s="4" t="s">
        <v>740</v>
      </c>
      <c r="B30" s="9">
        <v>32</v>
      </c>
      <c r="C30" s="4" t="s">
        <v>788</v>
      </c>
      <c r="D30" s="4" t="s">
        <v>1908</v>
      </c>
      <c r="E30" s="4" t="s">
        <v>789</v>
      </c>
      <c r="F30" s="4" t="b">
        <v>1</v>
      </c>
      <c r="G30" s="4">
        <v>107</v>
      </c>
      <c r="H30" s="4">
        <v>74493</v>
      </c>
      <c r="I30" s="4">
        <v>1032260</v>
      </c>
      <c r="J30" s="4" t="s">
        <v>769</v>
      </c>
      <c r="K30" s="10" t="s">
        <v>583</v>
      </c>
      <c r="L30" s="4" t="s">
        <v>580</v>
      </c>
      <c r="M30" s="4" t="s">
        <v>790</v>
      </c>
    </row>
    <row r="31" spans="1:13">
      <c r="A31" s="4" t="s">
        <v>740</v>
      </c>
      <c r="B31" s="9">
        <v>37</v>
      </c>
      <c r="C31" s="4" t="s">
        <v>791</v>
      </c>
      <c r="D31" s="4" t="s">
        <v>1908</v>
      </c>
      <c r="E31" s="4" t="s">
        <v>792</v>
      </c>
      <c r="F31" s="4" t="b">
        <v>1</v>
      </c>
      <c r="G31" s="4">
        <v>123</v>
      </c>
      <c r="H31" s="4">
        <v>73933</v>
      </c>
      <c r="I31" s="4">
        <v>1649547</v>
      </c>
      <c r="J31" s="4" t="s">
        <v>793</v>
      </c>
      <c r="K31" s="10" t="s">
        <v>583</v>
      </c>
      <c r="L31" s="4" t="s">
        <v>580</v>
      </c>
      <c r="M31" s="4" t="s">
        <v>794</v>
      </c>
    </row>
    <row r="32" spans="1:13">
      <c r="A32" s="4" t="s">
        <v>740</v>
      </c>
      <c r="B32" s="9">
        <v>38</v>
      </c>
      <c r="C32" s="4" t="s">
        <v>795</v>
      </c>
      <c r="D32" s="4" t="s">
        <v>1908</v>
      </c>
      <c r="E32" s="4" t="s">
        <v>791</v>
      </c>
      <c r="F32" s="4" t="b">
        <v>0</v>
      </c>
      <c r="G32" s="4">
        <v>303</v>
      </c>
      <c r="H32" s="4">
        <v>47431</v>
      </c>
      <c r="I32" s="4">
        <v>1975808</v>
      </c>
      <c r="J32" s="4" t="s">
        <v>796</v>
      </c>
      <c r="K32" s="10" t="s">
        <v>607</v>
      </c>
      <c r="L32" s="4" t="s">
        <v>608</v>
      </c>
      <c r="M32" s="9" t="s">
        <v>794</v>
      </c>
    </row>
    <row r="33" spans="1:13">
      <c r="A33" s="4" t="s">
        <v>740</v>
      </c>
      <c r="B33" s="9">
        <v>28</v>
      </c>
      <c r="C33" s="4" t="s">
        <v>797</v>
      </c>
      <c r="D33" s="4" t="s">
        <v>1908</v>
      </c>
      <c r="E33" s="4" t="s">
        <v>798</v>
      </c>
      <c r="F33" s="4" t="b">
        <v>1</v>
      </c>
      <c r="G33" s="4">
        <v>65</v>
      </c>
      <c r="H33" s="4">
        <v>130211</v>
      </c>
      <c r="I33" s="4">
        <v>1877079</v>
      </c>
      <c r="J33" s="4" t="s">
        <v>799</v>
      </c>
      <c r="K33" s="10" t="s">
        <v>583</v>
      </c>
      <c r="L33" s="4" t="s">
        <v>580</v>
      </c>
      <c r="M33" s="4" t="s">
        <v>800</v>
      </c>
    </row>
    <row r="34" spans="1:13">
      <c r="A34" s="4" t="s">
        <v>740</v>
      </c>
      <c r="B34" s="9">
        <v>29</v>
      </c>
      <c r="C34" s="4" t="s">
        <v>801</v>
      </c>
      <c r="D34" s="4" t="s">
        <v>1908</v>
      </c>
      <c r="E34" s="4" t="s">
        <v>797</v>
      </c>
      <c r="F34" s="4" t="b">
        <v>0</v>
      </c>
      <c r="G34" s="4">
        <v>65</v>
      </c>
      <c r="H34" s="4">
        <v>130211</v>
      </c>
      <c r="I34" s="4">
        <v>1877079</v>
      </c>
      <c r="J34" s="4" t="s">
        <v>799</v>
      </c>
      <c r="K34" s="10" t="s">
        <v>766</v>
      </c>
      <c r="L34" s="4" t="s">
        <v>767</v>
      </c>
      <c r="M34" s="4" t="s">
        <v>800</v>
      </c>
    </row>
    <row r="35" spans="1:13">
      <c r="A35" s="4" t="s">
        <v>740</v>
      </c>
      <c r="B35" s="9">
        <v>30</v>
      </c>
      <c r="C35" s="4" t="s">
        <v>802</v>
      </c>
      <c r="D35" s="4" t="s">
        <v>1908</v>
      </c>
      <c r="E35" s="4" t="s">
        <v>803</v>
      </c>
      <c r="F35" s="4" t="b">
        <v>1</v>
      </c>
      <c r="G35" s="4">
        <v>196</v>
      </c>
      <c r="H35" s="4">
        <v>54575</v>
      </c>
      <c r="I35" s="4">
        <v>2019683</v>
      </c>
      <c r="J35" s="4" t="s">
        <v>804</v>
      </c>
      <c r="K35" s="10" t="s">
        <v>630</v>
      </c>
      <c r="L35" s="4" t="s">
        <v>631</v>
      </c>
      <c r="M35" s="4" t="s">
        <v>805</v>
      </c>
    </row>
    <row r="36" spans="1:13">
      <c r="A36" s="4" t="s">
        <v>740</v>
      </c>
      <c r="B36" s="9">
        <v>31</v>
      </c>
      <c r="C36" s="4" t="s">
        <v>806</v>
      </c>
      <c r="D36" s="4" t="s">
        <v>1908</v>
      </c>
      <c r="E36" s="4" t="s">
        <v>802</v>
      </c>
      <c r="F36" s="4" t="b">
        <v>0</v>
      </c>
      <c r="G36" s="4">
        <v>265</v>
      </c>
      <c r="H36" s="4">
        <v>37154</v>
      </c>
      <c r="I36" s="4">
        <v>2187405</v>
      </c>
      <c r="J36" s="4" t="s">
        <v>807</v>
      </c>
      <c r="K36" s="10" t="s">
        <v>596</v>
      </c>
      <c r="L36" s="4" t="s">
        <v>597</v>
      </c>
      <c r="M36" s="4" t="s">
        <v>805</v>
      </c>
    </row>
    <row r="37" spans="1:13">
      <c r="A37" s="4" t="s">
        <v>740</v>
      </c>
      <c r="B37" s="9">
        <v>33</v>
      </c>
      <c r="C37" s="4" t="s">
        <v>808</v>
      </c>
      <c r="D37" s="4" t="s">
        <v>1908</v>
      </c>
      <c r="E37" s="4" t="s">
        <v>809</v>
      </c>
      <c r="F37" s="4" t="b">
        <v>1</v>
      </c>
      <c r="G37" s="4">
        <v>81</v>
      </c>
      <c r="H37" s="4">
        <v>97420</v>
      </c>
      <c r="I37" s="4">
        <v>2112948</v>
      </c>
      <c r="J37" s="4" t="s">
        <v>810</v>
      </c>
      <c r="K37" s="10" t="s">
        <v>596</v>
      </c>
      <c r="L37" s="4" t="s">
        <v>597</v>
      </c>
      <c r="M37" s="4" t="s">
        <v>811</v>
      </c>
    </row>
    <row r="38" spans="1:13">
      <c r="A38" s="4" t="s">
        <v>740</v>
      </c>
      <c r="B38" s="9">
        <v>34</v>
      </c>
      <c r="C38" s="4" t="s">
        <v>812</v>
      </c>
      <c r="D38" s="4" t="s">
        <v>1908</v>
      </c>
      <c r="E38" s="4" t="s">
        <v>813</v>
      </c>
      <c r="F38" s="4" t="b">
        <v>1</v>
      </c>
      <c r="G38" s="4">
        <v>39</v>
      </c>
      <c r="H38" s="4">
        <v>210380</v>
      </c>
      <c r="I38" s="4">
        <v>2043000</v>
      </c>
      <c r="J38" s="4" t="s">
        <v>814</v>
      </c>
      <c r="K38" s="10" t="s">
        <v>630</v>
      </c>
      <c r="L38" s="4" t="s">
        <v>631</v>
      </c>
      <c r="M38" s="4" t="s">
        <v>815</v>
      </c>
    </row>
    <row r="39" spans="1:13">
      <c r="A39" s="4" t="s">
        <v>740</v>
      </c>
      <c r="B39" s="9">
        <v>35</v>
      </c>
      <c r="C39" s="4" t="s">
        <v>816</v>
      </c>
      <c r="D39" s="4" t="s">
        <v>1908</v>
      </c>
      <c r="E39" s="4" t="s">
        <v>817</v>
      </c>
      <c r="F39" s="4" t="b">
        <v>1</v>
      </c>
      <c r="G39" s="4">
        <v>93</v>
      </c>
      <c r="H39" s="4">
        <v>103291</v>
      </c>
      <c r="I39" s="4">
        <v>2091614</v>
      </c>
      <c r="J39" s="4" t="s">
        <v>818</v>
      </c>
      <c r="K39" s="10" t="s">
        <v>607</v>
      </c>
      <c r="L39" s="4" t="s">
        <v>608</v>
      </c>
      <c r="M39" s="4" t="s">
        <v>819</v>
      </c>
    </row>
    <row r="40" spans="1:13">
      <c r="A40" s="4" t="s">
        <v>740</v>
      </c>
      <c r="B40" s="9">
        <v>36</v>
      </c>
      <c r="C40" s="4" t="s">
        <v>820</v>
      </c>
      <c r="D40" s="4" t="s">
        <v>1908</v>
      </c>
      <c r="E40" s="4" t="s">
        <v>821</v>
      </c>
      <c r="F40" s="4" t="b">
        <v>1</v>
      </c>
      <c r="G40" s="4">
        <v>81</v>
      </c>
      <c r="H40" s="4">
        <v>110129</v>
      </c>
      <c r="I40" s="4">
        <v>2157141</v>
      </c>
      <c r="J40" s="4" t="s">
        <v>822</v>
      </c>
      <c r="K40" s="10" t="s">
        <v>583</v>
      </c>
      <c r="L40" s="4" t="s">
        <v>580</v>
      </c>
      <c r="M40" s="4" t="s">
        <v>823</v>
      </c>
    </row>
    <row r="41" spans="1:13">
      <c r="A41" s="4" t="s">
        <v>740</v>
      </c>
      <c r="B41" s="9">
        <v>39</v>
      </c>
      <c r="C41" s="4" t="s">
        <v>824</v>
      </c>
      <c r="D41" s="4" t="s">
        <v>1908</v>
      </c>
      <c r="E41" s="4" t="s">
        <v>824</v>
      </c>
      <c r="F41" s="4" t="b">
        <v>1</v>
      </c>
      <c r="G41" s="4">
        <v>105</v>
      </c>
      <c r="H41" s="4">
        <v>75921</v>
      </c>
      <c r="I41" s="4">
        <v>2102723</v>
      </c>
      <c r="J41" s="4" t="s">
        <v>825</v>
      </c>
      <c r="K41" s="10" t="s">
        <v>607</v>
      </c>
      <c r="L41" s="4" t="s">
        <v>608</v>
      </c>
      <c r="M41" s="9" t="s">
        <v>826</v>
      </c>
    </row>
    <row r="42" spans="1:13">
      <c r="A42" s="4" t="s">
        <v>740</v>
      </c>
      <c r="B42" s="9">
        <v>40</v>
      </c>
      <c r="C42" s="4" t="s">
        <v>827</v>
      </c>
      <c r="D42" s="4" t="s">
        <v>1908</v>
      </c>
      <c r="E42" s="4" t="s">
        <v>824</v>
      </c>
      <c r="F42" s="4" t="b">
        <v>0</v>
      </c>
      <c r="G42" s="4">
        <v>158</v>
      </c>
      <c r="H42" s="4">
        <v>99079</v>
      </c>
      <c r="I42" s="4">
        <v>2486820</v>
      </c>
      <c r="J42" s="4" t="s">
        <v>828</v>
      </c>
      <c r="K42" s="10" t="s">
        <v>596</v>
      </c>
      <c r="L42" s="4" t="s">
        <v>597</v>
      </c>
      <c r="M42" s="9" t="s">
        <v>826</v>
      </c>
    </row>
    <row r="43" spans="1:13">
      <c r="A43" s="4" t="s">
        <v>740</v>
      </c>
      <c r="B43" s="9">
        <v>41</v>
      </c>
      <c r="C43" s="4" t="s">
        <v>829</v>
      </c>
      <c r="D43" s="4" t="s">
        <v>1908</v>
      </c>
      <c r="E43" s="4" t="s">
        <v>824</v>
      </c>
      <c r="F43" s="4" t="b">
        <v>0</v>
      </c>
      <c r="G43" s="4">
        <v>101</v>
      </c>
      <c r="H43" s="4">
        <v>123658</v>
      </c>
      <c r="I43" s="4">
        <v>2325178</v>
      </c>
      <c r="J43" s="4" t="s">
        <v>830</v>
      </c>
      <c r="K43" s="10" t="s">
        <v>596</v>
      </c>
      <c r="L43" s="4" t="s">
        <v>597</v>
      </c>
      <c r="M43" s="9" t="s">
        <v>826</v>
      </c>
    </row>
    <row r="44" spans="1:13">
      <c r="A44" s="4" t="s">
        <v>740</v>
      </c>
      <c r="B44" s="9">
        <v>42</v>
      </c>
      <c r="C44" s="4" t="s">
        <v>831</v>
      </c>
      <c r="D44" s="4" t="s">
        <v>1908</v>
      </c>
      <c r="E44" s="4" t="s">
        <v>831</v>
      </c>
      <c r="F44" s="4" t="b">
        <v>1</v>
      </c>
      <c r="G44" s="4">
        <v>155</v>
      </c>
      <c r="H44" s="4">
        <v>43913</v>
      </c>
      <c r="I44" s="4">
        <v>1953099</v>
      </c>
      <c r="J44" s="4" t="s">
        <v>832</v>
      </c>
      <c r="K44" s="10" t="s">
        <v>607</v>
      </c>
      <c r="L44" s="4" t="s">
        <v>608</v>
      </c>
      <c r="M44" s="9" t="s">
        <v>833</v>
      </c>
    </row>
    <row r="45" spans="1:13">
      <c r="B45" s="4"/>
    </row>
    <row r="46" spans="1:13" ht="13" customHeight="1">
      <c r="A46" s="4" t="s">
        <v>575</v>
      </c>
      <c r="B46" s="9">
        <v>1</v>
      </c>
      <c r="C46" s="4" t="s">
        <v>576</v>
      </c>
      <c r="D46" s="4" t="s">
        <v>1909</v>
      </c>
      <c r="E46" s="4" t="s">
        <v>577</v>
      </c>
      <c r="F46" s="4" t="b">
        <v>0</v>
      </c>
      <c r="G46" s="4">
        <v>38</v>
      </c>
      <c r="H46" s="4">
        <v>151022</v>
      </c>
      <c r="I46" s="4">
        <v>1296666</v>
      </c>
      <c r="J46" s="4" t="s">
        <v>578</v>
      </c>
      <c r="K46" s="10" t="s">
        <v>579</v>
      </c>
      <c r="L46" s="4" t="s">
        <v>580</v>
      </c>
      <c r="M46" s="4" t="s">
        <v>581</v>
      </c>
    </row>
    <row r="47" spans="1:13" ht="13" customHeight="1">
      <c r="A47" s="4" t="s">
        <v>575</v>
      </c>
      <c r="B47" s="9">
        <v>2</v>
      </c>
      <c r="C47" s="4" t="s">
        <v>577</v>
      </c>
      <c r="D47" s="4" t="s">
        <v>1909</v>
      </c>
      <c r="E47" s="4" t="s">
        <v>577</v>
      </c>
      <c r="F47" s="4" t="b">
        <v>1</v>
      </c>
      <c r="G47" s="4">
        <v>37</v>
      </c>
      <c r="H47" s="4">
        <v>221584</v>
      </c>
      <c r="I47" s="4">
        <v>2016084</v>
      </c>
      <c r="J47" s="4" t="s">
        <v>582</v>
      </c>
      <c r="K47" s="10" t="s">
        <v>583</v>
      </c>
      <c r="L47" s="4" t="s">
        <v>580</v>
      </c>
      <c r="M47" s="4" t="s">
        <v>581</v>
      </c>
    </row>
    <row r="48" spans="1:13" ht="13" customHeight="1">
      <c r="A48" s="4" t="s">
        <v>584</v>
      </c>
      <c r="B48" s="9">
        <v>3</v>
      </c>
      <c r="C48" s="4" t="s">
        <v>585</v>
      </c>
      <c r="D48" s="4" t="s">
        <v>1909</v>
      </c>
      <c r="E48" s="4" t="s">
        <v>577</v>
      </c>
      <c r="F48" s="4" t="b">
        <v>0</v>
      </c>
      <c r="G48" s="4">
        <v>146</v>
      </c>
      <c r="H48" s="4">
        <v>46330</v>
      </c>
      <c r="I48" s="4">
        <v>1266194</v>
      </c>
      <c r="J48" s="4" t="s">
        <v>586</v>
      </c>
      <c r="K48" s="10" t="s">
        <v>587</v>
      </c>
      <c r="L48" s="4" t="s">
        <v>580</v>
      </c>
      <c r="M48" s="4" t="s">
        <v>581</v>
      </c>
    </row>
    <row r="49" spans="1:13" ht="13" customHeight="1">
      <c r="A49" s="4" t="s">
        <v>584</v>
      </c>
      <c r="B49" s="9">
        <v>4</v>
      </c>
      <c r="C49" s="4" t="s">
        <v>588</v>
      </c>
      <c r="D49" s="4" t="s">
        <v>1909</v>
      </c>
      <c r="E49" s="4" t="s">
        <v>588</v>
      </c>
      <c r="F49" s="4" t="b">
        <v>1</v>
      </c>
      <c r="G49" s="4">
        <v>133</v>
      </c>
      <c r="H49" s="4">
        <v>60632</v>
      </c>
      <c r="I49" s="4">
        <v>1761524</v>
      </c>
      <c r="J49" s="4" t="s">
        <v>589</v>
      </c>
      <c r="K49" s="10" t="s">
        <v>590</v>
      </c>
      <c r="L49" s="4" t="s">
        <v>591</v>
      </c>
      <c r="M49" s="4" t="s">
        <v>592</v>
      </c>
    </row>
    <row r="50" spans="1:13" ht="13" customHeight="1">
      <c r="A50" s="4" t="s">
        <v>584</v>
      </c>
      <c r="B50" s="9">
        <v>5</v>
      </c>
      <c r="C50" s="4" t="s">
        <v>593</v>
      </c>
      <c r="D50" s="4" t="s">
        <v>1909</v>
      </c>
      <c r="E50" s="4" t="s">
        <v>588</v>
      </c>
      <c r="F50" s="4" t="b">
        <v>0</v>
      </c>
      <c r="G50" s="4">
        <v>93</v>
      </c>
      <c r="H50" s="4">
        <v>52652</v>
      </c>
      <c r="I50" s="4">
        <v>1353999</v>
      </c>
      <c r="J50" s="4" t="s">
        <v>589</v>
      </c>
      <c r="K50" s="10" t="s">
        <v>590</v>
      </c>
      <c r="L50" s="4" t="s">
        <v>591</v>
      </c>
      <c r="M50" s="4" t="s">
        <v>592</v>
      </c>
    </row>
    <row r="51" spans="1:13" ht="13" customHeight="1">
      <c r="A51" s="4" t="s">
        <v>584</v>
      </c>
      <c r="B51" s="9">
        <v>6</v>
      </c>
      <c r="C51" s="4" t="s">
        <v>594</v>
      </c>
      <c r="D51" s="4" t="s">
        <v>1909</v>
      </c>
      <c r="E51" s="4" t="s">
        <v>594</v>
      </c>
      <c r="F51" s="4" t="b">
        <v>1</v>
      </c>
      <c r="G51" s="4">
        <v>342</v>
      </c>
      <c r="H51" s="4">
        <v>27997</v>
      </c>
      <c r="I51" s="4">
        <v>2032227</v>
      </c>
      <c r="J51" s="4" t="s">
        <v>595</v>
      </c>
      <c r="K51" s="10" t="s">
        <v>596</v>
      </c>
      <c r="L51" s="4" t="s">
        <v>597</v>
      </c>
      <c r="M51" s="4" t="s">
        <v>598</v>
      </c>
    </row>
    <row r="52" spans="1:13" ht="13" customHeight="1">
      <c r="A52" s="4" t="s">
        <v>584</v>
      </c>
      <c r="B52" s="9">
        <v>7</v>
      </c>
      <c r="C52" s="4" t="s">
        <v>599</v>
      </c>
      <c r="D52" s="4" t="s">
        <v>1909</v>
      </c>
      <c r="E52" s="4" t="s">
        <v>600</v>
      </c>
      <c r="F52" s="4" t="b">
        <v>0</v>
      </c>
      <c r="G52" s="4">
        <v>255</v>
      </c>
      <c r="H52" s="4">
        <v>29011</v>
      </c>
      <c r="I52" s="4">
        <v>1593607</v>
      </c>
      <c r="J52" s="4" t="s">
        <v>601</v>
      </c>
      <c r="K52" s="10" t="s">
        <v>596</v>
      </c>
      <c r="L52" s="4" t="s">
        <v>597</v>
      </c>
      <c r="M52" s="4" t="s">
        <v>598</v>
      </c>
    </row>
    <row r="53" spans="1:13" ht="13" customHeight="1">
      <c r="A53" s="4" t="s">
        <v>584</v>
      </c>
      <c r="B53" s="9">
        <v>8</v>
      </c>
      <c r="C53" s="4" t="s">
        <v>602</v>
      </c>
      <c r="D53" s="4" t="s">
        <v>1908</v>
      </c>
      <c r="E53" s="4" t="s">
        <v>603</v>
      </c>
      <c r="F53" s="4" t="b">
        <v>0</v>
      </c>
      <c r="G53" s="4">
        <v>37</v>
      </c>
      <c r="H53" s="4">
        <v>131138</v>
      </c>
      <c r="I53" s="4">
        <v>1285312</v>
      </c>
      <c r="J53" s="4" t="s">
        <v>604</v>
      </c>
      <c r="K53" s="10" t="s">
        <v>583</v>
      </c>
      <c r="L53" s="4" t="s">
        <v>580</v>
      </c>
      <c r="M53" s="4" t="s">
        <v>605</v>
      </c>
    </row>
    <row r="54" spans="1:13" ht="13" customHeight="1">
      <c r="A54" s="4" t="s">
        <v>584</v>
      </c>
      <c r="B54" s="9">
        <v>9</v>
      </c>
      <c r="C54" s="4" t="s">
        <v>1906</v>
      </c>
      <c r="D54" s="4" t="s">
        <v>1908</v>
      </c>
      <c r="E54" s="4" t="s">
        <v>603</v>
      </c>
      <c r="F54" s="4" t="b">
        <v>0</v>
      </c>
      <c r="G54" s="4">
        <v>38</v>
      </c>
      <c r="H54" s="4">
        <v>123453</v>
      </c>
      <c r="I54" s="4">
        <v>1366287</v>
      </c>
      <c r="J54" s="4" t="s">
        <v>606</v>
      </c>
      <c r="K54" s="10" t="s">
        <v>607</v>
      </c>
      <c r="L54" s="4" t="s">
        <v>608</v>
      </c>
      <c r="M54" s="4" t="s">
        <v>605</v>
      </c>
    </row>
    <row r="55" spans="1:13" ht="13" customHeight="1">
      <c r="A55" s="4" t="s">
        <v>584</v>
      </c>
      <c r="B55" s="9">
        <v>10</v>
      </c>
      <c r="C55" s="4" t="s">
        <v>609</v>
      </c>
      <c r="D55" s="4" t="s">
        <v>1908</v>
      </c>
      <c r="E55" s="4" t="s">
        <v>609</v>
      </c>
      <c r="F55" s="4" t="b">
        <v>1</v>
      </c>
      <c r="G55" s="4">
        <v>25</v>
      </c>
      <c r="H55" s="4">
        <v>226034</v>
      </c>
      <c r="I55" s="4">
        <v>1321229</v>
      </c>
      <c r="J55" s="4" t="s">
        <v>610</v>
      </c>
      <c r="K55" s="10" t="s">
        <v>583</v>
      </c>
      <c r="L55" s="4" t="s">
        <v>580</v>
      </c>
      <c r="M55" s="4" t="s">
        <v>605</v>
      </c>
    </row>
    <row r="56" spans="1:13" ht="13" customHeight="1">
      <c r="A56" s="4" t="s">
        <v>584</v>
      </c>
      <c r="B56" s="9">
        <v>11</v>
      </c>
      <c r="C56" s="4" t="s">
        <v>611</v>
      </c>
      <c r="D56" s="4" t="s">
        <v>1908</v>
      </c>
      <c r="E56" s="4" t="s">
        <v>603</v>
      </c>
      <c r="F56" s="4" t="b">
        <v>0</v>
      </c>
      <c r="G56" s="4">
        <v>60</v>
      </c>
      <c r="H56" s="4">
        <v>114022</v>
      </c>
      <c r="I56" s="4">
        <v>1307854</v>
      </c>
      <c r="J56" s="4" t="s">
        <v>612</v>
      </c>
      <c r="K56" s="10" t="s">
        <v>607</v>
      </c>
      <c r="L56" s="4" t="s">
        <v>608</v>
      </c>
      <c r="M56" s="4" t="s">
        <v>605</v>
      </c>
    </row>
    <row r="57" spans="1:13" ht="13" customHeight="1">
      <c r="A57" s="4" t="s">
        <v>584</v>
      </c>
      <c r="B57" s="9">
        <v>12</v>
      </c>
      <c r="C57" s="4" t="s">
        <v>613</v>
      </c>
      <c r="D57" s="4" t="s">
        <v>1908</v>
      </c>
      <c r="E57" s="4" t="s">
        <v>603</v>
      </c>
      <c r="F57" s="4" t="b">
        <v>0</v>
      </c>
      <c r="G57" s="4">
        <v>196</v>
      </c>
      <c r="H57" s="4">
        <v>15935</v>
      </c>
      <c r="I57" s="4">
        <v>1031624</v>
      </c>
      <c r="J57" s="4" t="s">
        <v>614</v>
      </c>
      <c r="K57" s="10" t="s">
        <v>607</v>
      </c>
      <c r="L57" s="4" t="s">
        <v>608</v>
      </c>
      <c r="M57" s="4" t="s">
        <v>605</v>
      </c>
    </row>
    <row r="58" spans="1:13" ht="13" customHeight="1">
      <c r="A58" s="4" t="s">
        <v>584</v>
      </c>
      <c r="B58" s="9">
        <v>13</v>
      </c>
      <c r="C58" s="4" t="s">
        <v>615</v>
      </c>
      <c r="D58" s="4" t="s">
        <v>1908</v>
      </c>
      <c r="E58" s="4" t="s">
        <v>603</v>
      </c>
      <c r="F58" s="4" t="b">
        <v>0</v>
      </c>
      <c r="G58" s="4">
        <v>51</v>
      </c>
      <c r="H58" s="4">
        <v>128252</v>
      </c>
      <c r="I58" s="4">
        <v>1323510</v>
      </c>
      <c r="J58" s="4" t="s">
        <v>616</v>
      </c>
      <c r="K58" s="10" t="s">
        <v>607</v>
      </c>
      <c r="L58" s="4" t="s">
        <v>608</v>
      </c>
      <c r="M58" s="4" t="s">
        <v>605</v>
      </c>
    </row>
    <row r="59" spans="1:13" ht="13" customHeight="1">
      <c r="A59" s="4" t="s">
        <v>584</v>
      </c>
      <c r="B59" s="9">
        <v>14</v>
      </c>
      <c r="C59" s="4" t="s">
        <v>617</v>
      </c>
      <c r="D59" s="4" t="s">
        <v>1908</v>
      </c>
      <c r="E59" s="4" t="s">
        <v>603</v>
      </c>
      <c r="F59" s="4" t="b">
        <v>0</v>
      </c>
      <c r="G59" s="4">
        <v>62</v>
      </c>
      <c r="H59" s="4">
        <v>124831</v>
      </c>
      <c r="I59" s="4">
        <v>1360208</v>
      </c>
      <c r="J59" s="4" t="s">
        <v>606</v>
      </c>
      <c r="K59" s="10" t="s">
        <v>607</v>
      </c>
      <c r="L59" s="4" t="s">
        <v>608</v>
      </c>
      <c r="M59" s="4" t="s">
        <v>605</v>
      </c>
    </row>
    <row r="60" spans="1:13" ht="13" customHeight="1">
      <c r="A60" s="4" t="s">
        <v>584</v>
      </c>
      <c r="B60" s="9">
        <v>15</v>
      </c>
      <c r="C60" s="4" t="s">
        <v>618</v>
      </c>
      <c r="D60" s="4" t="s">
        <v>1908</v>
      </c>
      <c r="E60" s="4" t="s">
        <v>603</v>
      </c>
      <c r="F60" s="4" t="b">
        <v>0</v>
      </c>
      <c r="G60" s="4">
        <v>46</v>
      </c>
      <c r="H60" s="4">
        <v>91826</v>
      </c>
      <c r="I60" s="4">
        <v>1329125</v>
      </c>
      <c r="J60" s="4" t="s">
        <v>614</v>
      </c>
      <c r="K60" s="10" t="s">
        <v>607</v>
      </c>
      <c r="L60" s="4" t="s">
        <v>608</v>
      </c>
      <c r="M60" s="4" t="s">
        <v>605</v>
      </c>
    </row>
    <row r="61" spans="1:13" ht="13" customHeight="1">
      <c r="A61" s="4" t="s">
        <v>584</v>
      </c>
      <c r="B61" s="9">
        <v>16</v>
      </c>
      <c r="C61" s="4" t="s">
        <v>619</v>
      </c>
      <c r="D61" s="4" t="s">
        <v>1908</v>
      </c>
      <c r="E61" s="4" t="s">
        <v>603</v>
      </c>
      <c r="F61" s="4" t="b">
        <v>0</v>
      </c>
      <c r="G61" s="4">
        <v>52</v>
      </c>
      <c r="H61" s="4">
        <v>116217</v>
      </c>
      <c r="I61" s="4">
        <v>1318202</v>
      </c>
      <c r="J61" s="4" t="s">
        <v>612</v>
      </c>
      <c r="K61" s="10" t="s">
        <v>607</v>
      </c>
      <c r="L61" s="4" t="s">
        <v>608</v>
      </c>
      <c r="M61" s="4" t="s">
        <v>605</v>
      </c>
    </row>
    <row r="62" spans="1:13" ht="13" customHeight="1">
      <c r="A62" s="4" t="s">
        <v>584</v>
      </c>
      <c r="B62" s="9">
        <v>17</v>
      </c>
      <c r="C62" s="4" t="s">
        <v>620</v>
      </c>
      <c r="D62" s="4" t="s">
        <v>1908</v>
      </c>
      <c r="E62" s="4" t="s">
        <v>603</v>
      </c>
      <c r="F62" s="4" t="b">
        <v>0</v>
      </c>
      <c r="G62" s="4">
        <v>23</v>
      </c>
      <c r="H62" s="4">
        <v>181769</v>
      </c>
      <c r="I62" s="4">
        <v>1367784</v>
      </c>
      <c r="J62" s="4" t="s">
        <v>621</v>
      </c>
      <c r="K62" s="10" t="s">
        <v>607</v>
      </c>
      <c r="L62" s="4" t="s">
        <v>608</v>
      </c>
      <c r="M62" s="4" t="s">
        <v>605</v>
      </c>
    </row>
    <row r="63" spans="1:13" ht="13" customHeight="1">
      <c r="A63" s="4" t="s">
        <v>584</v>
      </c>
      <c r="B63" s="9">
        <v>18</v>
      </c>
      <c r="C63" s="4" t="s">
        <v>1905</v>
      </c>
      <c r="D63" s="4" t="s">
        <v>1908</v>
      </c>
      <c r="E63" s="4" t="s">
        <v>603</v>
      </c>
      <c r="F63" s="4" t="b">
        <v>0</v>
      </c>
      <c r="G63" s="4">
        <v>37</v>
      </c>
      <c r="H63" s="4">
        <v>181701</v>
      </c>
      <c r="I63" s="4">
        <v>1327411</v>
      </c>
      <c r="J63" s="4" t="s">
        <v>622</v>
      </c>
      <c r="K63" s="10" t="s">
        <v>583</v>
      </c>
      <c r="L63" s="4" t="s">
        <v>580</v>
      </c>
      <c r="M63" s="4" t="s">
        <v>605</v>
      </c>
    </row>
    <row r="64" spans="1:13" ht="13" customHeight="1">
      <c r="A64" s="4" t="s">
        <v>584</v>
      </c>
      <c r="B64" s="9">
        <v>19</v>
      </c>
      <c r="C64" s="4" t="s">
        <v>623</v>
      </c>
      <c r="D64" s="4" t="s">
        <v>1908</v>
      </c>
      <c r="E64" s="4" t="s">
        <v>603</v>
      </c>
      <c r="F64" s="4" t="b">
        <v>0</v>
      </c>
      <c r="G64" s="4">
        <v>49</v>
      </c>
      <c r="H64" s="4">
        <v>161241</v>
      </c>
      <c r="I64" s="4">
        <v>1366315</v>
      </c>
      <c r="J64" s="4" t="s">
        <v>622</v>
      </c>
      <c r="K64" s="10" t="s">
        <v>583</v>
      </c>
      <c r="L64" s="4" t="s">
        <v>580</v>
      </c>
      <c r="M64" s="4" t="s">
        <v>605</v>
      </c>
    </row>
    <row r="65" spans="1:13" ht="13" customHeight="1">
      <c r="A65" s="4" t="s">
        <v>584</v>
      </c>
      <c r="B65" s="9">
        <v>20</v>
      </c>
      <c r="C65" s="4" t="s">
        <v>624</v>
      </c>
      <c r="D65" s="4" t="s">
        <v>1908</v>
      </c>
      <c r="E65" s="4" t="s">
        <v>603</v>
      </c>
      <c r="F65" s="4" t="b">
        <v>0</v>
      </c>
      <c r="G65" s="4">
        <v>39</v>
      </c>
      <c r="H65" s="4">
        <v>181745</v>
      </c>
      <c r="I65" s="4">
        <v>1341335</v>
      </c>
      <c r="J65" s="4" t="s">
        <v>622</v>
      </c>
      <c r="K65" s="10" t="s">
        <v>583</v>
      </c>
      <c r="L65" s="4" t="s">
        <v>580</v>
      </c>
      <c r="M65" s="4" t="s">
        <v>605</v>
      </c>
    </row>
    <row r="66" spans="1:13" ht="13" customHeight="1">
      <c r="A66" s="4" t="s">
        <v>584</v>
      </c>
      <c r="B66" s="9">
        <v>21</v>
      </c>
      <c r="C66" s="4" t="s">
        <v>625</v>
      </c>
      <c r="D66" s="4" t="s">
        <v>1908</v>
      </c>
      <c r="E66" s="4" t="s">
        <v>603</v>
      </c>
      <c r="F66" s="4" t="b">
        <v>0</v>
      </c>
      <c r="G66" s="4">
        <v>33</v>
      </c>
      <c r="H66" s="4">
        <v>127186</v>
      </c>
      <c r="I66" s="4">
        <v>1320809</v>
      </c>
      <c r="J66" s="4" t="s">
        <v>622</v>
      </c>
      <c r="K66" s="10" t="s">
        <v>583</v>
      </c>
      <c r="L66" s="4" t="s">
        <v>580</v>
      </c>
      <c r="M66" s="4" t="s">
        <v>605</v>
      </c>
    </row>
    <row r="67" spans="1:13" ht="13" customHeight="1">
      <c r="A67" s="4" t="s">
        <v>584</v>
      </c>
      <c r="B67" s="9">
        <v>22</v>
      </c>
      <c r="C67" s="4" t="s">
        <v>626</v>
      </c>
      <c r="D67" s="4" t="s">
        <v>1908</v>
      </c>
      <c r="E67" s="4" t="s">
        <v>603</v>
      </c>
      <c r="F67" s="4" t="b">
        <v>0</v>
      </c>
      <c r="G67" s="4">
        <v>51</v>
      </c>
      <c r="H67" s="4">
        <v>92488</v>
      </c>
      <c r="I67" s="4">
        <v>1313906</v>
      </c>
      <c r="J67" s="4" t="s">
        <v>627</v>
      </c>
      <c r="K67" s="10" t="s">
        <v>583</v>
      </c>
      <c r="L67" s="4" t="s">
        <v>580</v>
      </c>
      <c r="M67" s="4" t="s">
        <v>605</v>
      </c>
    </row>
    <row r="68" spans="1:13" ht="13" customHeight="1">
      <c r="A68" s="4" t="s">
        <v>584</v>
      </c>
      <c r="B68" s="9">
        <v>23</v>
      </c>
      <c r="C68" s="4" t="s">
        <v>628</v>
      </c>
      <c r="D68" s="4" t="s">
        <v>1908</v>
      </c>
      <c r="E68" s="4" t="s">
        <v>603</v>
      </c>
      <c r="F68" s="4" t="b">
        <v>0</v>
      </c>
      <c r="G68" s="4">
        <v>42</v>
      </c>
      <c r="H68" s="4">
        <v>147996</v>
      </c>
      <c r="I68" s="4">
        <v>1288989</v>
      </c>
      <c r="J68" s="4" t="s">
        <v>629</v>
      </c>
      <c r="K68" s="10" t="s">
        <v>630</v>
      </c>
      <c r="L68" s="4" t="s">
        <v>631</v>
      </c>
      <c r="M68" s="4" t="s">
        <v>605</v>
      </c>
    </row>
    <row r="69" spans="1:13" ht="13" customHeight="1">
      <c r="A69" s="4" t="s">
        <v>584</v>
      </c>
      <c r="B69" s="9">
        <v>24</v>
      </c>
      <c r="C69" s="4" t="s">
        <v>632</v>
      </c>
      <c r="D69" s="4" t="s">
        <v>1908</v>
      </c>
      <c r="E69" s="4" t="s">
        <v>603</v>
      </c>
      <c r="F69" s="4" t="b">
        <v>0</v>
      </c>
      <c r="G69" s="4">
        <v>101</v>
      </c>
      <c r="H69" s="4">
        <v>83045</v>
      </c>
      <c r="I69" s="4">
        <v>1244683</v>
      </c>
      <c r="J69" s="4" t="s">
        <v>633</v>
      </c>
      <c r="K69" s="10" t="s">
        <v>583</v>
      </c>
      <c r="L69" s="4" t="s">
        <v>580</v>
      </c>
      <c r="M69" s="4" t="s">
        <v>605</v>
      </c>
    </row>
    <row r="70" spans="1:13" ht="13" customHeight="1">
      <c r="A70" s="4" t="s">
        <v>584</v>
      </c>
      <c r="B70" s="9">
        <v>25</v>
      </c>
      <c r="C70" s="4" t="s">
        <v>634</v>
      </c>
      <c r="D70" s="4" t="s">
        <v>1908</v>
      </c>
      <c r="E70" s="4" t="s">
        <v>603</v>
      </c>
      <c r="F70" s="4" t="b">
        <v>0</v>
      </c>
      <c r="G70" s="4">
        <v>75</v>
      </c>
      <c r="H70" s="4">
        <v>88945</v>
      </c>
      <c r="I70" s="4">
        <v>1249025</v>
      </c>
      <c r="J70" s="4" t="s">
        <v>633</v>
      </c>
      <c r="K70" s="10" t="s">
        <v>583</v>
      </c>
      <c r="L70" s="4" t="s">
        <v>580</v>
      </c>
      <c r="M70" s="4" t="s">
        <v>605</v>
      </c>
    </row>
    <row r="71" spans="1:13" ht="13" customHeight="1">
      <c r="A71" s="4" t="s">
        <v>584</v>
      </c>
      <c r="B71" s="9">
        <v>26</v>
      </c>
      <c r="C71" s="4" t="s">
        <v>635</v>
      </c>
      <c r="D71" s="4" t="s">
        <v>1908</v>
      </c>
      <c r="E71" s="4" t="s">
        <v>603</v>
      </c>
      <c r="F71" s="4" t="b">
        <v>0</v>
      </c>
      <c r="G71" s="4">
        <v>32</v>
      </c>
      <c r="H71" s="4">
        <v>154953</v>
      </c>
      <c r="I71" s="4">
        <v>1281909</v>
      </c>
      <c r="J71" s="4" t="s">
        <v>636</v>
      </c>
      <c r="K71" s="10" t="s">
        <v>583</v>
      </c>
      <c r="L71" s="4" t="s">
        <v>580</v>
      </c>
      <c r="M71" s="4" t="s">
        <v>605</v>
      </c>
    </row>
    <row r="72" spans="1:13" ht="13" customHeight="1">
      <c r="A72" s="4" t="s">
        <v>584</v>
      </c>
      <c r="B72" s="9">
        <v>27</v>
      </c>
      <c r="C72" s="4" t="s">
        <v>637</v>
      </c>
      <c r="D72" s="4" t="s">
        <v>1908</v>
      </c>
      <c r="E72" s="4" t="s">
        <v>603</v>
      </c>
      <c r="F72" s="4" t="b">
        <v>0</v>
      </c>
      <c r="G72" s="4">
        <v>39</v>
      </c>
      <c r="H72" s="4">
        <v>173390</v>
      </c>
      <c r="I72" s="4">
        <v>1332810</v>
      </c>
      <c r="J72" s="4" t="s">
        <v>638</v>
      </c>
      <c r="K72" s="10" t="s">
        <v>583</v>
      </c>
      <c r="L72" s="4" t="s">
        <v>580</v>
      </c>
      <c r="M72" s="4" t="s">
        <v>605</v>
      </c>
    </row>
    <row r="73" spans="1:13" ht="13" customHeight="1">
      <c r="A73" s="4" t="s">
        <v>584</v>
      </c>
      <c r="B73" s="9">
        <v>28</v>
      </c>
      <c r="C73" s="4" t="s">
        <v>639</v>
      </c>
      <c r="D73" s="4" t="s">
        <v>1908</v>
      </c>
      <c r="E73" s="4" t="s">
        <v>603</v>
      </c>
      <c r="F73" s="4" t="b">
        <v>0</v>
      </c>
      <c r="G73" s="4">
        <v>32</v>
      </c>
      <c r="H73" s="4">
        <v>154529</v>
      </c>
      <c r="I73" s="4">
        <v>1244536</v>
      </c>
      <c r="J73" s="4" t="s">
        <v>638</v>
      </c>
      <c r="K73" s="10" t="s">
        <v>583</v>
      </c>
      <c r="L73" s="4" t="s">
        <v>580</v>
      </c>
      <c r="M73" s="4" t="s">
        <v>605</v>
      </c>
    </row>
    <row r="74" spans="1:13" ht="13" customHeight="1">
      <c r="A74" s="4" t="s">
        <v>584</v>
      </c>
      <c r="B74" s="9">
        <v>29</v>
      </c>
      <c r="C74" s="4" t="s">
        <v>640</v>
      </c>
      <c r="D74" s="4" t="s">
        <v>1908</v>
      </c>
      <c r="E74" s="4" t="s">
        <v>603</v>
      </c>
      <c r="F74" s="4" t="b">
        <v>0</v>
      </c>
      <c r="G74" s="4">
        <v>122</v>
      </c>
      <c r="H74" s="4">
        <v>46303</v>
      </c>
      <c r="I74" s="4">
        <v>1097491</v>
      </c>
      <c r="J74" s="4" t="s">
        <v>638</v>
      </c>
      <c r="K74" s="10" t="s">
        <v>583</v>
      </c>
      <c r="L74" s="4" t="s">
        <v>580</v>
      </c>
      <c r="M74" s="4" t="s">
        <v>605</v>
      </c>
    </row>
    <row r="75" spans="1:13" ht="13" customHeight="1">
      <c r="A75" s="4" t="s">
        <v>584</v>
      </c>
      <c r="B75" s="9">
        <v>30</v>
      </c>
      <c r="C75" s="4" t="s">
        <v>641</v>
      </c>
      <c r="D75" s="4" t="s">
        <v>1908</v>
      </c>
      <c r="E75" s="4" t="s">
        <v>603</v>
      </c>
      <c r="F75" s="4" t="b">
        <v>0</v>
      </c>
      <c r="G75" s="4">
        <v>82</v>
      </c>
      <c r="H75" s="4">
        <v>62824</v>
      </c>
      <c r="I75" s="4">
        <v>1261318</v>
      </c>
      <c r="J75" s="4" t="s">
        <v>638</v>
      </c>
      <c r="K75" s="10" t="s">
        <v>583</v>
      </c>
      <c r="L75" s="4" t="s">
        <v>580</v>
      </c>
      <c r="M75" s="4" t="s">
        <v>605</v>
      </c>
    </row>
    <row r="76" spans="1:13" ht="13" customHeight="1">
      <c r="A76" s="4" t="s">
        <v>584</v>
      </c>
      <c r="B76" s="9">
        <v>31</v>
      </c>
      <c r="C76" s="4" t="s">
        <v>646</v>
      </c>
      <c r="D76" s="4" t="s">
        <v>1909</v>
      </c>
      <c r="E76" s="4" t="s">
        <v>642</v>
      </c>
      <c r="F76" s="4" t="b">
        <v>1</v>
      </c>
      <c r="G76" s="4">
        <v>128</v>
      </c>
      <c r="H76" s="4">
        <v>80511</v>
      </c>
      <c r="I76" s="4">
        <v>1265773</v>
      </c>
      <c r="J76" s="4" t="s">
        <v>643</v>
      </c>
      <c r="K76" s="10" t="s">
        <v>583</v>
      </c>
      <c r="L76" s="4" t="s">
        <v>580</v>
      </c>
      <c r="M76" s="4" t="s">
        <v>644</v>
      </c>
    </row>
    <row r="77" spans="1:13" ht="13" customHeight="1">
      <c r="A77" s="4" t="s">
        <v>584</v>
      </c>
      <c r="B77" s="9">
        <v>32</v>
      </c>
      <c r="C77" s="4" t="s">
        <v>645</v>
      </c>
      <c r="D77" s="4" t="s">
        <v>1909</v>
      </c>
      <c r="E77" s="4" t="s">
        <v>646</v>
      </c>
      <c r="F77" s="4" t="b">
        <v>0</v>
      </c>
      <c r="G77" s="4">
        <v>165</v>
      </c>
      <c r="H77" s="4">
        <v>117949</v>
      </c>
      <c r="I77" s="4">
        <v>1753552</v>
      </c>
      <c r="J77" s="4" t="s">
        <v>647</v>
      </c>
      <c r="K77" s="10" t="s">
        <v>590</v>
      </c>
      <c r="L77" s="4" t="s">
        <v>591</v>
      </c>
      <c r="M77" s="4" t="s">
        <v>644</v>
      </c>
    </row>
    <row r="78" spans="1:13" ht="13" customHeight="1">
      <c r="A78" s="4" t="s">
        <v>584</v>
      </c>
      <c r="B78" s="9">
        <v>33</v>
      </c>
      <c r="C78" s="4" t="s">
        <v>648</v>
      </c>
      <c r="D78" s="4" t="s">
        <v>1909</v>
      </c>
      <c r="E78" s="4" t="s">
        <v>646</v>
      </c>
      <c r="F78" s="4" t="b">
        <v>0</v>
      </c>
      <c r="G78" s="4">
        <v>22</v>
      </c>
      <c r="H78" s="4">
        <v>209821</v>
      </c>
      <c r="I78" s="4">
        <v>1405575</v>
      </c>
      <c r="J78" s="4" t="s">
        <v>649</v>
      </c>
      <c r="K78" s="10" t="s">
        <v>583</v>
      </c>
      <c r="L78" s="4" t="s">
        <v>580</v>
      </c>
      <c r="M78" s="4" t="s">
        <v>644</v>
      </c>
    </row>
    <row r="79" spans="1:13" ht="13" customHeight="1">
      <c r="A79" s="4" t="s">
        <v>584</v>
      </c>
      <c r="B79" s="9">
        <v>34</v>
      </c>
      <c r="C79" s="4" t="s">
        <v>650</v>
      </c>
      <c r="D79" s="4" t="s">
        <v>1909</v>
      </c>
      <c r="E79" s="4" t="s">
        <v>650</v>
      </c>
      <c r="F79" s="4" t="b">
        <v>1</v>
      </c>
      <c r="G79" s="4">
        <v>190</v>
      </c>
      <c r="H79" s="4">
        <v>35375</v>
      </c>
      <c r="I79" s="4">
        <v>1525427</v>
      </c>
      <c r="J79" s="4" t="s">
        <v>651</v>
      </c>
      <c r="K79" s="10" t="s">
        <v>583</v>
      </c>
      <c r="L79" s="4" t="s">
        <v>580</v>
      </c>
      <c r="M79" s="4" t="s">
        <v>652</v>
      </c>
    </row>
    <row r="80" spans="1:13" ht="13" customHeight="1">
      <c r="A80" s="4" t="s">
        <v>584</v>
      </c>
      <c r="B80" s="9">
        <v>35</v>
      </c>
      <c r="C80" s="4" t="s">
        <v>653</v>
      </c>
      <c r="D80" s="4" t="s">
        <v>1909</v>
      </c>
      <c r="E80" s="4" t="s">
        <v>653</v>
      </c>
      <c r="F80" s="4" t="b">
        <v>1</v>
      </c>
      <c r="G80" s="4">
        <v>206</v>
      </c>
      <c r="H80" s="4">
        <v>64083</v>
      </c>
      <c r="I80" s="4">
        <v>1231694</v>
      </c>
      <c r="J80" s="4" t="s">
        <v>654</v>
      </c>
      <c r="K80" s="10" t="s">
        <v>583</v>
      </c>
      <c r="L80" s="4" t="s">
        <v>580</v>
      </c>
      <c r="M80" s="4" t="s">
        <v>655</v>
      </c>
    </row>
    <row r="81" spans="1:13" ht="13" customHeight="1">
      <c r="A81" s="4" t="s">
        <v>584</v>
      </c>
      <c r="B81" s="9">
        <v>36</v>
      </c>
      <c r="C81" s="4" t="s">
        <v>656</v>
      </c>
      <c r="D81" s="4" t="s">
        <v>1909</v>
      </c>
      <c r="E81" s="4" t="s">
        <v>657</v>
      </c>
      <c r="F81" s="4" t="b">
        <v>0</v>
      </c>
      <c r="G81" s="4">
        <v>336</v>
      </c>
      <c r="H81" s="4">
        <v>25290</v>
      </c>
      <c r="I81" s="4">
        <v>1669092</v>
      </c>
      <c r="J81" s="4" t="s">
        <v>658</v>
      </c>
      <c r="K81" s="10" t="s">
        <v>583</v>
      </c>
      <c r="L81" s="4" t="s">
        <v>580</v>
      </c>
      <c r="M81" s="4" t="s">
        <v>655</v>
      </c>
    </row>
    <row r="82" spans="1:13" ht="13" customHeight="1">
      <c r="A82" s="4" t="s">
        <v>584</v>
      </c>
      <c r="B82" s="9">
        <v>37</v>
      </c>
      <c r="C82" s="4" t="s">
        <v>659</v>
      </c>
      <c r="D82" s="4" t="s">
        <v>1909</v>
      </c>
      <c r="E82" s="4" t="s">
        <v>657</v>
      </c>
      <c r="F82" s="4" t="b">
        <v>0</v>
      </c>
      <c r="G82" s="4">
        <v>117</v>
      </c>
      <c r="H82" s="4">
        <v>96014</v>
      </c>
      <c r="I82" s="4">
        <v>1716930</v>
      </c>
      <c r="J82" s="4" t="s">
        <v>660</v>
      </c>
      <c r="K82" s="10" t="s">
        <v>661</v>
      </c>
      <c r="L82" s="4" t="s">
        <v>608</v>
      </c>
      <c r="M82" s="4" t="s">
        <v>655</v>
      </c>
    </row>
    <row r="83" spans="1:13" ht="13" customHeight="1">
      <c r="A83" s="4" t="s">
        <v>584</v>
      </c>
      <c r="B83" s="9">
        <v>38</v>
      </c>
      <c r="C83" s="4" t="s">
        <v>662</v>
      </c>
      <c r="D83" s="4" t="s">
        <v>1909</v>
      </c>
      <c r="E83" s="4" t="s">
        <v>663</v>
      </c>
      <c r="F83" s="4" t="b">
        <v>0</v>
      </c>
      <c r="G83" s="4">
        <v>107</v>
      </c>
      <c r="H83" s="4">
        <v>57200</v>
      </c>
      <c r="I83" s="4">
        <v>1361856</v>
      </c>
      <c r="J83" s="4" t="s">
        <v>664</v>
      </c>
      <c r="K83" s="10" t="s">
        <v>583</v>
      </c>
      <c r="L83" s="4" t="s">
        <v>580</v>
      </c>
      <c r="M83" s="4" t="s">
        <v>665</v>
      </c>
    </row>
    <row r="84" spans="1:13" ht="13" customHeight="1">
      <c r="A84" s="4" t="s">
        <v>584</v>
      </c>
      <c r="B84" s="9">
        <v>39</v>
      </c>
      <c r="C84" s="4" t="s">
        <v>666</v>
      </c>
      <c r="D84" s="4" t="s">
        <v>1909</v>
      </c>
      <c r="E84" s="4" t="s">
        <v>666</v>
      </c>
      <c r="F84" s="4" t="b">
        <v>1</v>
      </c>
      <c r="G84" s="4">
        <v>69</v>
      </c>
      <c r="H84" s="4">
        <v>50830</v>
      </c>
      <c r="I84" s="4">
        <v>1001153</v>
      </c>
      <c r="J84" s="4" t="s">
        <v>667</v>
      </c>
      <c r="K84" s="10" t="s">
        <v>587</v>
      </c>
      <c r="L84" s="4" t="s">
        <v>580</v>
      </c>
      <c r="M84" s="4" t="s">
        <v>665</v>
      </c>
    </row>
    <row r="85" spans="1:13" ht="13" customHeight="1">
      <c r="A85" s="4" t="s">
        <v>584</v>
      </c>
      <c r="B85" s="9">
        <v>40</v>
      </c>
      <c r="C85" s="4" t="s">
        <v>668</v>
      </c>
      <c r="D85" s="4" t="s">
        <v>1909</v>
      </c>
      <c r="E85" s="4" t="s">
        <v>668</v>
      </c>
      <c r="F85" s="4" t="b">
        <v>1</v>
      </c>
      <c r="G85" s="4">
        <v>8</v>
      </c>
      <c r="H85" s="4">
        <v>479853</v>
      </c>
      <c r="I85" s="4">
        <v>1453735</v>
      </c>
      <c r="J85" s="4" t="s">
        <v>669</v>
      </c>
      <c r="K85" s="10" t="s">
        <v>587</v>
      </c>
      <c r="L85" s="4" t="s">
        <v>580</v>
      </c>
      <c r="M85" s="4" t="s">
        <v>670</v>
      </c>
    </row>
    <row r="86" spans="1:13">
      <c r="A86" s="4" t="s">
        <v>584</v>
      </c>
      <c r="B86" s="9">
        <v>41</v>
      </c>
      <c r="C86" s="4" t="s">
        <v>671</v>
      </c>
      <c r="D86" s="4" t="s">
        <v>1909</v>
      </c>
      <c r="E86" s="4" t="s">
        <v>672</v>
      </c>
      <c r="F86" s="4" t="b">
        <v>0</v>
      </c>
      <c r="G86" s="4">
        <v>200</v>
      </c>
      <c r="H86" s="4">
        <v>35037</v>
      </c>
      <c r="I86" s="4">
        <v>1166140</v>
      </c>
      <c r="J86" s="4" t="s">
        <v>673</v>
      </c>
      <c r="K86" s="10" t="s">
        <v>587</v>
      </c>
      <c r="L86" s="4" t="s">
        <v>580</v>
      </c>
      <c r="M86" s="4" t="s">
        <v>670</v>
      </c>
    </row>
    <row r="87" spans="1:13">
      <c r="A87" s="4" t="s">
        <v>584</v>
      </c>
      <c r="B87" s="9">
        <v>42</v>
      </c>
      <c r="C87" s="4" t="s">
        <v>674</v>
      </c>
      <c r="D87" s="4" t="s">
        <v>1909</v>
      </c>
      <c r="E87" s="4" t="s">
        <v>675</v>
      </c>
      <c r="F87" s="4" t="b">
        <v>0</v>
      </c>
      <c r="G87" s="4">
        <v>239</v>
      </c>
      <c r="H87" s="4">
        <v>63927</v>
      </c>
      <c r="I87" s="4">
        <v>2042535</v>
      </c>
      <c r="J87" s="4" t="s">
        <v>676</v>
      </c>
      <c r="K87" s="10" t="s">
        <v>607</v>
      </c>
      <c r="L87" s="4" t="s">
        <v>608</v>
      </c>
      <c r="M87" s="4" t="s">
        <v>677</v>
      </c>
    </row>
    <row r="88" spans="1:13">
      <c r="A88" s="4" t="s">
        <v>584</v>
      </c>
      <c r="B88" s="9">
        <v>43</v>
      </c>
      <c r="C88" s="4" t="s">
        <v>678</v>
      </c>
      <c r="D88" s="4" t="s">
        <v>1909</v>
      </c>
      <c r="E88" s="4" t="s">
        <v>675</v>
      </c>
      <c r="F88" s="4" t="b">
        <v>0</v>
      </c>
      <c r="G88" s="4">
        <v>145</v>
      </c>
      <c r="H88" s="4">
        <v>41335</v>
      </c>
      <c r="I88" s="4">
        <v>1518872</v>
      </c>
      <c r="J88" s="4" t="s">
        <v>589</v>
      </c>
      <c r="K88" s="10" t="s">
        <v>590</v>
      </c>
      <c r="L88" s="4" t="s">
        <v>591</v>
      </c>
      <c r="M88" s="4" t="s">
        <v>677</v>
      </c>
    </row>
    <row r="89" spans="1:13">
      <c r="A89" s="4" t="s">
        <v>584</v>
      </c>
      <c r="B89" s="9">
        <v>44</v>
      </c>
      <c r="C89" s="4" t="s">
        <v>679</v>
      </c>
      <c r="D89" s="4" t="s">
        <v>1909</v>
      </c>
      <c r="E89" s="4" t="s">
        <v>675</v>
      </c>
      <c r="F89" s="4" t="b">
        <v>0</v>
      </c>
      <c r="G89" s="4">
        <v>282</v>
      </c>
      <c r="H89" s="4">
        <v>31068</v>
      </c>
      <c r="I89" s="4">
        <v>1555712</v>
      </c>
      <c r="J89" s="4" t="s">
        <v>680</v>
      </c>
      <c r="K89" s="10" t="s">
        <v>607</v>
      </c>
      <c r="L89" s="4" t="s">
        <v>608</v>
      </c>
      <c r="M89" s="4" t="s">
        <v>677</v>
      </c>
    </row>
    <row r="90" spans="1:13">
      <c r="A90" s="4" t="s">
        <v>584</v>
      </c>
      <c r="B90" s="9">
        <v>45</v>
      </c>
      <c r="C90" s="4" t="s">
        <v>681</v>
      </c>
      <c r="D90" s="4" t="s">
        <v>1909</v>
      </c>
      <c r="E90" s="4" t="s">
        <v>675</v>
      </c>
      <c r="F90" s="4" t="b">
        <v>0</v>
      </c>
      <c r="G90" s="4">
        <v>190</v>
      </c>
      <c r="H90" s="4">
        <v>32416</v>
      </c>
      <c r="I90" s="4">
        <v>1445402</v>
      </c>
      <c r="J90" s="4" t="s">
        <v>682</v>
      </c>
      <c r="K90" s="10" t="s">
        <v>583</v>
      </c>
      <c r="L90" s="4" t="s">
        <v>580</v>
      </c>
      <c r="M90" s="4" t="s">
        <v>677</v>
      </c>
    </row>
    <row r="91" spans="1:13">
      <c r="A91" s="4" t="s">
        <v>584</v>
      </c>
      <c r="B91" s="9">
        <v>46</v>
      </c>
      <c r="C91" s="4" t="s">
        <v>683</v>
      </c>
      <c r="D91" s="4" t="s">
        <v>1909</v>
      </c>
      <c r="E91" s="4" t="s">
        <v>675</v>
      </c>
      <c r="F91" s="4" t="b">
        <v>0</v>
      </c>
      <c r="G91" s="4">
        <v>191</v>
      </c>
      <c r="H91" s="4">
        <v>67992</v>
      </c>
      <c r="I91" s="4">
        <v>979544</v>
      </c>
      <c r="J91" s="4" t="s">
        <v>684</v>
      </c>
      <c r="K91" s="10" t="s">
        <v>583</v>
      </c>
      <c r="L91" s="4" t="s">
        <v>580</v>
      </c>
      <c r="M91" s="4" t="s">
        <v>677</v>
      </c>
    </row>
    <row r="92" spans="1:13">
      <c r="A92" s="4" t="s">
        <v>584</v>
      </c>
      <c r="B92" s="9">
        <v>47</v>
      </c>
      <c r="C92" s="4" t="s">
        <v>685</v>
      </c>
      <c r="D92" s="4" t="s">
        <v>1909</v>
      </c>
      <c r="E92" s="4" t="s">
        <v>685</v>
      </c>
      <c r="F92" s="4" t="b">
        <v>1</v>
      </c>
      <c r="G92" s="4">
        <v>1</v>
      </c>
      <c r="H92" s="4">
        <v>2181164</v>
      </c>
      <c r="I92" s="4">
        <v>2181164</v>
      </c>
      <c r="J92" s="4" t="s">
        <v>686</v>
      </c>
      <c r="K92" s="10" t="s">
        <v>583</v>
      </c>
      <c r="L92" s="4" t="s">
        <v>580</v>
      </c>
      <c r="M92" s="4" t="s">
        <v>677</v>
      </c>
    </row>
    <row r="93" spans="1:13">
      <c r="A93" s="4" t="s">
        <v>584</v>
      </c>
      <c r="B93" s="9">
        <v>48</v>
      </c>
      <c r="C93" s="4" t="s">
        <v>687</v>
      </c>
      <c r="D93" s="4" t="s">
        <v>1909</v>
      </c>
      <c r="E93" s="4" t="s">
        <v>688</v>
      </c>
      <c r="F93" s="4" t="b">
        <v>0</v>
      </c>
      <c r="G93" s="4">
        <v>150</v>
      </c>
      <c r="H93" s="4">
        <v>46871</v>
      </c>
      <c r="I93" s="4">
        <v>1112637</v>
      </c>
      <c r="J93" s="4" t="s">
        <v>689</v>
      </c>
      <c r="K93" s="10" t="s">
        <v>690</v>
      </c>
      <c r="L93" s="4" t="s">
        <v>691</v>
      </c>
      <c r="M93" s="4" t="s">
        <v>677</v>
      </c>
    </row>
    <row r="94" spans="1:13">
      <c r="A94" s="4" t="s">
        <v>584</v>
      </c>
      <c r="B94" s="9">
        <v>49</v>
      </c>
      <c r="C94" s="4" t="s">
        <v>692</v>
      </c>
      <c r="D94" s="4" t="s">
        <v>1909</v>
      </c>
      <c r="E94" s="4" t="s">
        <v>688</v>
      </c>
      <c r="F94" s="4" t="b">
        <v>0</v>
      </c>
      <c r="G94" s="4">
        <v>243</v>
      </c>
      <c r="H94" s="4">
        <v>45897</v>
      </c>
      <c r="I94" s="4">
        <v>1973843</v>
      </c>
      <c r="J94" s="4" t="s">
        <v>689</v>
      </c>
      <c r="K94" s="10" t="s">
        <v>587</v>
      </c>
      <c r="L94" s="4" t="s">
        <v>580</v>
      </c>
      <c r="M94" s="4" t="s">
        <v>677</v>
      </c>
    </row>
    <row r="95" spans="1:13">
      <c r="A95" s="4" t="s">
        <v>584</v>
      </c>
      <c r="B95" s="9">
        <v>50</v>
      </c>
      <c r="C95" s="4" t="s">
        <v>693</v>
      </c>
      <c r="D95" s="4" t="s">
        <v>1909</v>
      </c>
      <c r="E95" s="4" t="s">
        <v>688</v>
      </c>
      <c r="F95" s="4" t="b">
        <v>0</v>
      </c>
      <c r="G95" s="4">
        <v>289</v>
      </c>
      <c r="H95" s="4">
        <v>58662</v>
      </c>
      <c r="I95" s="4">
        <v>1685327</v>
      </c>
      <c r="J95" s="4" t="s">
        <v>689</v>
      </c>
      <c r="K95" s="10" t="s">
        <v>587</v>
      </c>
      <c r="L95" s="4" t="s">
        <v>580</v>
      </c>
      <c r="M95" s="4" t="s">
        <v>677</v>
      </c>
    </row>
    <row r="96" spans="1:13">
      <c r="A96" s="4" t="s">
        <v>584</v>
      </c>
      <c r="B96" s="9">
        <v>51</v>
      </c>
      <c r="C96" s="4" t="s">
        <v>694</v>
      </c>
      <c r="D96" s="4" t="s">
        <v>1909</v>
      </c>
      <c r="E96" s="4" t="s">
        <v>688</v>
      </c>
      <c r="F96" s="4" t="b">
        <v>0</v>
      </c>
      <c r="G96" s="4">
        <v>135</v>
      </c>
      <c r="H96" s="4">
        <v>49696</v>
      </c>
      <c r="I96" s="4">
        <v>1545154</v>
      </c>
      <c r="J96" s="4" t="s">
        <v>695</v>
      </c>
      <c r="K96" s="10" t="s">
        <v>661</v>
      </c>
      <c r="L96" s="4" t="s">
        <v>608</v>
      </c>
      <c r="M96" s="4" t="s">
        <v>677</v>
      </c>
    </row>
    <row r="97" spans="1:13">
      <c r="A97" s="4" t="s">
        <v>584</v>
      </c>
      <c r="B97" s="9">
        <v>52</v>
      </c>
      <c r="C97" s="4" t="s">
        <v>696</v>
      </c>
      <c r="D97" s="4" t="s">
        <v>1909</v>
      </c>
      <c r="E97" s="4" t="s">
        <v>688</v>
      </c>
      <c r="F97" s="4" t="b">
        <v>0</v>
      </c>
      <c r="G97" s="4">
        <v>253</v>
      </c>
      <c r="H97" s="4">
        <v>54252</v>
      </c>
      <c r="I97" s="4">
        <v>1636579</v>
      </c>
      <c r="J97" s="4" t="s">
        <v>695</v>
      </c>
      <c r="K97" s="10" t="s">
        <v>661</v>
      </c>
      <c r="L97" s="4" t="s">
        <v>608</v>
      </c>
      <c r="M97" s="4" t="s">
        <v>677</v>
      </c>
    </row>
    <row r="98" spans="1:13">
      <c r="A98" s="4" t="s">
        <v>584</v>
      </c>
      <c r="B98" s="9">
        <v>53</v>
      </c>
      <c r="C98" s="4" t="s">
        <v>697</v>
      </c>
      <c r="D98" s="4" t="s">
        <v>1909</v>
      </c>
      <c r="E98" s="4" t="s">
        <v>697</v>
      </c>
      <c r="F98" s="4" t="b">
        <v>1</v>
      </c>
      <c r="G98" s="4">
        <v>39</v>
      </c>
      <c r="H98" s="4">
        <v>118895</v>
      </c>
      <c r="I98" s="4">
        <v>1414252</v>
      </c>
      <c r="J98" s="4" t="s">
        <v>673</v>
      </c>
      <c r="K98" s="10" t="s">
        <v>587</v>
      </c>
      <c r="L98" s="4" t="s">
        <v>580</v>
      </c>
      <c r="M98" s="4" t="s">
        <v>698</v>
      </c>
    </row>
    <row r="99" spans="1:13">
      <c r="A99" s="4" t="s">
        <v>584</v>
      </c>
      <c r="B99" s="9">
        <v>54</v>
      </c>
      <c r="C99" s="4" t="s">
        <v>699</v>
      </c>
      <c r="D99" s="4" t="s">
        <v>1909</v>
      </c>
      <c r="E99" s="4" t="s">
        <v>700</v>
      </c>
      <c r="F99" s="4" t="b">
        <v>0</v>
      </c>
      <c r="G99" s="4">
        <v>153</v>
      </c>
      <c r="H99" s="4">
        <v>48100</v>
      </c>
      <c r="I99" s="4">
        <v>1267009</v>
      </c>
      <c r="J99" s="4" t="s">
        <v>673</v>
      </c>
      <c r="K99" s="10" t="s">
        <v>587</v>
      </c>
      <c r="L99" s="4" t="s">
        <v>580</v>
      </c>
      <c r="M99" s="4" t="s">
        <v>698</v>
      </c>
    </row>
    <row r="100" spans="1:13">
      <c r="A100" s="4" t="s">
        <v>584</v>
      </c>
      <c r="B100" s="9">
        <v>55</v>
      </c>
      <c r="C100" s="4" t="s">
        <v>701</v>
      </c>
      <c r="D100" s="4" t="s">
        <v>1909</v>
      </c>
      <c r="E100" s="4" t="s">
        <v>701</v>
      </c>
      <c r="F100" s="4" t="b">
        <v>1</v>
      </c>
      <c r="G100" s="4">
        <v>1</v>
      </c>
      <c r="H100" s="4">
        <v>2210685</v>
      </c>
      <c r="I100" s="4">
        <v>2210685</v>
      </c>
      <c r="J100" s="4" t="s">
        <v>702</v>
      </c>
      <c r="K100" s="10" t="s">
        <v>583</v>
      </c>
      <c r="L100" s="4" t="s">
        <v>580</v>
      </c>
      <c r="M100" s="4" t="s">
        <v>703</v>
      </c>
    </row>
    <row r="101" spans="1:13">
      <c r="A101" s="4" t="s">
        <v>584</v>
      </c>
      <c r="B101" s="9">
        <v>56</v>
      </c>
      <c r="C101" s="4" t="s">
        <v>704</v>
      </c>
      <c r="D101" s="4" t="s">
        <v>1909</v>
      </c>
      <c r="E101" s="4" t="s">
        <v>704</v>
      </c>
      <c r="F101" s="4" t="b">
        <v>1</v>
      </c>
      <c r="G101" s="4">
        <v>1</v>
      </c>
      <c r="H101" s="4">
        <v>2048693</v>
      </c>
      <c r="I101" s="4">
        <v>2048693</v>
      </c>
      <c r="J101" s="4" t="s">
        <v>705</v>
      </c>
      <c r="K101" s="10" t="s">
        <v>583</v>
      </c>
      <c r="L101" s="4" t="s">
        <v>580</v>
      </c>
      <c r="M101" s="4" t="s">
        <v>706</v>
      </c>
    </row>
    <row r="102" spans="1:13">
      <c r="A102" s="4" t="s">
        <v>584</v>
      </c>
      <c r="B102" s="9">
        <v>57</v>
      </c>
      <c r="C102" s="4" t="s">
        <v>707</v>
      </c>
      <c r="D102" s="4" t="s">
        <v>1909</v>
      </c>
      <c r="E102" s="4" t="s">
        <v>708</v>
      </c>
      <c r="F102" s="4" t="b">
        <v>0</v>
      </c>
      <c r="G102" s="4">
        <v>296</v>
      </c>
      <c r="H102" s="4">
        <v>43219</v>
      </c>
      <c r="I102" s="4">
        <v>1603330</v>
      </c>
      <c r="J102" s="4" t="s">
        <v>689</v>
      </c>
      <c r="K102" s="10" t="s">
        <v>709</v>
      </c>
      <c r="L102" s="4" t="s">
        <v>710</v>
      </c>
      <c r="M102" s="4" t="s">
        <v>706</v>
      </c>
    </row>
    <row r="103" spans="1:13">
      <c r="A103" s="4" t="s">
        <v>584</v>
      </c>
      <c r="B103" s="9">
        <v>58</v>
      </c>
      <c r="C103" s="4" t="s">
        <v>711</v>
      </c>
      <c r="D103" s="4" t="s">
        <v>1909</v>
      </c>
      <c r="E103" s="4" t="s">
        <v>708</v>
      </c>
      <c r="F103" s="4" t="b">
        <v>0</v>
      </c>
      <c r="G103" s="4">
        <v>198</v>
      </c>
      <c r="H103" s="4">
        <v>75116</v>
      </c>
      <c r="I103" s="4">
        <v>1658279</v>
      </c>
      <c r="J103" s="4" t="s">
        <v>689</v>
      </c>
      <c r="K103" s="10" t="s">
        <v>712</v>
      </c>
      <c r="L103" s="4" t="s">
        <v>713</v>
      </c>
      <c r="M103" s="4" t="s">
        <v>706</v>
      </c>
    </row>
    <row r="104" spans="1:13">
      <c r="A104" s="4" t="s">
        <v>584</v>
      </c>
      <c r="B104" s="9">
        <v>59</v>
      </c>
      <c r="C104" s="4" t="s">
        <v>714</v>
      </c>
      <c r="D104" s="4" t="s">
        <v>1909</v>
      </c>
      <c r="E104" s="4" t="s">
        <v>708</v>
      </c>
      <c r="F104" s="4" t="b">
        <v>0</v>
      </c>
      <c r="G104" s="4">
        <v>240</v>
      </c>
      <c r="H104" s="4">
        <v>88423</v>
      </c>
      <c r="I104" s="4">
        <v>1693455</v>
      </c>
      <c r="J104" s="4" t="s">
        <v>689</v>
      </c>
      <c r="K104" s="10" t="s">
        <v>715</v>
      </c>
      <c r="L104" s="4" t="s">
        <v>716</v>
      </c>
      <c r="M104" s="4" t="s">
        <v>706</v>
      </c>
    </row>
    <row r="105" spans="1:13">
      <c r="A105" s="4" t="s">
        <v>584</v>
      </c>
      <c r="B105" s="9">
        <v>60</v>
      </c>
      <c r="C105" s="4" t="s">
        <v>717</v>
      </c>
      <c r="D105" s="4" t="s">
        <v>1909</v>
      </c>
      <c r="E105" s="4" t="s">
        <v>708</v>
      </c>
      <c r="F105" s="4" t="b">
        <v>0</v>
      </c>
      <c r="G105" s="4">
        <v>159</v>
      </c>
      <c r="H105" s="4">
        <v>116983</v>
      </c>
      <c r="I105" s="4">
        <v>1698687</v>
      </c>
      <c r="J105" s="4" t="s">
        <v>689</v>
      </c>
      <c r="K105" s="10" t="s">
        <v>587</v>
      </c>
      <c r="L105" s="4" t="s">
        <v>580</v>
      </c>
      <c r="M105" s="4" t="s">
        <v>706</v>
      </c>
    </row>
    <row r="106" spans="1:13">
      <c r="A106" s="4" t="s">
        <v>584</v>
      </c>
      <c r="B106" s="9">
        <v>61</v>
      </c>
      <c r="C106" s="4" t="s">
        <v>718</v>
      </c>
      <c r="D106" s="4" t="s">
        <v>1909</v>
      </c>
      <c r="E106" s="4" t="s">
        <v>708</v>
      </c>
      <c r="F106" s="4" t="b">
        <v>0</v>
      </c>
      <c r="G106" s="4">
        <v>145</v>
      </c>
      <c r="H106" s="4">
        <v>89032</v>
      </c>
      <c r="I106" s="4">
        <v>1723722</v>
      </c>
      <c r="J106" s="4" t="s">
        <v>695</v>
      </c>
      <c r="K106" s="10" t="s">
        <v>587</v>
      </c>
      <c r="L106" s="4" t="s">
        <v>580</v>
      </c>
      <c r="M106" s="4" t="s">
        <v>706</v>
      </c>
    </row>
    <row r="107" spans="1:13">
      <c r="A107" s="4" t="s">
        <v>584</v>
      </c>
      <c r="B107" s="9">
        <v>62</v>
      </c>
      <c r="C107" s="4" t="s">
        <v>719</v>
      </c>
      <c r="D107" s="4" t="s">
        <v>1909</v>
      </c>
      <c r="E107" s="4" t="s">
        <v>720</v>
      </c>
      <c r="F107" s="4" t="b">
        <v>0</v>
      </c>
      <c r="G107" s="4">
        <v>281</v>
      </c>
      <c r="H107" s="4">
        <v>121534</v>
      </c>
      <c r="I107" s="4">
        <v>1509431</v>
      </c>
      <c r="J107" s="4" t="s">
        <v>684</v>
      </c>
      <c r="K107" s="10" t="s">
        <v>583</v>
      </c>
      <c r="L107" s="4" t="s">
        <v>580</v>
      </c>
      <c r="M107" s="4" t="s">
        <v>721</v>
      </c>
    </row>
    <row r="108" spans="1:13">
      <c r="A108" s="4" t="s">
        <v>584</v>
      </c>
      <c r="B108" s="9">
        <v>63</v>
      </c>
      <c r="C108" s="4" t="s">
        <v>722</v>
      </c>
      <c r="D108" s="4" t="s">
        <v>1909</v>
      </c>
      <c r="E108" s="4" t="s">
        <v>722</v>
      </c>
      <c r="F108" s="4" t="b">
        <v>1</v>
      </c>
      <c r="G108" s="4">
        <v>1</v>
      </c>
      <c r="H108" s="4">
        <v>2434619</v>
      </c>
      <c r="I108" s="4">
        <v>2434619</v>
      </c>
      <c r="J108" s="4" t="s">
        <v>723</v>
      </c>
      <c r="K108" s="10" t="s">
        <v>583</v>
      </c>
      <c r="L108" s="4" t="s">
        <v>580</v>
      </c>
      <c r="M108" s="4" t="s">
        <v>721</v>
      </c>
    </row>
    <row r="109" spans="1:13">
      <c r="A109" s="4" t="s">
        <v>575</v>
      </c>
      <c r="B109" s="9">
        <v>64</v>
      </c>
      <c r="C109" s="4" t="s">
        <v>724</v>
      </c>
      <c r="D109" s="4" t="s">
        <v>1909</v>
      </c>
      <c r="E109" s="4" t="s">
        <v>725</v>
      </c>
      <c r="F109" s="4" t="b">
        <v>0</v>
      </c>
      <c r="G109" s="4">
        <v>172</v>
      </c>
      <c r="H109" s="4">
        <v>57904</v>
      </c>
      <c r="I109" s="4">
        <v>1359284</v>
      </c>
      <c r="J109" s="4" t="s">
        <v>689</v>
      </c>
      <c r="K109" s="10" t="s">
        <v>726</v>
      </c>
      <c r="L109" s="4" t="s">
        <v>727</v>
      </c>
      <c r="M109" s="4" t="s">
        <v>721</v>
      </c>
    </row>
  </sheetData>
  <phoneticPr fontId="1"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7F416-D25E-0B4D-ABD6-4AA2C83B14BA}">
  <dimension ref="A1:J11"/>
  <sheetViews>
    <sheetView workbookViewId="0">
      <pane ySplit="2" topLeftCell="A3" activePane="bottomLeft" state="frozen"/>
      <selection pane="bottomLeft" activeCell="I25" sqref="I25"/>
    </sheetView>
  </sheetViews>
  <sheetFormatPr baseColWidth="10" defaultRowHeight="13"/>
  <cols>
    <col min="1" max="1" width="7.83203125" style="1" bestFit="1" customWidth="1"/>
    <col min="2" max="2" width="12.33203125" style="1" bestFit="1" customWidth="1"/>
    <col min="3" max="3" width="23.1640625" style="1" bestFit="1" customWidth="1"/>
    <col min="4" max="4" width="21.83203125" style="1" customWidth="1"/>
    <col min="5" max="5" width="120.33203125" style="1" customWidth="1"/>
    <col min="6" max="6" width="15" style="1" bestFit="1" customWidth="1"/>
    <col min="7" max="7" width="18.83203125" style="1" bestFit="1" customWidth="1"/>
    <col min="8" max="8" width="15.33203125" style="1" bestFit="1" customWidth="1"/>
    <col min="9" max="9" width="16.5" style="1" bestFit="1" customWidth="1"/>
    <col min="10" max="10" width="17.33203125" style="1" bestFit="1" customWidth="1"/>
    <col min="11" max="16384" width="10.83203125" style="1"/>
  </cols>
  <sheetData>
    <row r="1" spans="1:10" s="2" customFormat="1" ht="32" customHeight="1">
      <c r="A1" s="2" t="s">
        <v>1932</v>
      </c>
    </row>
    <row r="2" spans="1:10" s="2" customFormat="1" ht="32" customHeight="1">
      <c r="A2" s="2" t="s">
        <v>838</v>
      </c>
      <c r="B2" s="2" t="s">
        <v>834</v>
      </c>
      <c r="C2" s="2" t="s">
        <v>837</v>
      </c>
      <c r="D2" s="2" t="s">
        <v>855</v>
      </c>
      <c r="E2" s="2" t="s">
        <v>853</v>
      </c>
      <c r="F2" s="2" t="s">
        <v>840</v>
      </c>
      <c r="G2" s="2" t="s">
        <v>841</v>
      </c>
      <c r="H2" s="2" t="s">
        <v>842</v>
      </c>
      <c r="I2" s="2" t="s">
        <v>843</v>
      </c>
      <c r="J2" s="2" t="s">
        <v>844</v>
      </c>
    </row>
    <row r="3" spans="1:10">
      <c r="A3" s="1" t="s">
        <v>575</v>
      </c>
      <c r="B3" s="1" t="s">
        <v>835</v>
      </c>
      <c r="C3" s="1" t="s">
        <v>1910</v>
      </c>
      <c r="D3" s="1" t="s">
        <v>836</v>
      </c>
      <c r="E3" s="1" t="s">
        <v>854</v>
      </c>
      <c r="F3" s="1">
        <v>1263134</v>
      </c>
      <c r="G3" s="1">
        <v>160659</v>
      </c>
      <c r="H3" s="1">
        <v>33</v>
      </c>
      <c r="I3" s="1">
        <v>99.99</v>
      </c>
      <c r="J3" s="1">
        <v>0</v>
      </c>
    </row>
    <row r="4" spans="1:10">
      <c r="A4" s="1" t="s">
        <v>740</v>
      </c>
      <c r="B4" s="1" t="s">
        <v>835</v>
      </c>
      <c r="C4" s="1" t="s">
        <v>1911</v>
      </c>
      <c r="D4" s="1" t="s">
        <v>836</v>
      </c>
      <c r="E4" s="1" t="s">
        <v>854</v>
      </c>
      <c r="F4" s="1">
        <v>976488</v>
      </c>
      <c r="G4" s="1">
        <v>48963</v>
      </c>
      <c r="H4" s="1">
        <v>157</v>
      </c>
      <c r="I4" s="1">
        <v>52.79</v>
      </c>
      <c r="J4" s="1">
        <v>1.99</v>
      </c>
    </row>
    <row r="5" spans="1:10">
      <c r="A5" s="1" t="s">
        <v>575</v>
      </c>
      <c r="B5" s="1" t="s">
        <v>839</v>
      </c>
      <c r="C5" s="1" t="s">
        <v>1912</v>
      </c>
      <c r="D5" s="1" t="s">
        <v>845</v>
      </c>
      <c r="E5" s="1" t="s">
        <v>856</v>
      </c>
      <c r="F5" s="1">
        <v>1261777</v>
      </c>
      <c r="G5" s="1">
        <v>55217</v>
      </c>
      <c r="H5" s="1">
        <v>144</v>
      </c>
      <c r="I5" s="1">
        <v>90.54</v>
      </c>
      <c r="J5" s="1">
        <v>2.16</v>
      </c>
    </row>
    <row r="6" spans="1:10">
      <c r="A6" s="1" t="s">
        <v>740</v>
      </c>
      <c r="B6" s="1" t="s">
        <v>839</v>
      </c>
      <c r="C6" s="1" t="s">
        <v>1913</v>
      </c>
      <c r="D6" s="1" t="s">
        <v>845</v>
      </c>
      <c r="E6" s="1" t="s">
        <v>856</v>
      </c>
      <c r="F6" s="1">
        <v>1505438</v>
      </c>
      <c r="G6" s="1">
        <v>86921</v>
      </c>
      <c r="H6" s="1">
        <v>92</v>
      </c>
      <c r="I6" s="1">
        <v>91.34</v>
      </c>
      <c r="J6" s="1">
        <v>0.01</v>
      </c>
    </row>
    <row r="7" spans="1:10">
      <c r="A7" s="1" t="s">
        <v>575</v>
      </c>
      <c r="B7" s="1" t="s">
        <v>846</v>
      </c>
      <c r="C7" s="1" t="s">
        <v>1914</v>
      </c>
      <c r="D7" s="1" t="s">
        <v>847</v>
      </c>
      <c r="E7" s="1" t="s">
        <v>857</v>
      </c>
      <c r="F7" s="1">
        <v>1314745</v>
      </c>
      <c r="G7" s="1">
        <v>108134</v>
      </c>
      <c r="H7" s="1">
        <v>67</v>
      </c>
      <c r="I7" s="1">
        <v>99.97</v>
      </c>
      <c r="J7" s="1">
        <v>0.06</v>
      </c>
    </row>
    <row r="8" spans="1:10">
      <c r="A8" s="1" t="s">
        <v>740</v>
      </c>
      <c r="B8" s="1" t="s">
        <v>846</v>
      </c>
      <c r="C8" s="1" t="s">
        <v>1915</v>
      </c>
      <c r="D8" s="1" t="s">
        <v>847</v>
      </c>
      <c r="E8" s="1" t="s">
        <v>857</v>
      </c>
      <c r="F8" s="1">
        <v>1502044</v>
      </c>
      <c r="G8" s="1">
        <v>91394</v>
      </c>
      <c r="H8" s="1">
        <v>84</v>
      </c>
      <c r="I8" s="1">
        <v>98.59</v>
      </c>
      <c r="J8" s="1">
        <v>0.02</v>
      </c>
    </row>
    <row r="9" spans="1:10">
      <c r="A9" s="1" t="s">
        <v>575</v>
      </c>
      <c r="B9" s="1" t="s">
        <v>849</v>
      </c>
      <c r="C9" s="1" t="s">
        <v>1916</v>
      </c>
      <c r="D9" s="1" t="s">
        <v>848</v>
      </c>
      <c r="E9" s="1" t="s">
        <v>848</v>
      </c>
      <c r="F9" s="1">
        <v>810086</v>
      </c>
      <c r="G9" s="1">
        <v>14292</v>
      </c>
      <c r="H9" s="1">
        <v>156</v>
      </c>
      <c r="I9" s="1">
        <v>60.2</v>
      </c>
      <c r="J9" s="1">
        <v>0.68</v>
      </c>
    </row>
    <row r="10" spans="1:10">
      <c r="A10" s="1" t="s">
        <v>575</v>
      </c>
      <c r="B10" s="1" t="s">
        <v>850</v>
      </c>
      <c r="C10" s="1" t="s">
        <v>1917</v>
      </c>
      <c r="D10" s="1" t="s">
        <v>852</v>
      </c>
      <c r="E10" s="1" t="s">
        <v>851</v>
      </c>
      <c r="F10" s="1">
        <v>1271754</v>
      </c>
      <c r="G10" s="1">
        <v>44604</v>
      </c>
      <c r="H10" s="1">
        <v>139</v>
      </c>
      <c r="I10" s="1">
        <v>91.3</v>
      </c>
      <c r="J10" s="1">
        <v>3.35</v>
      </c>
    </row>
    <row r="11" spans="1:10">
      <c r="A11" s="1" t="s">
        <v>740</v>
      </c>
      <c r="B11" s="1" t="s">
        <v>850</v>
      </c>
      <c r="C11" s="1" t="s">
        <v>1918</v>
      </c>
      <c r="D11" s="1" t="s">
        <v>852</v>
      </c>
      <c r="E11" s="1" t="s">
        <v>851</v>
      </c>
      <c r="F11" s="1">
        <v>1506757</v>
      </c>
      <c r="G11" s="1">
        <v>79410</v>
      </c>
      <c r="H11" s="1">
        <v>105</v>
      </c>
      <c r="I11" s="1">
        <v>88.47</v>
      </c>
      <c r="J11" s="1">
        <v>0.03</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E5DF-5856-D84B-803D-BD9D0F459CC0}">
  <dimension ref="A1:N122"/>
  <sheetViews>
    <sheetView workbookViewId="0">
      <pane ySplit="2" topLeftCell="A19" activePane="bottomLeft" state="frozen"/>
      <selection pane="bottomLeft" activeCell="Q26" sqref="Q26"/>
    </sheetView>
  </sheetViews>
  <sheetFormatPr baseColWidth="10" defaultRowHeight="13"/>
  <cols>
    <col min="1" max="2" width="10.83203125" style="4"/>
    <col min="3" max="3" width="11.6640625" style="4" bestFit="1" customWidth="1"/>
    <col min="4" max="4" width="6.5" style="4" bestFit="1" customWidth="1"/>
    <col min="5" max="5" width="13" style="4" bestFit="1" customWidth="1"/>
    <col min="6" max="6" width="13" style="20" bestFit="1" customWidth="1"/>
    <col min="7" max="7" width="14.6640625" style="4" bestFit="1" customWidth="1"/>
    <col min="8" max="8" width="13" style="4" bestFit="1" customWidth="1"/>
    <col min="9" max="12" width="9.5" style="21" bestFit="1" customWidth="1"/>
    <col min="13" max="14" width="12.83203125" style="21" bestFit="1" customWidth="1"/>
    <col min="15" max="16384" width="10.83203125" style="1"/>
  </cols>
  <sheetData>
    <row r="1" spans="1:14" ht="32" customHeight="1">
      <c r="A1" s="6" t="s">
        <v>2036</v>
      </c>
    </row>
    <row r="2" spans="1:14" ht="32" customHeight="1">
      <c r="A2" s="6" t="s">
        <v>729</v>
      </c>
      <c r="B2" s="6" t="s">
        <v>1933</v>
      </c>
      <c r="C2" s="6" t="s">
        <v>1934</v>
      </c>
      <c r="D2" s="6" t="s">
        <v>1935</v>
      </c>
      <c r="E2" s="6" t="s">
        <v>1936</v>
      </c>
      <c r="F2" s="17" t="s">
        <v>1936</v>
      </c>
      <c r="G2" s="6" t="s">
        <v>1937</v>
      </c>
      <c r="H2" s="6" t="s">
        <v>1938</v>
      </c>
      <c r="I2" s="18" t="s">
        <v>2037</v>
      </c>
      <c r="J2" s="18" t="s">
        <v>2038</v>
      </c>
      <c r="K2" s="18" t="s">
        <v>2039</v>
      </c>
      <c r="L2" s="18" t="s">
        <v>2040</v>
      </c>
      <c r="M2" s="18" t="s">
        <v>2041</v>
      </c>
      <c r="N2" s="18" t="s">
        <v>2042</v>
      </c>
    </row>
    <row r="3" spans="1:14">
      <c r="A3" s="4">
        <v>1</v>
      </c>
      <c r="C3" s="4" t="s">
        <v>1939</v>
      </c>
      <c r="D3" s="4">
        <v>0.5</v>
      </c>
      <c r="E3" s="19">
        <v>42171</v>
      </c>
      <c r="F3" s="20">
        <v>42171</v>
      </c>
      <c r="G3" s="4" t="s">
        <v>1919</v>
      </c>
      <c r="H3" s="4" t="s">
        <v>1572</v>
      </c>
      <c r="I3" s="21">
        <v>0</v>
      </c>
      <c r="J3" s="21">
        <v>0</v>
      </c>
      <c r="K3" s="21">
        <v>0</v>
      </c>
      <c r="L3" s="21">
        <v>0</v>
      </c>
      <c r="M3" s="21">
        <v>0</v>
      </c>
      <c r="N3" s="21">
        <v>0</v>
      </c>
    </row>
    <row r="4" spans="1:14">
      <c r="A4" s="4">
        <v>2</v>
      </c>
      <c r="C4" s="4" t="s">
        <v>1940</v>
      </c>
      <c r="D4" s="4">
        <v>0.5</v>
      </c>
      <c r="E4" s="19">
        <v>42312</v>
      </c>
      <c r="F4" s="20">
        <v>42312</v>
      </c>
      <c r="G4" s="4" t="s">
        <v>1919</v>
      </c>
      <c r="H4" s="4" t="s">
        <v>1571</v>
      </c>
      <c r="I4" s="21">
        <v>0</v>
      </c>
      <c r="J4" s="21">
        <v>0</v>
      </c>
      <c r="K4" s="21">
        <v>0</v>
      </c>
      <c r="L4" s="21">
        <v>0</v>
      </c>
      <c r="M4" s="21">
        <v>0.37849425398277697</v>
      </c>
      <c r="N4" s="21">
        <v>7.6861835474537302E-2</v>
      </c>
    </row>
    <row r="5" spans="1:14">
      <c r="A5" s="4">
        <v>3</v>
      </c>
      <c r="C5" s="4" t="s">
        <v>1941</v>
      </c>
      <c r="D5" s="4">
        <v>0.5</v>
      </c>
      <c r="E5" s="19">
        <v>42480</v>
      </c>
      <c r="F5" s="20">
        <v>42480</v>
      </c>
      <c r="G5" s="4" t="s">
        <v>1919</v>
      </c>
      <c r="H5" s="4" t="s">
        <v>1570</v>
      </c>
      <c r="I5" s="21">
        <v>0.16771179892080201</v>
      </c>
      <c r="J5" s="21">
        <v>3.8056761692709502E-2</v>
      </c>
      <c r="K5" s="21">
        <v>0</v>
      </c>
      <c r="L5" s="21">
        <v>0</v>
      </c>
      <c r="M5" s="21">
        <v>0</v>
      </c>
      <c r="N5" s="21">
        <v>0</v>
      </c>
    </row>
    <row r="6" spans="1:14">
      <c r="A6" s="4">
        <v>4</v>
      </c>
      <c r="C6" s="4" t="s">
        <v>1942</v>
      </c>
      <c r="D6" s="4">
        <v>30</v>
      </c>
      <c r="E6" s="19">
        <v>42480</v>
      </c>
      <c r="F6" s="20">
        <v>42480</v>
      </c>
      <c r="G6" s="4" t="s">
        <v>1919</v>
      </c>
      <c r="H6" s="4" t="s">
        <v>1943</v>
      </c>
      <c r="I6" s="21">
        <v>2.9576844833134102</v>
      </c>
      <c r="J6" s="21">
        <v>0.53217613429059396</v>
      </c>
      <c r="K6" s="21">
        <v>0</v>
      </c>
      <c r="L6" s="21">
        <v>0</v>
      </c>
      <c r="M6" s="21">
        <v>2.4832852356404902</v>
      </c>
      <c r="N6" s="21">
        <v>0.66465087664205902</v>
      </c>
    </row>
    <row r="7" spans="1:14">
      <c r="A7" s="4">
        <v>5</v>
      </c>
      <c r="C7" s="4" t="s">
        <v>1944</v>
      </c>
      <c r="D7" s="4">
        <v>0.5</v>
      </c>
      <c r="E7" s="19">
        <v>42597</v>
      </c>
      <c r="F7" s="20">
        <v>42597</v>
      </c>
      <c r="G7" s="4" t="s">
        <v>1919</v>
      </c>
      <c r="H7" s="4" t="s">
        <v>1568</v>
      </c>
      <c r="I7" s="21">
        <v>0</v>
      </c>
      <c r="J7" s="21">
        <v>0</v>
      </c>
      <c r="K7" s="21">
        <v>0</v>
      </c>
      <c r="L7" s="21">
        <v>0</v>
      </c>
      <c r="M7" s="21">
        <v>0</v>
      </c>
      <c r="N7" s="21">
        <v>0</v>
      </c>
    </row>
    <row r="8" spans="1:14">
      <c r="A8" s="4">
        <v>6</v>
      </c>
      <c r="C8" s="4" t="s">
        <v>1945</v>
      </c>
      <c r="D8" s="4">
        <v>30</v>
      </c>
      <c r="E8" s="19">
        <v>42597</v>
      </c>
      <c r="F8" s="20">
        <v>42597</v>
      </c>
      <c r="G8" s="4" t="s">
        <v>1919</v>
      </c>
      <c r="H8" s="4" t="s">
        <v>1567</v>
      </c>
      <c r="I8" s="21">
        <v>6.0317763836095599</v>
      </c>
      <c r="J8" s="21">
        <v>1.2165870580115301</v>
      </c>
      <c r="K8" s="21">
        <v>0.49535251844425199</v>
      </c>
      <c r="L8" s="21">
        <v>1.8119542127700401</v>
      </c>
      <c r="M8" s="21">
        <v>9.0086810837707993</v>
      </c>
      <c r="N8" s="21">
        <v>1.2603815533843601</v>
      </c>
    </row>
    <row r="9" spans="1:14">
      <c r="A9" s="4">
        <v>7</v>
      </c>
      <c r="C9" s="4" t="s">
        <v>1946</v>
      </c>
      <c r="D9" s="4">
        <v>0.5</v>
      </c>
      <c r="E9" s="19">
        <v>42683</v>
      </c>
      <c r="F9" s="20">
        <v>42683</v>
      </c>
      <c r="G9" s="4" t="s">
        <v>1919</v>
      </c>
      <c r="H9" s="4" t="s">
        <v>1566</v>
      </c>
      <c r="I9" s="21">
        <v>0.36306538069627903</v>
      </c>
      <c r="J9" s="21">
        <v>0.219465248517175</v>
      </c>
      <c r="K9" s="21">
        <v>0</v>
      </c>
      <c r="L9" s="21">
        <v>0.12799148751266901</v>
      </c>
      <c r="M9" s="21">
        <v>2.60882822042826</v>
      </c>
      <c r="N9" s="21">
        <v>0.63890044003044499</v>
      </c>
    </row>
    <row r="10" spans="1:14">
      <c r="A10" s="4">
        <v>8</v>
      </c>
      <c r="C10" s="4" t="s">
        <v>1947</v>
      </c>
      <c r="D10" s="4">
        <v>30</v>
      </c>
      <c r="E10" s="19">
        <v>42683</v>
      </c>
      <c r="F10" s="20">
        <v>42683</v>
      </c>
      <c r="G10" s="4" t="s">
        <v>1919</v>
      </c>
      <c r="H10" s="4" t="s">
        <v>1948</v>
      </c>
      <c r="I10" s="21">
        <v>1.1106224983264601</v>
      </c>
      <c r="J10" s="21">
        <v>0.38598604347425097</v>
      </c>
      <c r="K10" s="21">
        <v>0.35490222524672799</v>
      </c>
      <c r="L10" s="21">
        <v>0.98353159599234297</v>
      </c>
      <c r="M10" s="21">
        <v>4.48286123338863</v>
      </c>
      <c r="N10" s="21">
        <v>0.80229928884777402</v>
      </c>
    </row>
    <row r="11" spans="1:14">
      <c r="A11" s="4">
        <v>9</v>
      </c>
      <c r="C11" s="4" t="s">
        <v>1949</v>
      </c>
      <c r="D11" s="4">
        <v>0.5</v>
      </c>
      <c r="E11" s="19">
        <v>42839</v>
      </c>
      <c r="F11" s="20">
        <v>42839</v>
      </c>
      <c r="G11" s="4" t="s">
        <v>1919</v>
      </c>
      <c r="H11" s="4" t="s">
        <v>1564</v>
      </c>
      <c r="I11" s="21">
        <v>0</v>
      </c>
      <c r="J11" s="21">
        <v>0</v>
      </c>
      <c r="K11" s="21">
        <v>0</v>
      </c>
      <c r="L11" s="21">
        <v>0</v>
      </c>
      <c r="M11" s="21">
        <v>0</v>
      </c>
      <c r="N11" s="21">
        <v>0</v>
      </c>
    </row>
    <row r="12" spans="1:14">
      <c r="A12" s="4">
        <v>10</v>
      </c>
      <c r="C12" s="4" t="s">
        <v>1950</v>
      </c>
      <c r="D12" s="4">
        <v>30</v>
      </c>
      <c r="E12" s="19">
        <v>42839</v>
      </c>
      <c r="F12" s="20">
        <v>42839</v>
      </c>
      <c r="G12" s="4" t="s">
        <v>1919</v>
      </c>
      <c r="H12" s="4" t="s">
        <v>1563</v>
      </c>
      <c r="I12" s="21">
        <v>0.853900700208303</v>
      </c>
      <c r="J12" s="21">
        <v>1.25435114767802</v>
      </c>
      <c r="K12" s="21">
        <v>0.28637485701514698</v>
      </c>
      <c r="L12" s="21">
        <v>0.47309228876867598</v>
      </c>
      <c r="M12" s="21">
        <v>4.46959114083002</v>
      </c>
      <c r="N12" s="21">
        <v>1.3676715178949199</v>
      </c>
    </row>
    <row r="13" spans="1:14">
      <c r="A13" s="4">
        <v>11</v>
      </c>
      <c r="C13" s="4" t="s">
        <v>1951</v>
      </c>
      <c r="D13" s="4">
        <v>0.5</v>
      </c>
      <c r="E13" s="19">
        <v>42878</v>
      </c>
      <c r="F13" s="20">
        <v>42878</v>
      </c>
      <c r="G13" s="4" t="s">
        <v>1919</v>
      </c>
      <c r="H13" s="4" t="s">
        <v>1560</v>
      </c>
      <c r="I13" s="21">
        <v>0</v>
      </c>
      <c r="J13" s="21">
        <v>0</v>
      </c>
      <c r="K13" s="21">
        <v>0</v>
      </c>
      <c r="L13" s="21">
        <v>0</v>
      </c>
      <c r="M13" s="21">
        <v>0</v>
      </c>
      <c r="N13" s="21">
        <v>0</v>
      </c>
    </row>
    <row r="14" spans="1:14">
      <c r="A14" s="4">
        <v>12</v>
      </c>
      <c r="C14" s="4" t="s">
        <v>1952</v>
      </c>
      <c r="D14" s="4">
        <v>30</v>
      </c>
      <c r="E14" s="19">
        <v>42878</v>
      </c>
      <c r="F14" s="20">
        <v>42878</v>
      </c>
      <c r="G14" s="4" t="s">
        <v>1919</v>
      </c>
      <c r="H14" s="4" t="s">
        <v>1573</v>
      </c>
      <c r="I14" s="21">
        <v>0.96900187726623999</v>
      </c>
      <c r="J14" s="21">
        <v>1.8762602467377301</v>
      </c>
      <c r="K14" s="21">
        <v>0.34138673859679097</v>
      </c>
      <c r="L14" s="21">
        <v>0.431393456537218</v>
      </c>
      <c r="M14" s="21">
        <v>3.2473664189273901</v>
      </c>
      <c r="N14" s="21">
        <v>1.18554588304228</v>
      </c>
    </row>
    <row r="15" spans="1:14">
      <c r="A15" s="4">
        <v>13</v>
      </c>
      <c r="C15" s="4" t="s">
        <v>1953</v>
      </c>
      <c r="D15" s="4">
        <v>0.5</v>
      </c>
      <c r="E15" s="19">
        <v>42913</v>
      </c>
      <c r="F15" s="20">
        <v>42913</v>
      </c>
      <c r="G15" s="4" t="s">
        <v>1919</v>
      </c>
      <c r="H15" s="4" t="s">
        <v>1562</v>
      </c>
      <c r="I15" s="21">
        <v>0</v>
      </c>
      <c r="J15" s="21">
        <v>0</v>
      </c>
      <c r="K15" s="21">
        <v>0</v>
      </c>
      <c r="L15" s="21">
        <v>0</v>
      </c>
      <c r="M15" s="21">
        <v>0</v>
      </c>
      <c r="N15" s="21">
        <v>0</v>
      </c>
    </row>
    <row r="16" spans="1:14">
      <c r="A16" s="4">
        <v>14</v>
      </c>
      <c r="C16" s="4" t="s">
        <v>1954</v>
      </c>
      <c r="D16" s="4">
        <v>30</v>
      </c>
      <c r="E16" s="19">
        <v>42913</v>
      </c>
      <c r="F16" s="20">
        <v>42913</v>
      </c>
      <c r="G16" s="4" t="s">
        <v>1919</v>
      </c>
      <c r="H16" s="4" t="s">
        <v>1561</v>
      </c>
      <c r="I16" s="21">
        <v>1.37438128235904</v>
      </c>
      <c r="J16" s="21">
        <v>2.5194842361106802</v>
      </c>
      <c r="K16" s="21">
        <v>0.31963861003468702</v>
      </c>
      <c r="L16" s="21">
        <v>0.39859938094729203</v>
      </c>
      <c r="M16" s="21">
        <v>3.9249961644042299</v>
      </c>
      <c r="N16" s="21">
        <v>1.0595194215520201</v>
      </c>
    </row>
    <row r="17" spans="1:14">
      <c r="A17" s="4">
        <v>15</v>
      </c>
      <c r="C17" s="4" t="s">
        <v>1955</v>
      </c>
      <c r="D17" s="4">
        <v>0.5</v>
      </c>
      <c r="E17" s="19">
        <v>42942</v>
      </c>
      <c r="F17" s="20">
        <v>42942</v>
      </c>
      <c r="G17" s="4" t="s">
        <v>1919</v>
      </c>
      <c r="H17" s="4" t="s">
        <v>1557</v>
      </c>
      <c r="I17" s="21">
        <v>0</v>
      </c>
      <c r="J17" s="21">
        <v>0</v>
      </c>
      <c r="K17" s="21">
        <v>0</v>
      </c>
      <c r="L17" s="21">
        <v>0</v>
      </c>
      <c r="M17" s="21">
        <v>0</v>
      </c>
      <c r="N17" s="21">
        <v>0</v>
      </c>
    </row>
    <row r="18" spans="1:14">
      <c r="A18" s="4">
        <v>16</v>
      </c>
      <c r="C18" s="4" t="s">
        <v>1956</v>
      </c>
      <c r="D18" s="4">
        <v>30</v>
      </c>
      <c r="E18" s="19">
        <v>42942</v>
      </c>
      <c r="F18" s="20">
        <v>42942</v>
      </c>
      <c r="G18" s="4" t="s">
        <v>1919</v>
      </c>
      <c r="H18" s="4" t="s">
        <v>1556</v>
      </c>
      <c r="I18" s="21">
        <v>1.9741568139197301</v>
      </c>
      <c r="J18" s="21">
        <v>3.14478060145436</v>
      </c>
      <c r="K18" s="21">
        <v>0.55938709491568905</v>
      </c>
      <c r="L18" s="21">
        <v>0.66090192603513298</v>
      </c>
      <c r="M18" s="21">
        <v>3.7578243519182499</v>
      </c>
      <c r="N18" s="21">
        <v>0.873506770745478</v>
      </c>
    </row>
    <row r="19" spans="1:14">
      <c r="A19" s="4">
        <v>17</v>
      </c>
      <c r="C19" s="4" t="s">
        <v>1957</v>
      </c>
      <c r="D19" s="4">
        <v>0.5</v>
      </c>
      <c r="E19" s="19">
        <v>42965</v>
      </c>
      <c r="F19" s="20">
        <v>42965</v>
      </c>
      <c r="G19" s="4" t="s">
        <v>1919</v>
      </c>
      <c r="H19" s="4" t="s">
        <v>1559</v>
      </c>
      <c r="I19" s="21">
        <v>0</v>
      </c>
      <c r="J19" s="21">
        <v>0</v>
      </c>
      <c r="K19" s="21">
        <v>0</v>
      </c>
      <c r="L19" s="21">
        <v>0</v>
      </c>
      <c r="M19" s="21">
        <v>0</v>
      </c>
      <c r="N19" s="21">
        <v>0</v>
      </c>
    </row>
    <row r="20" spans="1:14">
      <c r="A20" s="4">
        <v>18</v>
      </c>
      <c r="C20" s="4" t="s">
        <v>1958</v>
      </c>
      <c r="D20" s="4">
        <v>30</v>
      </c>
      <c r="E20" s="19">
        <v>42965</v>
      </c>
      <c r="F20" s="20">
        <v>42965</v>
      </c>
      <c r="G20" s="4" t="s">
        <v>1919</v>
      </c>
      <c r="H20" s="4" t="s">
        <v>1558</v>
      </c>
      <c r="I20" s="21">
        <v>1.4523153198085701</v>
      </c>
      <c r="J20" s="21">
        <v>2.2590336625240099</v>
      </c>
      <c r="K20" s="21">
        <v>0.47549657522411498</v>
      </c>
      <c r="L20" s="21">
        <v>0.53134521754170805</v>
      </c>
      <c r="M20" s="21">
        <v>3.2719312587254299</v>
      </c>
      <c r="N20" s="21">
        <v>0.68856443822865998</v>
      </c>
    </row>
    <row r="21" spans="1:14">
      <c r="A21" s="4">
        <v>19</v>
      </c>
      <c r="C21" s="4" t="s">
        <v>1959</v>
      </c>
      <c r="D21" s="4">
        <v>0.5</v>
      </c>
      <c r="E21" s="19">
        <v>43000</v>
      </c>
      <c r="F21" s="20">
        <v>43000</v>
      </c>
      <c r="G21" s="4" t="s">
        <v>1919</v>
      </c>
      <c r="H21" s="4" t="s">
        <v>1960</v>
      </c>
      <c r="I21" s="21">
        <v>0</v>
      </c>
      <c r="J21" s="21">
        <v>0</v>
      </c>
      <c r="K21" s="21">
        <v>0</v>
      </c>
      <c r="L21" s="21">
        <v>0</v>
      </c>
      <c r="M21" s="21">
        <v>0</v>
      </c>
      <c r="N21" s="21">
        <v>0</v>
      </c>
    </row>
    <row r="22" spans="1:14">
      <c r="A22" s="4">
        <v>20</v>
      </c>
      <c r="C22" s="4" t="s">
        <v>1961</v>
      </c>
      <c r="D22" s="4">
        <v>30</v>
      </c>
      <c r="E22" s="19">
        <v>43000</v>
      </c>
      <c r="F22" s="20">
        <v>43000</v>
      </c>
      <c r="G22" s="4" t="s">
        <v>522</v>
      </c>
      <c r="H22" s="4" t="s">
        <v>1459</v>
      </c>
      <c r="I22" s="21">
        <v>0.210982319091093</v>
      </c>
      <c r="J22" s="21">
        <v>0.220886130772525</v>
      </c>
      <c r="K22" s="21">
        <v>0.152981543701978</v>
      </c>
      <c r="L22" s="21">
        <v>0.164798700300718</v>
      </c>
      <c r="M22" s="21">
        <v>1.2245757416129199</v>
      </c>
      <c r="N22" s="21">
        <v>0.36835391381673499</v>
      </c>
    </row>
    <row r="23" spans="1:14">
      <c r="A23" s="4">
        <v>21</v>
      </c>
      <c r="C23" s="4" t="s">
        <v>1962</v>
      </c>
      <c r="D23" s="4">
        <v>0.5</v>
      </c>
      <c r="E23" s="19">
        <v>43018</v>
      </c>
      <c r="F23" s="20">
        <v>43018</v>
      </c>
      <c r="G23" s="4" t="s">
        <v>522</v>
      </c>
      <c r="H23" s="4" t="s">
        <v>1460</v>
      </c>
      <c r="I23" s="21">
        <v>0</v>
      </c>
      <c r="J23" s="21">
        <v>0</v>
      </c>
      <c r="K23" s="21">
        <v>0</v>
      </c>
      <c r="L23" s="21">
        <v>0</v>
      </c>
      <c r="M23" s="21">
        <v>0.218290769069857</v>
      </c>
      <c r="N23" s="21">
        <v>0</v>
      </c>
    </row>
    <row r="24" spans="1:14">
      <c r="A24" s="4">
        <v>22</v>
      </c>
      <c r="C24" s="4" t="s">
        <v>1963</v>
      </c>
      <c r="D24" s="4">
        <v>30</v>
      </c>
      <c r="E24" s="19">
        <v>43018</v>
      </c>
      <c r="F24" s="20">
        <v>43018</v>
      </c>
      <c r="G24" s="4" t="s">
        <v>1919</v>
      </c>
      <c r="H24" s="4" t="s">
        <v>1461</v>
      </c>
      <c r="I24" s="21">
        <v>0.70744581379024496</v>
      </c>
      <c r="J24" s="21">
        <v>0.67529716763524605</v>
      </c>
      <c r="K24" s="21">
        <v>0.51661883917385798</v>
      </c>
      <c r="L24" s="21">
        <v>0.56281609709399605</v>
      </c>
      <c r="M24" s="21">
        <v>1.5322291879779799</v>
      </c>
      <c r="N24" s="21">
        <v>0.327791851440983</v>
      </c>
    </row>
    <row r="25" spans="1:14">
      <c r="A25" s="4">
        <v>23</v>
      </c>
      <c r="C25" s="4" t="s">
        <v>1964</v>
      </c>
      <c r="D25" s="4">
        <v>0.5</v>
      </c>
      <c r="E25" s="19">
        <v>43046</v>
      </c>
      <c r="F25" s="20">
        <v>43046</v>
      </c>
      <c r="G25" s="4" t="s">
        <v>522</v>
      </c>
      <c r="H25" s="4" t="s">
        <v>1462</v>
      </c>
      <c r="I25" s="21">
        <v>0.19584146221754201</v>
      </c>
      <c r="J25" s="21">
        <v>1.41354309494087</v>
      </c>
      <c r="K25" s="21">
        <v>0</v>
      </c>
      <c r="L25" s="21">
        <v>0</v>
      </c>
      <c r="M25" s="21">
        <v>2.0791880791794899</v>
      </c>
      <c r="N25" s="21">
        <v>0.432789920703672</v>
      </c>
    </row>
    <row r="26" spans="1:14">
      <c r="A26" s="4">
        <v>24</v>
      </c>
      <c r="C26" s="4" t="s">
        <v>1965</v>
      </c>
      <c r="D26" s="4">
        <v>30</v>
      </c>
      <c r="E26" s="19">
        <v>43046</v>
      </c>
      <c r="F26" s="20">
        <v>43046</v>
      </c>
      <c r="G26" s="4" t="s">
        <v>522</v>
      </c>
      <c r="H26" s="4" t="s">
        <v>1463</v>
      </c>
      <c r="I26" s="21">
        <v>0.26589558587193302</v>
      </c>
      <c r="J26" s="21">
        <v>0.26511128192681799</v>
      </c>
      <c r="K26" s="21">
        <v>0.32176722647327899</v>
      </c>
      <c r="L26" s="21">
        <v>0.34054706918059302</v>
      </c>
      <c r="M26" s="21">
        <v>1.9863288648367201</v>
      </c>
      <c r="N26" s="21">
        <v>0.38901038613947703</v>
      </c>
    </row>
    <row r="27" spans="1:14">
      <c r="A27" s="4">
        <v>25</v>
      </c>
      <c r="C27" s="4" t="s">
        <v>1966</v>
      </c>
      <c r="D27" s="4">
        <v>0.5</v>
      </c>
      <c r="E27" s="19">
        <v>43110</v>
      </c>
      <c r="F27" s="20">
        <v>43110</v>
      </c>
      <c r="G27" s="4" t="s">
        <v>522</v>
      </c>
      <c r="H27" s="4" t="s">
        <v>1464</v>
      </c>
      <c r="I27" s="21">
        <v>0.46615642536898799</v>
      </c>
      <c r="J27" s="21">
        <v>2.74054507016282</v>
      </c>
      <c r="K27" s="21">
        <v>0.159037747024559</v>
      </c>
      <c r="L27" s="21">
        <v>0.13674245063762999</v>
      </c>
      <c r="M27" s="21">
        <v>2.8427519642788801</v>
      </c>
      <c r="N27" s="21">
        <v>0.84186639330484803</v>
      </c>
    </row>
    <row r="28" spans="1:14">
      <c r="A28" s="4">
        <v>26</v>
      </c>
      <c r="C28" s="4" t="s">
        <v>1967</v>
      </c>
      <c r="D28" s="4">
        <v>30</v>
      </c>
      <c r="E28" s="19">
        <v>43110</v>
      </c>
      <c r="F28" s="20">
        <v>43110</v>
      </c>
      <c r="G28" s="4" t="s">
        <v>522</v>
      </c>
      <c r="H28" s="4" t="s">
        <v>452</v>
      </c>
      <c r="I28" s="21">
        <v>0.67856084192797395</v>
      </c>
      <c r="J28" s="21">
        <v>4.0715514110988096</v>
      </c>
      <c r="K28" s="21">
        <v>0.27511263100035399</v>
      </c>
      <c r="L28" s="21">
        <v>0.24041138052727901</v>
      </c>
      <c r="M28" s="21">
        <v>2.12996165834919</v>
      </c>
      <c r="N28" s="21">
        <v>0.64710073329124396</v>
      </c>
    </row>
    <row r="29" spans="1:14">
      <c r="A29" s="4">
        <v>27</v>
      </c>
      <c r="C29" s="4" t="s">
        <v>1968</v>
      </c>
      <c r="D29" s="4">
        <v>0.5</v>
      </c>
      <c r="E29" s="19">
        <v>43136</v>
      </c>
      <c r="F29" s="20">
        <v>43136</v>
      </c>
      <c r="G29" s="4" t="s">
        <v>522</v>
      </c>
      <c r="H29" s="4" t="s">
        <v>1969</v>
      </c>
      <c r="I29" s="21">
        <v>0.26133644560343799</v>
      </c>
      <c r="J29" s="21">
        <v>1.28149619033102</v>
      </c>
      <c r="K29" s="21">
        <v>0.10091747539400001</v>
      </c>
      <c r="L29" s="21">
        <v>8.4598075983692303E-2</v>
      </c>
      <c r="M29" s="21">
        <v>1.81019721107134</v>
      </c>
      <c r="N29" s="21">
        <v>0.59125871611858505</v>
      </c>
    </row>
    <row r="30" spans="1:14">
      <c r="A30" s="4">
        <v>28</v>
      </c>
      <c r="C30" s="4" t="s">
        <v>1970</v>
      </c>
      <c r="D30" s="4">
        <v>30</v>
      </c>
      <c r="E30" s="19">
        <v>43136</v>
      </c>
      <c r="F30" s="20">
        <v>43136</v>
      </c>
      <c r="G30" s="4" t="s">
        <v>522</v>
      </c>
      <c r="H30" s="4" t="s">
        <v>1971</v>
      </c>
      <c r="I30" s="21">
        <v>0.62255446151451999</v>
      </c>
      <c r="J30" s="21">
        <v>3.17318345469777</v>
      </c>
      <c r="K30" s="21">
        <v>0.31890682954765498</v>
      </c>
      <c r="L30" s="21">
        <v>0.25990582233077902</v>
      </c>
      <c r="M30" s="21">
        <v>3.2933150711172798</v>
      </c>
      <c r="N30" s="21">
        <v>0.88369165334108701</v>
      </c>
    </row>
    <row r="31" spans="1:14">
      <c r="A31" s="4">
        <v>29</v>
      </c>
      <c r="B31" s="4" t="s">
        <v>1972</v>
      </c>
      <c r="C31" s="4" t="s">
        <v>1973</v>
      </c>
      <c r="D31" s="4">
        <v>0.5</v>
      </c>
      <c r="E31" s="22">
        <v>43193</v>
      </c>
      <c r="F31" s="20">
        <v>43193</v>
      </c>
      <c r="G31" s="4" t="s">
        <v>1974</v>
      </c>
      <c r="H31" s="4" t="s">
        <v>1975</v>
      </c>
      <c r="I31" s="21">
        <v>0</v>
      </c>
      <c r="J31" s="21">
        <v>0.10307372309099901</v>
      </c>
      <c r="K31" s="21">
        <v>4.1670992877751702E-2</v>
      </c>
      <c r="L31" s="21">
        <v>3.4915264588349003E-2</v>
      </c>
      <c r="M31" s="21">
        <v>0.42255922480927499</v>
      </c>
      <c r="N31" s="21">
        <v>0.12568645773012199</v>
      </c>
    </row>
    <row r="32" spans="1:14">
      <c r="A32" s="4">
        <v>30</v>
      </c>
      <c r="B32" s="4" t="s">
        <v>1972</v>
      </c>
      <c r="C32" s="4" t="s">
        <v>1976</v>
      </c>
      <c r="D32" s="4">
        <v>30</v>
      </c>
      <c r="E32" s="22">
        <v>43193</v>
      </c>
      <c r="F32" s="20">
        <v>43193</v>
      </c>
      <c r="G32" s="4" t="s">
        <v>1974</v>
      </c>
      <c r="H32" s="4" t="s">
        <v>1538</v>
      </c>
      <c r="I32" s="21">
        <v>0</v>
      </c>
      <c r="J32" s="21">
        <v>0.22012499038281599</v>
      </c>
      <c r="K32" s="21">
        <v>0</v>
      </c>
      <c r="L32" s="21">
        <v>0</v>
      </c>
      <c r="M32" s="21">
        <v>0.513465472496338</v>
      </c>
      <c r="N32" s="21">
        <v>0.16087328121979599</v>
      </c>
    </row>
    <row r="33" spans="1:14">
      <c r="A33" s="4">
        <v>31</v>
      </c>
      <c r="B33" s="4" t="s">
        <v>1972</v>
      </c>
      <c r="C33" s="4" t="s">
        <v>1977</v>
      </c>
      <c r="D33" s="4">
        <v>0.5</v>
      </c>
      <c r="E33" s="22">
        <v>43196</v>
      </c>
      <c r="F33" s="20">
        <v>43196</v>
      </c>
      <c r="G33" s="4" t="s">
        <v>1974</v>
      </c>
      <c r="H33" s="4" t="s">
        <v>1500</v>
      </c>
      <c r="I33" s="21">
        <v>0</v>
      </c>
      <c r="J33" s="21">
        <v>0.19691403770347299</v>
      </c>
      <c r="K33" s="21">
        <v>4.7876301915345802E-2</v>
      </c>
      <c r="L33" s="21">
        <v>4.1861516739053202E-2</v>
      </c>
      <c r="M33" s="21">
        <v>0.55615025618309899</v>
      </c>
      <c r="N33" s="21">
        <v>0.17959284351370899</v>
      </c>
    </row>
    <row r="34" spans="1:14">
      <c r="A34" s="4">
        <v>32</v>
      </c>
      <c r="B34" s="4" t="s">
        <v>1972</v>
      </c>
      <c r="C34" s="4" t="s">
        <v>1978</v>
      </c>
      <c r="D34" s="4">
        <v>0.5</v>
      </c>
      <c r="E34" s="22">
        <v>43199</v>
      </c>
      <c r="F34" s="20">
        <v>43199</v>
      </c>
      <c r="G34" s="4" t="s">
        <v>1974</v>
      </c>
      <c r="H34" s="4" t="s">
        <v>1501</v>
      </c>
      <c r="I34" s="21">
        <v>0</v>
      </c>
      <c r="J34" s="21">
        <v>0.15051222172652401</v>
      </c>
      <c r="K34" s="21">
        <v>0</v>
      </c>
      <c r="L34" s="21">
        <v>0</v>
      </c>
      <c r="M34" s="21">
        <v>0.50178180528944905</v>
      </c>
      <c r="N34" s="21">
        <v>0</v>
      </c>
    </row>
    <row r="35" spans="1:14">
      <c r="A35" s="4">
        <v>33</v>
      </c>
      <c r="B35" s="4" t="s">
        <v>1972</v>
      </c>
      <c r="C35" s="4" t="s">
        <v>1979</v>
      </c>
      <c r="D35" s="4">
        <v>30</v>
      </c>
      <c r="E35" s="22">
        <v>43199</v>
      </c>
      <c r="F35" s="20">
        <v>43199</v>
      </c>
      <c r="G35" s="4" t="s">
        <v>1974</v>
      </c>
      <c r="H35" s="4" t="s">
        <v>1539</v>
      </c>
      <c r="I35" s="21">
        <v>0</v>
      </c>
      <c r="J35" s="21">
        <v>0.162657209285585</v>
      </c>
      <c r="K35" s="21">
        <v>0</v>
      </c>
      <c r="L35" s="21">
        <v>0</v>
      </c>
      <c r="M35" s="21">
        <v>0.61065060151139305</v>
      </c>
      <c r="N35" s="21">
        <v>0.15590614004353001</v>
      </c>
    </row>
    <row r="36" spans="1:14">
      <c r="A36" s="4">
        <v>34</v>
      </c>
      <c r="B36" s="4" t="s">
        <v>1972</v>
      </c>
      <c r="C36" s="4" t="s">
        <v>1980</v>
      </c>
      <c r="D36" s="4">
        <v>0.5</v>
      </c>
      <c r="E36" s="22">
        <v>43201</v>
      </c>
      <c r="F36" s="20">
        <v>43201</v>
      </c>
      <c r="G36" s="4" t="s">
        <v>1974</v>
      </c>
      <c r="H36" s="4" t="s">
        <v>1502</v>
      </c>
      <c r="I36" s="21">
        <v>0</v>
      </c>
      <c r="J36" s="21">
        <v>0</v>
      </c>
      <c r="K36" s="21">
        <v>0</v>
      </c>
      <c r="L36" s="21">
        <v>0</v>
      </c>
      <c r="M36" s="21">
        <v>0</v>
      </c>
      <c r="N36" s="21">
        <v>0</v>
      </c>
    </row>
    <row r="37" spans="1:14">
      <c r="A37" s="4">
        <v>35</v>
      </c>
      <c r="B37" s="4" t="s">
        <v>1972</v>
      </c>
      <c r="C37" s="4" t="s">
        <v>1981</v>
      </c>
      <c r="D37" s="4">
        <v>0.5</v>
      </c>
      <c r="E37" s="22">
        <v>43203</v>
      </c>
      <c r="F37" s="20">
        <v>43203</v>
      </c>
      <c r="G37" s="4" t="s">
        <v>1974</v>
      </c>
      <c r="H37" s="4" t="s">
        <v>1503</v>
      </c>
      <c r="I37" s="21">
        <v>0</v>
      </c>
      <c r="J37" s="21">
        <v>0</v>
      </c>
      <c r="K37" s="21">
        <v>0</v>
      </c>
      <c r="L37" s="21">
        <v>0</v>
      </c>
      <c r="M37" s="21">
        <v>0</v>
      </c>
      <c r="N37" s="21">
        <v>0</v>
      </c>
    </row>
    <row r="38" spans="1:14">
      <c r="A38" s="4">
        <v>36</v>
      </c>
      <c r="B38" s="4" t="s">
        <v>1972</v>
      </c>
      <c r="C38" s="4" t="s">
        <v>1982</v>
      </c>
      <c r="D38" s="4">
        <v>0.5</v>
      </c>
      <c r="E38" s="22">
        <v>43206</v>
      </c>
      <c r="F38" s="20">
        <v>43206</v>
      </c>
      <c r="G38" s="4" t="s">
        <v>1974</v>
      </c>
      <c r="H38" s="4" t="s">
        <v>1504</v>
      </c>
      <c r="I38" s="21">
        <v>0</v>
      </c>
      <c r="J38" s="21">
        <v>0</v>
      </c>
      <c r="K38" s="21">
        <v>0</v>
      </c>
      <c r="L38" s="21">
        <v>0</v>
      </c>
      <c r="M38" s="21">
        <v>0</v>
      </c>
      <c r="N38" s="21">
        <v>0</v>
      </c>
    </row>
    <row r="39" spans="1:14">
      <c r="A39" s="4">
        <v>37</v>
      </c>
      <c r="B39" s="4" t="s">
        <v>1972</v>
      </c>
      <c r="C39" s="4" t="s">
        <v>1983</v>
      </c>
      <c r="D39" s="4">
        <v>30</v>
      </c>
      <c r="E39" s="22">
        <v>43206</v>
      </c>
      <c r="F39" s="20">
        <v>43206</v>
      </c>
      <c r="G39" s="4" t="s">
        <v>1974</v>
      </c>
      <c r="H39" s="4" t="s">
        <v>1540</v>
      </c>
      <c r="I39" s="21">
        <v>0</v>
      </c>
      <c r="J39" s="21">
        <v>0.115974218743777</v>
      </c>
      <c r="K39" s="21">
        <v>0</v>
      </c>
      <c r="L39" s="21">
        <v>0</v>
      </c>
      <c r="M39" s="21">
        <v>1.07689596979057</v>
      </c>
      <c r="N39" s="21">
        <v>0.225764307180296</v>
      </c>
    </row>
    <row r="40" spans="1:14">
      <c r="A40" s="4">
        <v>38</v>
      </c>
      <c r="B40" s="4" t="s">
        <v>1972</v>
      </c>
      <c r="C40" s="4" t="s">
        <v>1984</v>
      </c>
      <c r="D40" s="4">
        <v>0.5</v>
      </c>
      <c r="E40" s="22">
        <v>43208</v>
      </c>
      <c r="F40" s="20">
        <v>43208</v>
      </c>
      <c r="G40" s="4" t="s">
        <v>1974</v>
      </c>
      <c r="H40" s="4" t="s">
        <v>1505</v>
      </c>
      <c r="I40" s="21">
        <v>0</v>
      </c>
      <c r="J40" s="21">
        <v>0</v>
      </c>
      <c r="K40" s="21">
        <v>0</v>
      </c>
      <c r="L40" s="21">
        <v>0</v>
      </c>
      <c r="M40" s="21">
        <v>0</v>
      </c>
      <c r="N40" s="21">
        <v>0</v>
      </c>
    </row>
    <row r="41" spans="1:14">
      <c r="A41" s="4">
        <v>39</v>
      </c>
      <c r="B41" s="4" t="s">
        <v>1972</v>
      </c>
      <c r="C41" s="4" t="s">
        <v>1985</v>
      </c>
      <c r="D41" s="4">
        <v>0.5</v>
      </c>
      <c r="E41" s="22">
        <v>43210</v>
      </c>
      <c r="F41" s="20">
        <v>43210</v>
      </c>
      <c r="G41" s="4" t="s">
        <v>1974</v>
      </c>
      <c r="H41" s="4" t="s">
        <v>1506</v>
      </c>
      <c r="I41" s="21">
        <v>0</v>
      </c>
      <c r="J41" s="21">
        <v>0</v>
      </c>
      <c r="K41" s="21">
        <v>0</v>
      </c>
      <c r="L41" s="21">
        <v>0</v>
      </c>
      <c r="M41" s="21">
        <v>0</v>
      </c>
      <c r="N41" s="21">
        <v>0</v>
      </c>
    </row>
    <row r="42" spans="1:14">
      <c r="A42" s="4">
        <v>40</v>
      </c>
      <c r="B42" s="4" t="s">
        <v>1972</v>
      </c>
      <c r="C42" s="4" t="s">
        <v>1986</v>
      </c>
      <c r="D42" s="4">
        <v>0.5</v>
      </c>
      <c r="E42" s="22">
        <v>43213</v>
      </c>
      <c r="F42" s="20">
        <v>43213</v>
      </c>
      <c r="G42" s="4" t="s">
        <v>1974</v>
      </c>
      <c r="H42" s="4" t="s">
        <v>1507</v>
      </c>
      <c r="I42" s="21">
        <v>0</v>
      </c>
      <c r="J42" s="21">
        <v>0</v>
      </c>
      <c r="K42" s="21">
        <v>0</v>
      </c>
      <c r="L42" s="21">
        <v>0</v>
      </c>
      <c r="M42" s="21">
        <v>0</v>
      </c>
      <c r="N42" s="21">
        <v>0</v>
      </c>
    </row>
    <row r="43" spans="1:14">
      <c r="A43" s="4">
        <v>41</v>
      </c>
      <c r="B43" s="4" t="s">
        <v>1972</v>
      </c>
      <c r="C43" s="4" t="s">
        <v>1987</v>
      </c>
      <c r="D43" s="4">
        <v>30</v>
      </c>
      <c r="E43" s="22">
        <v>43213</v>
      </c>
      <c r="F43" s="20">
        <v>43213</v>
      </c>
      <c r="G43" s="4" t="s">
        <v>1974</v>
      </c>
      <c r="H43" s="4" t="s">
        <v>1541</v>
      </c>
      <c r="I43" s="21">
        <v>0</v>
      </c>
      <c r="J43" s="21">
        <v>0.12751116853409</v>
      </c>
      <c r="K43" s="21">
        <v>0</v>
      </c>
      <c r="L43" s="21">
        <v>0</v>
      </c>
      <c r="M43" s="21">
        <v>2.4894058259099698</v>
      </c>
      <c r="N43" s="21">
        <v>0.42653625587635902</v>
      </c>
    </row>
    <row r="44" spans="1:14">
      <c r="A44" s="4">
        <v>42</v>
      </c>
      <c r="B44" s="4" t="s">
        <v>1972</v>
      </c>
      <c r="C44" s="4" t="s">
        <v>1988</v>
      </c>
      <c r="D44" s="4">
        <v>0.5</v>
      </c>
      <c r="E44" s="22">
        <v>43215</v>
      </c>
      <c r="F44" s="20">
        <v>43215</v>
      </c>
      <c r="G44" s="4" t="s">
        <v>1974</v>
      </c>
      <c r="H44" s="4" t="s">
        <v>1508</v>
      </c>
      <c r="I44" s="21">
        <v>0</v>
      </c>
      <c r="J44" s="21">
        <v>0</v>
      </c>
      <c r="K44" s="21">
        <v>0</v>
      </c>
      <c r="L44" s="21">
        <v>0</v>
      </c>
      <c r="M44" s="21">
        <v>0</v>
      </c>
      <c r="N44" s="21">
        <v>0</v>
      </c>
    </row>
    <row r="45" spans="1:14">
      <c r="A45" s="4">
        <v>43</v>
      </c>
      <c r="B45" s="4" t="s">
        <v>1972</v>
      </c>
      <c r="C45" s="4" t="s">
        <v>1989</v>
      </c>
      <c r="D45" s="4">
        <v>0.5</v>
      </c>
      <c r="E45" s="22">
        <v>43217</v>
      </c>
      <c r="F45" s="20">
        <v>43217</v>
      </c>
      <c r="G45" s="4" t="s">
        <v>1974</v>
      </c>
      <c r="H45" s="4" t="s">
        <v>1509</v>
      </c>
      <c r="I45" s="21">
        <v>0</v>
      </c>
      <c r="J45" s="21">
        <v>0</v>
      </c>
      <c r="K45" s="21">
        <v>0</v>
      </c>
      <c r="L45" s="21">
        <v>0</v>
      </c>
      <c r="M45" s="21">
        <v>0</v>
      </c>
      <c r="N45" s="21">
        <v>0</v>
      </c>
    </row>
    <row r="46" spans="1:14">
      <c r="A46" s="4">
        <v>44</v>
      </c>
      <c r="B46" s="4" t="s">
        <v>1972</v>
      </c>
      <c r="C46" s="4" t="s">
        <v>1990</v>
      </c>
      <c r="D46" s="4">
        <v>0.5</v>
      </c>
      <c r="E46" s="22">
        <v>43222</v>
      </c>
      <c r="F46" s="20">
        <v>43222</v>
      </c>
      <c r="G46" s="4" t="s">
        <v>1974</v>
      </c>
      <c r="H46" s="4" t="s">
        <v>1510</v>
      </c>
      <c r="I46" s="21">
        <v>0</v>
      </c>
      <c r="J46" s="21">
        <v>0</v>
      </c>
      <c r="K46" s="21">
        <v>0</v>
      </c>
      <c r="L46" s="21">
        <v>0</v>
      </c>
      <c r="M46" s="21">
        <v>0</v>
      </c>
      <c r="N46" s="21">
        <v>0</v>
      </c>
    </row>
    <row r="47" spans="1:14">
      <c r="A47" s="4">
        <v>45</v>
      </c>
      <c r="B47" s="4" t="s">
        <v>1972</v>
      </c>
      <c r="C47" s="4" t="s">
        <v>1991</v>
      </c>
      <c r="D47" s="4">
        <v>30</v>
      </c>
      <c r="E47" s="22">
        <v>43222</v>
      </c>
      <c r="F47" s="20">
        <v>43222</v>
      </c>
      <c r="G47" s="4" t="s">
        <v>1974</v>
      </c>
      <c r="H47" s="4" t="s">
        <v>1542</v>
      </c>
      <c r="I47" s="21">
        <v>0</v>
      </c>
      <c r="J47" s="21">
        <v>0</v>
      </c>
      <c r="K47" s="21">
        <v>0</v>
      </c>
      <c r="L47" s="21">
        <v>0</v>
      </c>
      <c r="M47" s="21">
        <v>4.2647908009450397</v>
      </c>
      <c r="N47" s="21">
        <v>0.93007267954854</v>
      </c>
    </row>
    <row r="48" spans="1:14">
      <c r="A48" s="4">
        <v>46</v>
      </c>
      <c r="B48" s="4" t="s">
        <v>1972</v>
      </c>
      <c r="C48" s="4" t="s">
        <v>1992</v>
      </c>
      <c r="D48" s="4">
        <v>0.5</v>
      </c>
      <c r="E48" s="22">
        <v>43229</v>
      </c>
      <c r="F48" s="20">
        <v>43229</v>
      </c>
      <c r="G48" s="4" t="s">
        <v>1974</v>
      </c>
      <c r="H48" s="4" t="s">
        <v>1511</v>
      </c>
      <c r="I48" s="21">
        <v>0</v>
      </c>
      <c r="J48" s="21">
        <v>0</v>
      </c>
      <c r="K48" s="21">
        <v>0</v>
      </c>
      <c r="L48" s="21">
        <v>0</v>
      </c>
      <c r="M48" s="21">
        <v>0</v>
      </c>
      <c r="N48" s="21">
        <v>0</v>
      </c>
    </row>
    <row r="49" spans="1:14">
      <c r="A49" s="4">
        <v>47</v>
      </c>
      <c r="B49" s="4" t="s">
        <v>1972</v>
      </c>
      <c r="C49" s="4" t="s">
        <v>1993</v>
      </c>
      <c r="D49" s="4">
        <v>30</v>
      </c>
      <c r="E49" s="22">
        <v>43229</v>
      </c>
      <c r="F49" s="20">
        <v>43229</v>
      </c>
      <c r="G49" s="4" t="s">
        <v>1974</v>
      </c>
      <c r="H49" s="4" t="s">
        <v>1543</v>
      </c>
      <c r="I49" s="21">
        <v>0</v>
      </c>
      <c r="J49" s="21">
        <v>0</v>
      </c>
      <c r="K49" s="21">
        <v>0</v>
      </c>
      <c r="L49" s="21">
        <v>0</v>
      </c>
      <c r="M49" s="21">
        <v>5.6344540593124197</v>
      </c>
      <c r="N49" s="21">
        <v>1.5904915137994</v>
      </c>
    </row>
    <row r="50" spans="1:14">
      <c r="A50" s="4">
        <v>48</v>
      </c>
      <c r="C50" s="4" t="s">
        <v>1994</v>
      </c>
      <c r="D50" s="4">
        <v>0.5</v>
      </c>
      <c r="E50" s="19">
        <v>43271</v>
      </c>
      <c r="F50" s="20">
        <v>43271</v>
      </c>
      <c r="G50" s="4" t="s">
        <v>522</v>
      </c>
      <c r="H50" s="4" t="s">
        <v>1995</v>
      </c>
      <c r="I50" s="21">
        <v>0</v>
      </c>
      <c r="J50" s="21">
        <v>0</v>
      </c>
      <c r="K50" s="21">
        <v>0</v>
      </c>
      <c r="L50" s="21">
        <v>0</v>
      </c>
      <c r="M50" s="21">
        <v>0</v>
      </c>
      <c r="N50" s="21">
        <v>0</v>
      </c>
    </row>
    <row r="51" spans="1:14">
      <c r="A51" s="4">
        <v>49</v>
      </c>
      <c r="C51" s="4" t="s">
        <v>1996</v>
      </c>
      <c r="D51" s="4">
        <v>30</v>
      </c>
      <c r="E51" s="19">
        <v>43271</v>
      </c>
      <c r="F51" s="20">
        <v>43271</v>
      </c>
      <c r="G51" s="4" t="s">
        <v>522</v>
      </c>
      <c r="H51" s="4" t="s">
        <v>1468</v>
      </c>
      <c r="I51" s="21">
        <v>0</v>
      </c>
      <c r="J51" s="21">
        <v>9.7680124774910199E-2</v>
      </c>
      <c r="K51" s="21">
        <v>0.164244269429522</v>
      </c>
      <c r="L51" s="21">
        <v>0.12841428673781599</v>
      </c>
      <c r="M51" s="21">
        <v>2.72833391066502</v>
      </c>
      <c r="N51" s="21">
        <v>1.2080144700406099</v>
      </c>
    </row>
    <row r="52" spans="1:14">
      <c r="A52" s="4">
        <v>50</v>
      </c>
      <c r="C52" s="4" t="s">
        <v>1997</v>
      </c>
      <c r="D52" s="4">
        <v>0.5</v>
      </c>
      <c r="E52" s="19">
        <v>43297</v>
      </c>
      <c r="F52" s="20">
        <v>43297</v>
      </c>
      <c r="G52" s="4" t="s">
        <v>522</v>
      </c>
      <c r="H52" s="4" t="s">
        <v>1469</v>
      </c>
      <c r="I52" s="21">
        <v>0</v>
      </c>
      <c r="J52" s="21">
        <v>0</v>
      </c>
      <c r="K52" s="21">
        <v>0</v>
      </c>
      <c r="L52" s="21">
        <v>0</v>
      </c>
      <c r="M52" s="21">
        <v>0</v>
      </c>
      <c r="N52" s="21">
        <v>0</v>
      </c>
    </row>
    <row r="53" spans="1:14">
      <c r="A53" s="4">
        <v>51</v>
      </c>
      <c r="C53" s="4" t="s">
        <v>1998</v>
      </c>
      <c r="D53" s="4">
        <v>30</v>
      </c>
      <c r="E53" s="19">
        <v>43297</v>
      </c>
      <c r="F53" s="20">
        <v>43297</v>
      </c>
      <c r="G53" s="4" t="s">
        <v>522</v>
      </c>
      <c r="H53" s="4" t="s">
        <v>1470</v>
      </c>
      <c r="I53" s="21">
        <v>0.121451474012158</v>
      </c>
      <c r="J53" s="21">
        <v>8.6634001124468396E-2</v>
      </c>
      <c r="K53" s="21">
        <v>0.16771233586707601</v>
      </c>
      <c r="L53" s="21">
        <v>0.13963708571629299</v>
      </c>
      <c r="M53" s="21">
        <v>4.2274833579723197</v>
      </c>
      <c r="N53" s="21">
        <v>1.1106508354507301</v>
      </c>
    </row>
    <row r="54" spans="1:14">
      <c r="A54" s="4">
        <v>52</v>
      </c>
      <c r="C54" s="4" t="s">
        <v>1999</v>
      </c>
      <c r="D54" s="4">
        <v>0.5</v>
      </c>
      <c r="E54" s="19">
        <v>43318</v>
      </c>
      <c r="F54" s="20">
        <v>43318</v>
      </c>
      <c r="G54" s="4" t="s">
        <v>522</v>
      </c>
      <c r="H54" s="4" t="s">
        <v>1471</v>
      </c>
      <c r="I54" s="21">
        <v>0</v>
      </c>
      <c r="J54" s="21">
        <v>0</v>
      </c>
      <c r="K54" s="21">
        <v>0</v>
      </c>
      <c r="L54" s="21">
        <v>0</v>
      </c>
      <c r="M54" s="21">
        <v>0</v>
      </c>
      <c r="N54" s="21">
        <v>0</v>
      </c>
    </row>
    <row r="55" spans="1:14">
      <c r="A55" s="4">
        <v>53</v>
      </c>
      <c r="C55" s="4" t="s">
        <v>2000</v>
      </c>
      <c r="D55" s="4">
        <v>30</v>
      </c>
      <c r="E55" s="19">
        <v>43318</v>
      </c>
      <c r="F55" s="20">
        <v>43318</v>
      </c>
      <c r="G55" s="4" t="s">
        <v>522</v>
      </c>
      <c r="H55" s="4" t="s">
        <v>1472</v>
      </c>
      <c r="I55" s="21">
        <v>1.1638313680793899</v>
      </c>
      <c r="J55" s="21">
        <v>0.254609762317482</v>
      </c>
      <c r="K55" s="21">
        <v>0.425788602061485</v>
      </c>
      <c r="L55" s="21">
        <v>0.36495840622327802</v>
      </c>
      <c r="M55" s="21">
        <v>4.2917587589447797</v>
      </c>
      <c r="N55" s="21">
        <v>0.79615090114410503</v>
      </c>
    </row>
    <row r="56" spans="1:14">
      <c r="A56" s="4">
        <v>54</v>
      </c>
      <c r="C56" s="4" t="s">
        <v>2001</v>
      </c>
      <c r="D56" s="4">
        <v>0.5</v>
      </c>
      <c r="E56" s="19">
        <v>43360</v>
      </c>
      <c r="F56" s="20">
        <v>43360</v>
      </c>
      <c r="G56" s="4" t="s">
        <v>522</v>
      </c>
      <c r="H56" s="4" t="s">
        <v>1473</v>
      </c>
      <c r="I56" s="21">
        <v>0</v>
      </c>
      <c r="J56" s="21">
        <v>0</v>
      </c>
      <c r="K56" s="21">
        <v>0</v>
      </c>
      <c r="L56" s="21">
        <v>0</v>
      </c>
      <c r="M56" s="21">
        <v>0</v>
      </c>
      <c r="N56" s="21">
        <v>0</v>
      </c>
    </row>
    <row r="57" spans="1:14">
      <c r="A57" s="4">
        <v>55</v>
      </c>
      <c r="C57" s="4" t="s">
        <v>2002</v>
      </c>
      <c r="D57" s="4">
        <v>30</v>
      </c>
      <c r="E57" s="19">
        <v>43360</v>
      </c>
      <c r="F57" s="20">
        <v>43360</v>
      </c>
      <c r="G57" s="4" t="s">
        <v>522</v>
      </c>
      <c r="H57" s="4" t="s">
        <v>1474</v>
      </c>
      <c r="I57" s="21">
        <v>4.23546268251122</v>
      </c>
      <c r="J57" s="21">
        <v>0.49102793947646101</v>
      </c>
      <c r="K57" s="21">
        <v>0.98481203979772203</v>
      </c>
      <c r="L57" s="21">
        <v>0.81734529315025595</v>
      </c>
      <c r="M57" s="21">
        <v>2.0632023934604602</v>
      </c>
      <c r="N57" s="21">
        <v>0.43454076819259801</v>
      </c>
    </row>
    <row r="58" spans="1:14">
      <c r="A58" s="4">
        <v>56</v>
      </c>
      <c r="C58" s="4" t="s">
        <v>2003</v>
      </c>
      <c r="D58" s="4">
        <v>0.5</v>
      </c>
      <c r="E58" s="19">
        <v>43402</v>
      </c>
      <c r="F58" s="20">
        <v>43402</v>
      </c>
      <c r="G58" s="4" t="s">
        <v>522</v>
      </c>
      <c r="H58" s="4" t="s">
        <v>1475</v>
      </c>
      <c r="I58" s="21">
        <v>0</v>
      </c>
      <c r="J58" s="21">
        <v>0</v>
      </c>
      <c r="K58" s="21">
        <v>0</v>
      </c>
      <c r="L58" s="21">
        <v>0</v>
      </c>
      <c r="M58" s="21">
        <v>0.12425859440442399</v>
      </c>
      <c r="N58" s="21">
        <v>0</v>
      </c>
    </row>
    <row r="59" spans="1:14">
      <c r="A59" s="4">
        <v>57</v>
      </c>
      <c r="C59" s="4" t="s">
        <v>2004</v>
      </c>
      <c r="D59" s="4">
        <v>30</v>
      </c>
      <c r="E59" s="19">
        <v>43402</v>
      </c>
      <c r="F59" s="20">
        <v>43402</v>
      </c>
      <c r="G59" s="4" t="s">
        <v>522</v>
      </c>
      <c r="H59" s="4" t="s">
        <v>1476</v>
      </c>
      <c r="I59" s="21">
        <v>1.3298614971123</v>
      </c>
      <c r="J59" s="21">
        <v>0.178291770521011</v>
      </c>
      <c r="K59" s="21">
        <v>0.56469226830785202</v>
      </c>
      <c r="L59" s="21">
        <v>0.47665806699431401</v>
      </c>
      <c r="M59" s="21">
        <v>0.620153840404292</v>
      </c>
      <c r="N59" s="21">
        <v>9.9434073286159705E-2</v>
      </c>
    </row>
    <row r="60" spans="1:14">
      <c r="A60" s="4">
        <v>58</v>
      </c>
      <c r="C60" s="4" t="s">
        <v>2005</v>
      </c>
      <c r="D60" s="4">
        <v>0.5</v>
      </c>
      <c r="E60" s="19">
        <v>43423</v>
      </c>
      <c r="F60" s="20">
        <v>43423</v>
      </c>
      <c r="G60" s="4" t="s">
        <v>522</v>
      </c>
      <c r="H60" s="4" t="s">
        <v>2006</v>
      </c>
      <c r="I60" s="21">
        <v>0.40212098051224499</v>
      </c>
      <c r="J60" s="21">
        <v>0.116143836910497</v>
      </c>
      <c r="K60" s="21">
        <v>0.120348832571885</v>
      </c>
      <c r="L60" s="21">
        <v>9.4793652203851803E-2</v>
      </c>
      <c r="M60" s="21">
        <v>5.1377857641738602</v>
      </c>
      <c r="N60" s="21">
        <v>1.1726171622036701</v>
      </c>
    </row>
    <row r="61" spans="1:14">
      <c r="A61" s="4">
        <v>59</v>
      </c>
      <c r="C61" s="4" t="s">
        <v>2007</v>
      </c>
      <c r="D61" s="4">
        <v>30</v>
      </c>
      <c r="E61" s="19">
        <v>43423</v>
      </c>
      <c r="F61" s="20">
        <v>43423</v>
      </c>
      <c r="G61" s="4" t="s">
        <v>522</v>
      </c>
      <c r="H61" s="4" t="s">
        <v>453</v>
      </c>
      <c r="I61" s="21">
        <v>0.60750885711813496</v>
      </c>
      <c r="J61" s="21">
        <v>0</v>
      </c>
      <c r="K61" s="21">
        <v>0.249083088862602</v>
      </c>
      <c r="L61" s="21">
        <v>0.20917772912002799</v>
      </c>
      <c r="M61" s="21">
        <v>0.69704903543368302</v>
      </c>
      <c r="N61" s="21">
        <v>0.114943267552455</v>
      </c>
    </row>
    <row r="62" spans="1:14">
      <c r="A62" s="4">
        <v>60</v>
      </c>
      <c r="C62" s="4" t="s">
        <v>2008</v>
      </c>
      <c r="D62" s="4">
        <v>0.5</v>
      </c>
      <c r="E62" s="19">
        <v>43444</v>
      </c>
      <c r="F62" s="20">
        <v>43444</v>
      </c>
      <c r="G62" s="4" t="s">
        <v>522</v>
      </c>
      <c r="H62" s="4" t="s">
        <v>454</v>
      </c>
      <c r="I62" s="21">
        <v>4.6640765028802802</v>
      </c>
      <c r="J62" s="21">
        <v>0.78742141694974699</v>
      </c>
      <c r="K62" s="21">
        <v>0.52849498727306699</v>
      </c>
      <c r="L62" s="21">
        <v>0.42365068492928998</v>
      </c>
      <c r="M62" s="21">
        <v>4.8354246817851303</v>
      </c>
      <c r="N62" s="21">
        <v>0.97719638898058403</v>
      </c>
    </row>
    <row r="63" spans="1:14">
      <c r="A63" s="4">
        <v>61</v>
      </c>
      <c r="C63" s="4" t="s">
        <v>2009</v>
      </c>
      <c r="D63" s="4">
        <v>30</v>
      </c>
      <c r="E63" s="19">
        <v>43444</v>
      </c>
      <c r="F63" s="20">
        <v>43444</v>
      </c>
      <c r="G63" s="4" t="s">
        <v>522</v>
      </c>
      <c r="H63" s="4" t="s">
        <v>1478</v>
      </c>
      <c r="I63" s="21">
        <v>0.64773285112714596</v>
      </c>
      <c r="J63" s="21">
        <v>9.0455273397680905E-2</v>
      </c>
      <c r="K63" s="21">
        <v>8.2595105088619405E-2</v>
      </c>
      <c r="L63" s="21">
        <v>6.64393055185135E-2</v>
      </c>
      <c r="M63" s="21">
        <v>1.1523211708954799</v>
      </c>
      <c r="N63" s="21">
        <v>0.19843454895990101</v>
      </c>
    </row>
    <row r="64" spans="1:14">
      <c r="A64" s="4">
        <v>62</v>
      </c>
      <c r="C64" s="4" t="s">
        <v>2010</v>
      </c>
      <c r="D64" s="4">
        <v>0.5</v>
      </c>
      <c r="E64" s="19">
        <v>43556</v>
      </c>
      <c r="F64" s="20">
        <v>43556</v>
      </c>
      <c r="G64" s="4" t="s">
        <v>522</v>
      </c>
      <c r="H64" s="4" t="s">
        <v>2011</v>
      </c>
      <c r="I64" s="21">
        <v>5.4966549812127001E-2</v>
      </c>
      <c r="J64" s="21">
        <v>0</v>
      </c>
      <c r="K64" s="21">
        <v>0</v>
      </c>
      <c r="L64" s="21">
        <v>0</v>
      </c>
      <c r="M64" s="21">
        <v>0.31401636235985297</v>
      </c>
      <c r="N64" s="21">
        <v>0</v>
      </c>
    </row>
    <row r="65" spans="1:14">
      <c r="A65" s="4">
        <v>63</v>
      </c>
      <c r="C65" s="4" t="s">
        <v>2012</v>
      </c>
      <c r="D65" s="4">
        <v>30</v>
      </c>
      <c r="E65" s="19">
        <v>43556</v>
      </c>
      <c r="F65" s="20">
        <v>43556</v>
      </c>
      <c r="G65" s="4" t="s">
        <v>522</v>
      </c>
      <c r="H65" s="4" t="s">
        <v>2013</v>
      </c>
      <c r="I65" s="21">
        <v>0.194056229869082</v>
      </c>
      <c r="J65" s="21">
        <v>0</v>
      </c>
      <c r="K65" s="21">
        <v>0.17497830489250299</v>
      </c>
      <c r="L65" s="21">
        <v>0.13070249617952601</v>
      </c>
      <c r="M65" s="21">
        <v>1.11174150526299</v>
      </c>
      <c r="N65" s="21">
        <v>0.33466943570563501</v>
      </c>
    </row>
    <row r="66" spans="1:14">
      <c r="A66" s="4">
        <v>64</v>
      </c>
      <c r="C66" s="4" t="s">
        <v>2014</v>
      </c>
      <c r="D66" s="4">
        <v>0.5</v>
      </c>
      <c r="E66" s="19">
        <v>43578</v>
      </c>
      <c r="F66" s="20">
        <v>43578</v>
      </c>
      <c r="G66" s="4" t="s">
        <v>522</v>
      </c>
      <c r="H66" s="4" t="s">
        <v>1481</v>
      </c>
      <c r="I66" s="21">
        <v>0</v>
      </c>
      <c r="J66" s="21">
        <v>0</v>
      </c>
      <c r="K66" s="21">
        <v>0</v>
      </c>
      <c r="L66" s="21">
        <v>0</v>
      </c>
      <c r="M66" s="21">
        <v>0</v>
      </c>
      <c r="N66" s="21">
        <v>0</v>
      </c>
    </row>
    <row r="67" spans="1:14">
      <c r="A67" s="4">
        <v>65</v>
      </c>
      <c r="C67" s="4" t="s">
        <v>2015</v>
      </c>
      <c r="D67" s="4">
        <v>30</v>
      </c>
      <c r="E67" s="19">
        <v>43578</v>
      </c>
      <c r="F67" s="20">
        <v>43578</v>
      </c>
      <c r="G67" s="4" t="s">
        <v>522</v>
      </c>
      <c r="H67" s="4" t="s">
        <v>2016</v>
      </c>
      <c r="I67" s="21">
        <v>0.110988199324091</v>
      </c>
      <c r="J67" s="21">
        <v>0</v>
      </c>
      <c r="K67" s="21">
        <v>0.173266048129983</v>
      </c>
      <c r="L67" s="21">
        <v>0.118560331162471</v>
      </c>
      <c r="M67" s="21">
        <v>6.3841263581274497</v>
      </c>
      <c r="N67" s="21">
        <v>1.5780344488809399</v>
      </c>
    </row>
    <row r="68" spans="1:14">
      <c r="A68" s="4">
        <v>66</v>
      </c>
      <c r="C68" s="4" t="s">
        <v>2017</v>
      </c>
      <c r="D68" s="4">
        <v>0.5</v>
      </c>
      <c r="E68" s="19">
        <v>43608</v>
      </c>
      <c r="F68" s="20">
        <v>43608</v>
      </c>
      <c r="G68" s="4" t="s">
        <v>522</v>
      </c>
      <c r="H68" s="4" t="s">
        <v>1483</v>
      </c>
      <c r="I68" s="21">
        <v>0</v>
      </c>
      <c r="J68" s="21">
        <v>0</v>
      </c>
      <c r="K68" s="21">
        <v>0</v>
      </c>
      <c r="L68" s="21">
        <v>0</v>
      </c>
      <c r="M68" s="21">
        <v>0</v>
      </c>
      <c r="N68" s="21">
        <v>0</v>
      </c>
    </row>
    <row r="69" spans="1:14">
      <c r="A69" s="4">
        <v>67</v>
      </c>
      <c r="C69" s="4" t="s">
        <v>2018</v>
      </c>
      <c r="D69" s="4">
        <v>30</v>
      </c>
      <c r="E69" s="19">
        <v>43608</v>
      </c>
      <c r="F69" s="20">
        <v>43608</v>
      </c>
      <c r="G69" s="4" t="s">
        <v>522</v>
      </c>
      <c r="H69" s="4" t="s">
        <v>1484</v>
      </c>
      <c r="I69" s="21">
        <v>0.134424517960017</v>
      </c>
      <c r="J69" s="21">
        <v>0</v>
      </c>
      <c r="K69" s="21">
        <v>0.32969585915317701</v>
      </c>
      <c r="L69" s="21">
        <v>0.226951401656105</v>
      </c>
      <c r="M69" s="21">
        <v>1.3776567236702999</v>
      </c>
      <c r="N69" s="21">
        <v>0.50054821290991602</v>
      </c>
    </row>
    <row r="70" spans="1:14">
      <c r="A70" s="4">
        <v>68</v>
      </c>
      <c r="C70" s="4" t="s">
        <v>2019</v>
      </c>
      <c r="D70" s="4">
        <v>0.5</v>
      </c>
      <c r="E70" s="19">
        <v>43640</v>
      </c>
      <c r="F70" s="20">
        <v>43640</v>
      </c>
      <c r="G70" s="4" t="s">
        <v>522</v>
      </c>
      <c r="H70" s="4" t="s">
        <v>1485</v>
      </c>
      <c r="I70" s="21">
        <v>0</v>
      </c>
      <c r="J70" s="21">
        <v>0</v>
      </c>
      <c r="K70" s="21">
        <v>0</v>
      </c>
      <c r="L70" s="21">
        <v>0</v>
      </c>
      <c r="M70" s="21">
        <v>0</v>
      </c>
      <c r="N70" s="21">
        <v>0</v>
      </c>
    </row>
    <row r="71" spans="1:14">
      <c r="A71" s="4">
        <v>69</v>
      </c>
      <c r="C71" s="4" t="s">
        <v>2020</v>
      </c>
      <c r="D71" s="4">
        <v>30</v>
      </c>
      <c r="E71" s="19">
        <v>43640</v>
      </c>
      <c r="F71" s="20">
        <v>43640</v>
      </c>
      <c r="G71" s="4" t="s">
        <v>522</v>
      </c>
      <c r="H71" s="4" t="s">
        <v>1486</v>
      </c>
      <c r="I71" s="21">
        <v>0.24590926832256901</v>
      </c>
      <c r="J71" s="21">
        <v>0</v>
      </c>
      <c r="K71" s="21">
        <v>1.0671889121634499</v>
      </c>
      <c r="L71" s="21">
        <v>0.721609850269752</v>
      </c>
      <c r="M71" s="21">
        <v>1.8981578681989599</v>
      </c>
      <c r="N71" s="21">
        <v>0.60239760858490599</v>
      </c>
    </row>
    <row r="72" spans="1:14">
      <c r="A72" s="4">
        <v>70</v>
      </c>
      <c r="C72" s="4" t="s">
        <v>2021</v>
      </c>
      <c r="D72" s="4">
        <v>0.5</v>
      </c>
      <c r="E72" s="19">
        <v>43664</v>
      </c>
      <c r="F72" s="20">
        <v>43664</v>
      </c>
      <c r="G72" s="4" t="s">
        <v>522</v>
      </c>
      <c r="H72" s="4" t="s">
        <v>1487</v>
      </c>
      <c r="I72" s="21">
        <v>0</v>
      </c>
      <c r="J72" s="21">
        <v>0</v>
      </c>
      <c r="K72" s="21">
        <v>0</v>
      </c>
      <c r="L72" s="21">
        <v>0</v>
      </c>
      <c r="M72" s="21">
        <v>0</v>
      </c>
      <c r="N72" s="21">
        <v>0</v>
      </c>
    </row>
    <row r="73" spans="1:14">
      <c r="A73" s="4">
        <v>71</v>
      </c>
      <c r="C73" s="4" t="s">
        <v>2022</v>
      </c>
      <c r="D73" s="4">
        <v>30</v>
      </c>
      <c r="E73" s="19">
        <v>43664</v>
      </c>
      <c r="F73" s="20">
        <v>43664</v>
      </c>
      <c r="G73" s="4" t="s">
        <v>522</v>
      </c>
      <c r="H73" s="4" t="s">
        <v>1488</v>
      </c>
      <c r="I73" s="21">
        <v>0.701569490893443</v>
      </c>
      <c r="J73" s="21">
        <v>0.14047496019950101</v>
      </c>
      <c r="K73" s="21">
        <v>1.0327737527511001</v>
      </c>
      <c r="L73" s="21">
        <v>0.63171823490997003</v>
      </c>
      <c r="M73" s="21">
        <v>3.5982649347563398</v>
      </c>
      <c r="N73" s="21">
        <v>0.85308390356114405</v>
      </c>
    </row>
    <row r="74" spans="1:14">
      <c r="A74" s="4">
        <v>72</v>
      </c>
      <c r="C74" s="4" t="s">
        <v>2023</v>
      </c>
      <c r="D74" s="4">
        <v>0.5</v>
      </c>
      <c r="E74" s="19">
        <v>43703</v>
      </c>
      <c r="F74" s="20">
        <v>43703</v>
      </c>
      <c r="G74" s="4" t="s">
        <v>522</v>
      </c>
      <c r="H74" s="4" t="s">
        <v>1489</v>
      </c>
      <c r="I74" s="21">
        <v>0</v>
      </c>
      <c r="J74" s="21">
        <v>0</v>
      </c>
      <c r="K74" s="21">
        <v>0</v>
      </c>
      <c r="L74" s="21">
        <v>0</v>
      </c>
      <c r="M74" s="21">
        <v>0</v>
      </c>
      <c r="N74" s="21">
        <v>0</v>
      </c>
    </row>
    <row r="75" spans="1:14">
      <c r="A75" s="4">
        <v>73</v>
      </c>
      <c r="C75" s="4" t="s">
        <v>2024</v>
      </c>
      <c r="D75" s="4">
        <v>30</v>
      </c>
      <c r="E75" s="19">
        <v>43703</v>
      </c>
      <c r="F75" s="20">
        <v>43703</v>
      </c>
      <c r="G75" s="4" t="s">
        <v>522</v>
      </c>
      <c r="H75" s="4" t="s">
        <v>1490</v>
      </c>
      <c r="I75" s="21">
        <v>1.2130584386580301</v>
      </c>
      <c r="J75" s="21">
        <v>0.20479246025485701</v>
      </c>
      <c r="K75" s="21">
        <v>1.0906762596419599</v>
      </c>
      <c r="L75" s="21">
        <v>0.63940103016266203</v>
      </c>
      <c r="M75" s="21">
        <v>2.1632701098147802</v>
      </c>
      <c r="N75" s="21">
        <v>0.67829176212759501</v>
      </c>
    </row>
    <row r="76" spans="1:14">
      <c r="A76" s="4">
        <v>74</v>
      </c>
      <c r="C76" s="4" t="s">
        <v>2025</v>
      </c>
      <c r="D76" s="4">
        <v>0.5</v>
      </c>
      <c r="E76" s="19">
        <v>43724</v>
      </c>
      <c r="F76" s="20">
        <v>43724</v>
      </c>
      <c r="G76" s="4" t="s">
        <v>522</v>
      </c>
      <c r="H76" s="4" t="s">
        <v>1491</v>
      </c>
      <c r="I76" s="21">
        <v>0</v>
      </c>
      <c r="J76" s="21">
        <v>0</v>
      </c>
      <c r="K76" s="21">
        <v>0</v>
      </c>
      <c r="L76" s="21">
        <v>0</v>
      </c>
      <c r="M76" s="21">
        <v>0</v>
      </c>
      <c r="N76" s="21">
        <v>0</v>
      </c>
    </row>
    <row r="77" spans="1:14">
      <c r="A77" s="4">
        <v>75</v>
      </c>
      <c r="C77" s="4" t="s">
        <v>2026</v>
      </c>
      <c r="D77" s="4">
        <v>30</v>
      </c>
      <c r="E77" s="19">
        <v>43724</v>
      </c>
      <c r="F77" s="20">
        <v>43724</v>
      </c>
      <c r="G77" s="4" t="s">
        <v>522</v>
      </c>
      <c r="H77" s="4" t="s">
        <v>1492</v>
      </c>
      <c r="I77" s="21">
        <v>1.5995006896533801</v>
      </c>
      <c r="J77" s="21">
        <v>0.260289275729784</v>
      </c>
      <c r="K77" s="21">
        <v>0.96380591936451698</v>
      </c>
      <c r="L77" s="21">
        <v>0.56267598045196698</v>
      </c>
      <c r="M77" s="21">
        <v>1.7885786334723801</v>
      </c>
      <c r="N77" s="21">
        <v>0.55568382267229299</v>
      </c>
    </row>
    <row r="78" spans="1:14">
      <c r="A78" s="4">
        <v>76</v>
      </c>
      <c r="C78" s="4" t="s">
        <v>2027</v>
      </c>
      <c r="D78" s="4">
        <v>0.5</v>
      </c>
      <c r="E78" s="19">
        <v>43745</v>
      </c>
      <c r="F78" s="20">
        <v>43745</v>
      </c>
      <c r="G78" s="4" t="s">
        <v>522</v>
      </c>
      <c r="H78" s="4" t="s">
        <v>2028</v>
      </c>
      <c r="I78" s="21">
        <v>0</v>
      </c>
      <c r="J78" s="21">
        <v>0</v>
      </c>
      <c r="K78" s="21">
        <v>0</v>
      </c>
      <c r="L78" s="21">
        <v>0</v>
      </c>
      <c r="M78" s="21">
        <v>0</v>
      </c>
      <c r="N78" s="21">
        <v>0</v>
      </c>
    </row>
    <row r="79" spans="1:14">
      <c r="A79" s="4">
        <v>77</v>
      </c>
      <c r="C79" s="4" t="s">
        <v>2029</v>
      </c>
      <c r="D79" s="4">
        <v>30</v>
      </c>
      <c r="E79" s="19">
        <v>43745</v>
      </c>
      <c r="F79" s="20">
        <v>43745</v>
      </c>
      <c r="G79" s="4" t="s">
        <v>1919</v>
      </c>
      <c r="H79" s="4" t="s">
        <v>1494</v>
      </c>
      <c r="I79" s="21">
        <v>2.3522259696597101</v>
      </c>
      <c r="J79" s="21">
        <v>0.364825349944427</v>
      </c>
      <c r="K79" s="21">
        <v>1.7645480436761101</v>
      </c>
      <c r="L79" s="21">
        <v>1.02170409790926</v>
      </c>
      <c r="M79" s="21">
        <v>1.0575208196502</v>
      </c>
      <c r="N79" s="21">
        <v>0.32056927704222998</v>
      </c>
    </row>
    <row r="80" spans="1:14">
      <c r="A80" s="4">
        <v>78</v>
      </c>
      <c r="C80" s="4" t="s">
        <v>2030</v>
      </c>
      <c r="D80" s="4">
        <v>0.5</v>
      </c>
      <c r="E80" s="19">
        <v>43767</v>
      </c>
      <c r="F80" s="20">
        <v>43767</v>
      </c>
      <c r="G80" s="4" t="s">
        <v>522</v>
      </c>
      <c r="H80" s="4" t="s">
        <v>2031</v>
      </c>
      <c r="I80" s="21">
        <v>0</v>
      </c>
      <c r="J80" s="21">
        <v>0</v>
      </c>
      <c r="K80" s="21">
        <v>0</v>
      </c>
      <c r="L80" s="21">
        <v>0</v>
      </c>
      <c r="M80" s="21">
        <v>0.37861274463835498</v>
      </c>
      <c r="N80" s="21">
        <v>9.5081780825039E-2</v>
      </c>
    </row>
    <row r="81" spans="1:14">
      <c r="A81" s="4">
        <v>79</v>
      </c>
      <c r="C81" s="4" t="s">
        <v>2032</v>
      </c>
      <c r="D81" s="4">
        <v>30</v>
      </c>
      <c r="E81" s="19">
        <v>43767</v>
      </c>
      <c r="F81" s="20">
        <v>43767</v>
      </c>
      <c r="G81" s="4" t="s">
        <v>522</v>
      </c>
      <c r="H81" s="4" t="s">
        <v>1496</v>
      </c>
      <c r="I81" s="21">
        <v>1.12652416743247</v>
      </c>
      <c r="J81" s="21">
        <v>0.17835867565104099</v>
      </c>
      <c r="K81" s="21">
        <v>1.1426615272864</v>
      </c>
      <c r="L81" s="21">
        <v>0.65896290647853695</v>
      </c>
      <c r="M81" s="21">
        <v>0.57924005086219099</v>
      </c>
      <c r="N81" s="21">
        <v>0.16241664053270799</v>
      </c>
    </row>
    <row r="82" spans="1:14">
      <c r="A82" s="4">
        <v>80</v>
      </c>
      <c r="C82" s="4" t="s">
        <v>2033</v>
      </c>
      <c r="D82" s="4">
        <v>0.5</v>
      </c>
      <c r="E82" s="19">
        <v>43787</v>
      </c>
      <c r="F82" s="20">
        <v>43787</v>
      </c>
      <c r="G82" s="4" t="s">
        <v>522</v>
      </c>
      <c r="H82" s="4" t="s">
        <v>2034</v>
      </c>
      <c r="I82" s="21">
        <v>0.15297658246589299</v>
      </c>
      <c r="J82" s="21">
        <v>0.16067660378700299</v>
      </c>
      <c r="K82" s="21">
        <v>0.17008780692589001</v>
      </c>
      <c r="L82" s="21">
        <v>0.12496870365625699</v>
      </c>
      <c r="M82" s="21">
        <v>1.5284152601254599</v>
      </c>
      <c r="N82" s="21">
        <v>0.27746648290669801</v>
      </c>
    </row>
    <row r="83" spans="1:14">
      <c r="A83" s="4">
        <v>81</v>
      </c>
      <c r="C83" s="4" t="s">
        <v>2035</v>
      </c>
      <c r="D83" s="4">
        <v>30</v>
      </c>
      <c r="E83" s="19">
        <v>43787</v>
      </c>
      <c r="F83" s="20">
        <v>43787</v>
      </c>
      <c r="G83" s="4" t="s">
        <v>522</v>
      </c>
      <c r="H83" s="4" t="s">
        <v>1498</v>
      </c>
      <c r="I83" s="21">
        <v>0.68499205559526199</v>
      </c>
      <c r="J83" s="21">
        <v>0.11229433999560701</v>
      </c>
      <c r="K83" s="21">
        <v>0.78848978614390597</v>
      </c>
      <c r="L83" s="21">
        <v>0.47074095349732598</v>
      </c>
      <c r="M83" s="21">
        <v>0.67533154409886198</v>
      </c>
      <c r="N83" s="21">
        <v>0.14176857183606001</v>
      </c>
    </row>
    <row r="84" spans="1:14">
      <c r="E84" s="19"/>
    </row>
    <row r="85" spans="1:14">
      <c r="E85" s="22"/>
    </row>
    <row r="86" spans="1:14">
      <c r="E86" s="22"/>
    </row>
    <row r="87" spans="1:14">
      <c r="E87" s="22"/>
    </row>
    <row r="88" spans="1:14">
      <c r="E88" s="22"/>
    </row>
    <row r="89" spans="1:14">
      <c r="E89" s="22"/>
    </row>
    <row r="90" spans="1:14">
      <c r="E90" s="22"/>
    </row>
    <row r="91" spans="1:14">
      <c r="E91" s="22"/>
    </row>
    <row r="92" spans="1:14">
      <c r="E92" s="22"/>
    </row>
    <row r="93" spans="1:14">
      <c r="E93" s="22"/>
    </row>
    <row r="94" spans="1:14">
      <c r="E94" s="22"/>
    </row>
    <row r="95" spans="1:14">
      <c r="E95" s="22"/>
    </row>
    <row r="96" spans="1:14">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sheetData>
  <phoneticPr fontId="1" type="noConversion"/>
  <conditionalFormatting sqref="M1:M1048576 I1:J1048576">
    <cfRule type="dataBar" priority="2">
      <dataBar>
        <cfvo type="min"/>
        <cfvo type="max"/>
        <color rgb="FFFF555A"/>
      </dataBar>
      <extLst>
        <ext xmlns:x14="http://schemas.microsoft.com/office/spreadsheetml/2009/9/main" uri="{B025F937-C7B1-47D3-B67F-A62EFF666E3E}">
          <x14:id>{68A1A4D5-D2A1-834C-986E-FAEBB7D4D509}</x14:id>
        </ext>
      </extLst>
    </cfRule>
  </conditionalFormatting>
  <conditionalFormatting sqref="N1:N1048576 K1:L1048576">
    <cfRule type="dataBar" priority="1">
      <dataBar>
        <cfvo type="min"/>
        <cfvo type="max"/>
        <color rgb="FF63C384"/>
      </dataBar>
      <extLst>
        <ext xmlns:x14="http://schemas.microsoft.com/office/spreadsheetml/2009/9/main" uri="{B025F937-C7B1-47D3-B67F-A62EFF666E3E}">
          <x14:id>{E70E5DF8-43C3-6342-8FF0-691E0EAA09BF}</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8A1A4D5-D2A1-834C-986E-FAEBB7D4D509}">
            <x14:dataBar minLength="0" maxLength="100" gradient="0">
              <x14:cfvo type="autoMin"/>
              <x14:cfvo type="autoMax"/>
              <x14:negativeFillColor rgb="FFFF0000"/>
              <x14:axisColor rgb="FF000000"/>
            </x14:dataBar>
          </x14:cfRule>
          <xm:sqref>M1:M1048576 I1:J1048576</xm:sqref>
        </x14:conditionalFormatting>
        <x14:conditionalFormatting xmlns:xm="http://schemas.microsoft.com/office/excel/2006/main">
          <x14:cfRule type="dataBar" id="{E70E5DF8-43C3-6342-8FF0-691E0EAA09BF}">
            <x14:dataBar minLength="0" maxLength="100" gradient="0">
              <x14:cfvo type="autoMin"/>
              <x14:cfvo type="autoMax"/>
              <x14:negativeFillColor rgb="FFFF0000"/>
              <x14:axisColor rgb="FF000000"/>
            </x14:dataBar>
          </x14:cfRule>
          <xm:sqref>N1:N1048576 K1:L1048576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42F7-D1DF-A54F-8707-F88FF382D57A}">
  <dimension ref="A1:L475"/>
  <sheetViews>
    <sheetView workbookViewId="0">
      <pane ySplit="2" topLeftCell="A3" activePane="bottomLeft" state="frozen"/>
      <selection pane="bottomLeft" activeCell="N314" sqref="N314"/>
    </sheetView>
  </sheetViews>
  <sheetFormatPr baseColWidth="10" defaultRowHeight="16"/>
  <cols>
    <col min="1" max="1" width="6.6640625" style="1" bestFit="1" customWidth="1"/>
    <col min="2" max="2" width="20.6640625" style="1" bestFit="1" customWidth="1"/>
    <col min="3" max="3" width="33.6640625" style="1" bestFit="1" customWidth="1"/>
    <col min="4" max="4" width="14.6640625" style="1" bestFit="1" customWidth="1"/>
    <col min="5" max="5" width="12.1640625" style="1" bestFit="1" customWidth="1"/>
    <col min="6" max="6" width="6" style="1" bestFit="1" customWidth="1"/>
    <col min="7" max="7" width="7" style="1" bestFit="1" customWidth="1"/>
    <col min="8" max="8" width="4.83203125" style="1" bestFit="1" customWidth="1"/>
    <col min="9" max="9" width="12.83203125" style="1" bestFit="1" customWidth="1"/>
    <col min="10" max="10" width="14.83203125" style="28" bestFit="1" customWidth="1"/>
    <col min="11" max="12" width="13" style="5" bestFit="1" customWidth="1"/>
    <col min="13" max="16384" width="10.83203125" style="1"/>
  </cols>
  <sheetData>
    <row r="1" spans="1:12" ht="32" customHeight="1">
      <c r="A1" s="2" t="s">
        <v>2530</v>
      </c>
    </row>
    <row r="2" spans="1:12" s="4" customFormat="1" ht="32" customHeight="1">
      <c r="A2" s="15" t="s">
        <v>729</v>
      </c>
      <c r="B2" s="15" t="s">
        <v>2043</v>
      </c>
      <c r="C2" s="15" t="s">
        <v>2044</v>
      </c>
      <c r="D2" s="15" t="s">
        <v>2045</v>
      </c>
      <c r="E2" s="15" t="s">
        <v>2046</v>
      </c>
      <c r="F2" s="15" t="s">
        <v>2047</v>
      </c>
      <c r="G2" s="15" t="s">
        <v>2048</v>
      </c>
      <c r="H2" s="15" t="s">
        <v>2049</v>
      </c>
      <c r="I2" s="15" t="s">
        <v>1938</v>
      </c>
      <c r="J2" s="32" t="s">
        <v>2050</v>
      </c>
      <c r="K2" s="16" t="s">
        <v>2051</v>
      </c>
      <c r="L2" s="16" t="s">
        <v>2052</v>
      </c>
    </row>
    <row r="3" spans="1:12" ht="13">
      <c r="A3" s="1">
        <v>1</v>
      </c>
      <c r="B3" s="29">
        <v>36600</v>
      </c>
      <c r="C3" s="30" t="s">
        <v>2053</v>
      </c>
      <c r="D3" s="31">
        <v>75</v>
      </c>
      <c r="E3" s="31" t="s">
        <v>2054</v>
      </c>
      <c r="F3" s="26">
        <v>2000</v>
      </c>
      <c r="G3" s="26">
        <v>3</v>
      </c>
      <c r="H3" s="26">
        <v>15</v>
      </c>
      <c r="I3" s="26" t="s">
        <v>1171</v>
      </c>
      <c r="J3" s="27">
        <v>0</v>
      </c>
      <c r="K3" s="5">
        <v>0</v>
      </c>
      <c r="L3" s="5">
        <v>0.59317826927332495</v>
      </c>
    </row>
    <row r="4" spans="1:12" ht="13">
      <c r="A4" s="1">
        <v>2</v>
      </c>
      <c r="B4" s="23">
        <v>36615</v>
      </c>
      <c r="C4" s="24" t="s">
        <v>2055</v>
      </c>
      <c r="D4" s="25">
        <v>90</v>
      </c>
      <c r="E4" s="25" t="s">
        <v>2054</v>
      </c>
      <c r="F4" s="26">
        <v>2000</v>
      </c>
      <c r="G4" s="26">
        <v>3</v>
      </c>
      <c r="H4" s="26">
        <v>30</v>
      </c>
      <c r="I4" s="26" t="s">
        <v>1165</v>
      </c>
      <c r="J4" s="27">
        <v>0</v>
      </c>
      <c r="K4" s="5">
        <v>0</v>
      </c>
      <c r="L4" s="5">
        <v>0</v>
      </c>
    </row>
    <row r="5" spans="1:12" ht="13">
      <c r="A5" s="1">
        <v>3</v>
      </c>
      <c r="B5" s="23">
        <v>36657</v>
      </c>
      <c r="C5" s="24" t="s">
        <v>2056</v>
      </c>
      <c r="D5" s="25">
        <v>132</v>
      </c>
      <c r="E5" s="25" t="s">
        <v>2057</v>
      </c>
      <c r="F5" s="26">
        <v>2000</v>
      </c>
      <c r="G5" s="26">
        <v>5</v>
      </c>
      <c r="H5" s="26">
        <v>11</v>
      </c>
      <c r="I5" s="26" t="s">
        <v>1198</v>
      </c>
      <c r="J5" s="27">
        <v>0</v>
      </c>
      <c r="K5" s="5">
        <v>0</v>
      </c>
      <c r="L5" s="5">
        <v>0</v>
      </c>
    </row>
    <row r="6" spans="1:12" ht="13">
      <c r="A6" s="1">
        <v>4</v>
      </c>
      <c r="B6" s="23">
        <v>36671</v>
      </c>
      <c r="C6" s="24" t="s">
        <v>2058</v>
      </c>
      <c r="D6" s="25">
        <v>146</v>
      </c>
      <c r="E6" s="25" t="s">
        <v>2057</v>
      </c>
      <c r="F6" s="26">
        <v>2000</v>
      </c>
      <c r="G6" s="26">
        <v>5</v>
      </c>
      <c r="H6" s="26">
        <v>25</v>
      </c>
      <c r="I6" s="26" t="s">
        <v>1244</v>
      </c>
      <c r="J6" s="27">
        <v>4.7342415000000004</v>
      </c>
      <c r="K6" s="5">
        <v>0.33650490273974298</v>
      </c>
      <c r="L6" s="5">
        <v>0</v>
      </c>
    </row>
    <row r="7" spans="1:12" ht="13">
      <c r="A7" s="1">
        <v>5</v>
      </c>
      <c r="B7" s="23">
        <v>36683</v>
      </c>
      <c r="C7" s="24" t="s">
        <v>2059</v>
      </c>
      <c r="D7" s="25">
        <v>158</v>
      </c>
      <c r="E7" s="25" t="s">
        <v>2060</v>
      </c>
      <c r="F7" s="26">
        <v>2000</v>
      </c>
      <c r="G7" s="26">
        <v>6</v>
      </c>
      <c r="H7" s="26">
        <v>6</v>
      </c>
      <c r="I7" s="26" t="s">
        <v>1193</v>
      </c>
      <c r="J7" s="27">
        <v>11.371278</v>
      </c>
      <c r="K7" s="5">
        <v>0.54777648607984497</v>
      </c>
      <c r="L7" s="5">
        <v>0</v>
      </c>
    </row>
    <row r="8" spans="1:12" ht="13">
      <c r="A8" s="1">
        <v>6</v>
      </c>
      <c r="B8" s="23">
        <v>36697</v>
      </c>
      <c r="C8" s="24" t="s">
        <v>2061</v>
      </c>
      <c r="D8" s="25">
        <v>172</v>
      </c>
      <c r="E8" s="25" t="s">
        <v>2060</v>
      </c>
      <c r="F8" s="26">
        <v>2000</v>
      </c>
      <c r="G8" s="26">
        <v>6</v>
      </c>
      <c r="H8" s="26">
        <v>20</v>
      </c>
      <c r="I8" s="26" t="s">
        <v>1269</v>
      </c>
      <c r="J8" s="27">
        <v>6.7492739999999998</v>
      </c>
      <c r="K8" s="5">
        <v>0.27428541009526503</v>
      </c>
      <c r="L8" s="5">
        <v>0</v>
      </c>
    </row>
    <row r="9" spans="1:12" ht="13">
      <c r="A9" s="1">
        <v>7</v>
      </c>
      <c r="B9" s="23">
        <v>36724</v>
      </c>
      <c r="C9" s="24" t="s">
        <v>2062</v>
      </c>
      <c r="D9" s="25">
        <v>199</v>
      </c>
      <c r="E9" s="25" t="s">
        <v>2060</v>
      </c>
      <c r="F9" s="26">
        <v>2000</v>
      </c>
      <c r="G9" s="26">
        <v>7</v>
      </c>
      <c r="H9" s="26">
        <v>17</v>
      </c>
      <c r="I9" s="26" t="s">
        <v>1102</v>
      </c>
      <c r="J9" s="27">
        <v>0</v>
      </c>
      <c r="K9" s="5">
        <v>0</v>
      </c>
      <c r="L9" s="5">
        <v>0</v>
      </c>
    </row>
    <row r="10" spans="1:12" ht="13">
      <c r="A10" s="1">
        <v>8</v>
      </c>
      <c r="B10" s="23">
        <v>36739</v>
      </c>
      <c r="C10" s="24" t="s">
        <v>2063</v>
      </c>
      <c r="D10" s="25">
        <v>214</v>
      </c>
      <c r="E10" s="25" t="s">
        <v>2064</v>
      </c>
      <c r="F10" s="26">
        <v>2000</v>
      </c>
      <c r="G10" s="26">
        <v>8</v>
      </c>
      <c r="H10" s="26">
        <v>1</v>
      </c>
      <c r="I10" s="26" t="s">
        <v>1101</v>
      </c>
      <c r="J10" s="27">
        <v>0</v>
      </c>
      <c r="K10" s="5">
        <v>0</v>
      </c>
      <c r="L10" s="5">
        <v>0</v>
      </c>
    </row>
    <row r="11" spans="1:12" ht="13">
      <c r="A11" s="1">
        <v>9</v>
      </c>
      <c r="B11" s="23">
        <v>36755</v>
      </c>
      <c r="C11" s="24" t="s">
        <v>2065</v>
      </c>
      <c r="D11" s="25">
        <v>230</v>
      </c>
      <c r="E11" s="25" t="s">
        <v>2064</v>
      </c>
      <c r="F11" s="26">
        <v>2000</v>
      </c>
      <c r="G11" s="26">
        <v>8</v>
      </c>
      <c r="H11" s="26">
        <v>17</v>
      </c>
      <c r="I11" s="26" t="s">
        <v>1284</v>
      </c>
      <c r="J11" s="27">
        <v>0</v>
      </c>
      <c r="K11" s="5">
        <v>0</v>
      </c>
      <c r="L11" s="5">
        <v>0</v>
      </c>
    </row>
    <row r="12" spans="1:12" ht="13">
      <c r="A12" s="1">
        <v>10</v>
      </c>
      <c r="B12" s="23">
        <v>36780</v>
      </c>
      <c r="C12" s="24" t="s">
        <v>2066</v>
      </c>
      <c r="D12" s="25">
        <v>255</v>
      </c>
      <c r="E12" s="25" t="s">
        <v>2064</v>
      </c>
      <c r="F12" s="26">
        <v>2000</v>
      </c>
      <c r="G12" s="26">
        <v>9</v>
      </c>
      <c r="H12" s="26">
        <v>11</v>
      </c>
      <c r="I12" s="26" t="s">
        <v>1002</v>
      </c>
      <c r="J12" s="27">
        <v>0</v>
      </c>
      <c r="K12" s="5">
        <v>0</v>
      </c>
      <c r="L12" s="5">
        <v>0</v>
      </c>
    </row>
    <row r="13" spans="1:12" ht="13">
      <c r="A13" s="1">
        <v>11</v>
      </c>
      <c r="B13" s="23">
        <v>36795</v>
      </c>
      <c r="C13" s="24" t="s">
        <v>2067</v>
      </c>
      <c r="D13" s="25">
        <v>270</v>
      </c>
      <c r="E13" s="25" t="s">
        <v>2064</v>
      </c>
      <c r="F13" s="26">
        <v>2000</v>
      </c>
      <c r="G13" s="26">
        <v>9</v>
      </c>
      <c r="H13" s="26">
        <v>26</v>
      </c>
      <c r="I13" s="26" t="s">
        <v>1379</v>
      </c>
      <c r="J13" s="27">
        <v>0</v>
      </c>
      <c r="K13" s="5">
        <v>0</v>
      </c>
      <c r="L13" s="5">
        <v>0</v>
      </c>
    </row>
    <row r="14" spans="1:12" ht="13">
      <c r="A14" s="1">
        <v>12</v>
      </c>
      <c r="B14" s="23">
        <v>36809</v>
      </c>
      <c r="C14" s="24" t="s">
        <v>2068</v>
      </c>
      <c r="D14" s="25">
        <v>284</v>
      </c>
      <c r="E14" s="25" t="s">
        <v>2069</v>
      </c>
      <c r="F14" s="26">
        <v>2000</v>
      </c>
      <c r="G14" s="26">
        <v>10</v>
      </c>
      <c r="H14" s="26">
        <v>10</v>
      </c>
      <c r="I14" s="26" t="s">
        <v>1123</v>
      </c>
      <c r="J14" s="27">
        <v>0</v>
      </c>
      <c r="K14" s="5">
        <v>0</v>
      </c>
      <c r="L14" s="5">
        <v>0</v>
      </c>
    </row>
    <row r="15" spans="1:12" ht="13">
      <c r="A15" s="1">
        <v>13</v>
      </c>
      <c r="B15" s="23">
        <v>36823</v>
      </c>
      <c r="C15" s="24" t="s">
        <v>2070</v>
      </c>
      <c r="D15" s="25">
        <v>298</v>
      </c>
      <c r="E15" s="25" t="s">
        <v>2069</v>
      </c>
      <c r="F15" s="26">
        <v>2000</v>
      </c>
      <c r="G15" s="26">
        <v>10</v>
      </c>
      <c r="H15" s="26">
        <v>24</v>
      </c>
      <c r="I15" s="26" t="s">
        <v>1153</v>
      </c>
      <c r="J15" s="27">
        <v>0</v>
      </c>
      <c r="K15" s="5">
        <v>0</v>
      </c>
      <c r="L15" s="5">
        <v>0</v>
      </c>
    </row>
    <row r="16" spans="1:12" ht="13">
      <c r="A16" s="1">
        <v>14</v>
      </c>
      <c r="B16" s="23">
        <v>36963</v>
      </c>
      <c r="C16" s="24" t="s">
        <v>2071</v>
      </c>
      <c r="D16" s="25">
        <v>72</v>
      </c>
      <c r="E16" s="25" t="s">
        <v>2072</v>
      </c>
      <c r="F16" s="26">
        <v>2001</v>
      </c>
      <c r="G16" s="26">
        <v>3</v>
      </c>
      <c r="H16" s="26">
        <v>13</v>
      </c>
      <c r="I16" s="26" t="s">
        <v>985</v>
      </c>
      <c r="J16" s="27">
        <v>2.3772294999999999</v>
      </c>
      <c r="K16" s="5">
        <v>0.10171387585734699</v>
      </c>
      <c r="L16" s="5">
        <v>0.32151997725234599</v>
      </c>
    </row>
    <row r="17" spans="1:12" ht="13">
      <c r="A17" s="1">
        <v>15</v>
      </c>
      <c r="B17" s="23">
        <v>36991</v>
      </c>
      <c r="C17" s="24" t="s">
        <v>2073</v>
      </c>
      <c r="D17" s="25">
        <v>100</v>
      </c>
      <c r="E17" s="25" t="s">
        <v>2054</v>
      </c>
      <c r="F17" s="26">
        <v>2001</v>
      </c>
      <c r="G17" s="26">
        <v>4</v>
      </c>
      <c r="H17" s="26">
        <v>10</v>
      </c>
      <c r="I17" s="26" t="s">
        <v>1148</v>
      </c>
      <c r="J17" s="27">
        <v>0</v>
      </c>
      <c r="K17" s="5">
        <v>0</v>
      </c>
      <c r="L17" s="5">
        <v>0</v>
      </c>
    </row>
    <row r="18" spans="1:12" ht="13">
      <c r="A18" s="1">
        <v>16</v>
      </c>
      <c r="B18" s="23">
        <v>37004</v>
      </c>
      <c r="C18" s="24" t="s">
        <v>2074</v>
      </c>
      <c r="D18" s="25">
        <v>113</v>
      </c>
      <c r="E18" s="25" t="s">
        <v>2054</v>
      </c>
      <c r="F18" s="26">
        <v>2001</v>
      </c>
      <c r="G18" s="26">
        <v>4</v>
      </c>
      <c r="H18" s="26">
        <v>23</v>
      </c>
      <c r="I18" s="26" t="s">
        <v>1214</v>
      </c>
      <c r="J18" s="27">
        <v>0</v>
      </c>
      <c r="K18" s="5">
        <v>0</v>
      </c>
      <c r="L18" s="5">
        <v>0</v>
      </c>
    </row>
    <row r="19" spans="1:12" ht="13">
      <c r="A19" s="1">
        <v>17</v>
      </c>
      <c r="B19" s="23">
        <v>37018</v>
      </c>
      <c r="C19" s="24" t="s">
        <v>2075</v>
      </c>
      <c r="D19" s="25">
        <v>127</v>
      </c>
      <c r="E19" s="25" t="s">
        <v>2057</v>
      </c>
      <c r="F19" s="26">
        <v>2001</v>
      </c>
      <c r="G19" s="26">
        <v>5</v>
      </c>
      <c r="H19" s="26">
        <v>7</v>
      </c>
      <c r="I19" s="26" t="s">
        <v>1157</v>
      </c>
      <c r="J19" s="27">
        <v>12.426195</v>
      </c>
      <c r="K19" s="5">
        <v>0.75665824607922405</v>
      </c>
      <c r="L19" s="5">
        <v>0</v>
      </c>
    </row>
    <row r="20" spans="1:12" ht="13">
      <c r="A20" s="1">
        <v>18</v>
      </c>
      <c r="B20" s="23">
        <v>37032</v>
      </c>
      <c r="C20" s="24" t="s">
        <v>2076</v>
      </c>
      <c r="D20" s="25">
        <v>141</v>
      </c>
      <c r="E20" s="25" t="s">
        <v>2057</v>
      </c>
      <c r="F20" s="26">
        <v>2001</v>
      </c>
      <c r="G20" s="26">
        <v>5</v>
      </c>
      <c r="H20" s="26">
        <v>21</v>
      </c>
      <c r="I20" s="26" t="s">
        <v>2077</v>
      </c>
      <c r="J20" s="27">
        <v>36.917686000000003</v>
      </c>
      <c r="K20" s="5">
        <v>2.08577241684804</v>
      </c>
      <c r="L20" s="5">
        <v>0</v>
      </c>
    </row>
    <row r="21" spans="1:12" ht="13">
      <c r="A21" s="1">
        <v>19</v>
      </c>
      <c r="B21" s="23">
        <v>37046</v>
      </c>
      <c r="C21" s="24" t="s">
        <v>2078</v>
      </c>
      <c r="D21" s="25">
        <v>155</v>
      </c>
      <c r="E21" s="25" t="s">
        <v>2057</v>
      </c>
      <c r="F21" s="26">
        <v>2001</v>
      </c>
      <c r="G21" s="26">
        <v>6</v>
      </c>
      <c r="H21" s="26">
        <v>4</v>
      </c>
      <c r="I21" s="26" t="s">
        <v>1062</v>
      </c>
      <c r="J21" s="27">
        <v>13.037991999999999</v>
      </c>
      <c r="K21" s="5">
        <v>0.59021638841644897</v>
      </c>
      <c r="L21" s="5">
        <v>0</v>
      </c>
    </row>
    <row r="22" spans="1:12" ht="13">
      <c r="A22" s="1">
        <v>20</v>
      </c>
      <c r="B22" s="23">
        <v>37074</v>
      </c>
      <c r="C22" s="24" t="s">
        <v>2079</v>
      </c>
      <c r="D22" s="25">
        <v>183</v>
      </c>
      <c r="E22" s="25" t="s">
        <v>2060</v>
      </c>
      <c r="F22" s="26">
        <v>2001</v>
      </c>
      <c r="G22" s="26">
        <v>7</v>
      </c>
      <c r="H22" s="26">
        <v>2</v>
      </c>
      <c r="I22" s="26" t="s">
        <v>1174</v>
      </c>
      <c r="J22" s="27">
        <v>8.6507850000000008</v>
      </c>
      <c r="K22" s="5">
        <v>0.42365555904568097</v>
      </c>
      <c r="L22" s="5">
        <v>0</v>
      </c>
    </row>
    <row r="23" spans="1:12" ht="13">
      <c r="A23" s="1">
        <v>21</v>
      </c>
      <c r="B23" s="23">
        <v>37088</v>
      </c>
      <c r="C23" s="24" t="s">
        <v>2080</v>
      </c>
      <c r="D23" s="25">
        <v>197</v>
      </c>
      <c r="E23" s="25" t="s">
        <v>2064</v>
      </c>
      <c r="F23" s="26">
        <v>2001</v>
      </c>
      <c r="G23" s="26">
        <v>7</v>
      </c>
      <c r="H23" s="26">
        <v>16</v>
      </c>
      <c r="I23" s="26" t="s">
        <v>1085</v>
      </c>
      <c r="J23" s="27">
        <v>0</v>
      </c>
      <c r="K23" s="5">
        <v>0</v>
      </c>
      <c r="L23" s="5">
        <v>0</v>
      </c>
    </row>
    <row r="24" spans="1:12" ht="13">
      <c r="A24" s="1">
        <v>22</v>
      </c>
      <c r="B24" s="23">
        <v>37102</v>
      </c>
      <c r="C24" s="24" t="s">
        <v>2081</v>
      </c>
      <c r="D24" s="25">
        <v>211</v>
      </c>
      <c r="E24" s="25" t="s">
        <v>2064</v>
      </c>
      <c r="F24" s="26">
        <v>2001</v>
      </c>
      <c r="G24" s="26">
        <v>7</v>
      </c>
      <c r="H24" s="26">
        <v>30</v>
      </c>
      <c r="I24" s="26" t="s">
        <v>1306</v>
      </c>
      <c r="J24" s="27">
        <v>0</v>
      </c>
      <c r="K24" s="5">
        <v>0</v>
      </c>
      <c r="L24" s="5">
        <v>0</v>
      </c>
    </row>
    <row r="25" spans="1:12" ht="13">
      <c r="A25" s="1">
        <v>23</v>
      </c>
      <c r="B25" s="23">
        <v>37116</v>
      </c>
      <c r="C25" s="24" t="s">
        <v>2082</v>
      </c>
      <c r="D25" s="25">
        <v>225</v>
      </c>
      <c r="E25" s="25" t="s">
        <v>2064</v>
      </c>
      <c r="F25" s="26">
        <v>2001</v>
      </c>
      <c r="G25" s="26">
        <v>8</v>
      </c>
      <c r="H25" s="26">
        <v>13</v>
      </c>
      <c r="I25" s="26" t="s">
        <v>1310</v>
      </c>
      <c r="J25" s="27">
        <v>1.9581127</v>
      </c>
      <c r="K25" s="5">
        <v>5.9210786761300899E-2</v>
      </c>
      <c r="L25" s="5">
        <v>0</v>
      </c>
    </row>
    <row r="26" spans="1:12" ht="13">
      <c r="A26" s="1">
        <v>24</v>
      </c>
      <c r="B26" s="23">
        <v>37131</v>
      </c>
      <c r="C26" s="24" t="s">
        <v>2083</v>
      </c>
      <c r="D26" s="25">
        <v>240</v>
      </c>
      <c r="E26" s="25" t="s">
        <v>2064</v>
      </c>
      <c r="F26" s="26">
        <v>2001</v>
      </c>
      <c r="G26" s="26">
        <v>8</v>
      </c>
      <c r="H26" s="26">
        <v>28</v>
      </c>
      <c r="I26" s="26" t="s">
        <v>1106</v>
      </c>
      <c r="J26" s="27">
        <v>0</v>
      </c>
      <c r="K26" s="5">
        <v>0</v>
      </c>
      <c r="L26" s="5">
        <v>0</v>
      </c>
    </row>
    <row r="27" spans="1:12" ht="13">
      <c r="A27" s="1">
        <v>25</v>
      </c>
      <c r="B27" s="23">
        <v>37144</v>
      </c>
      <c r="C27" s="24" t="s">
        <v>2084</v>
      </c>
      <c r="D27" s="25">
        <v>253</v>
      </c>
      <c r="E27" s="25" t="s">
        <v>2064</v>
      </c>
      <c r="F27" s="26">
        <v>2001</v>
      </c>
      <c r="G27" s="26">
        <v>9</v>
      </c>
      <c r="H27" s="26">
        <v>10</v>
      </c>
      <c r="I27" s="26" t="s">
        <v>1089</v>
      </c>
      <c r="J27" s="27">
        <v>0</v>
      </c>
      <c r="K27" s="5">
        <v>0</v>
      </c>
      <c r="L27" s="5">
        <v>0</v>
      </c>
    </row>
    <row r="28" spans="1:12" ht="13">
      <c r="A28" s="1">
        <v>26</v>
      </c>
      <c r="B28" s="23">
        <v>37160</v>
      </c>
      <c r="C28" s="24" t="s">
        <v>2085</v>
      </c>
      <c r="D28" s="25">
        <v>269</v>
      </c>
      <c r="E28" s="25" t="s">
        <v>2069</v>
      </c>
      <c r="F28" s="26">
        <v>2001</v>
      </c>
      <c r="G28" s="26">
        <v>9</v>
      </c>
      <c r="H28" s="26">
        <v>26</v>
      </c>
      <c r="I28" s="26" t="s">
        <v>1412</v>
      </c>
      <c r="J28" s="27">
        <v>0</v>
      </c>
      <c r="K28" s="5">
        <v>0</v>
      </c>
      <c r="L28" s="5">
        <v>0</v>
      </c>
    </row>
    <row r="29" spans="1:12" ht="13">
      <c r="A29" s="1">
        <v>27</v>
      </c>
      <c r="B29" s="23">
        <v>37173</v>
      </c>
      <c r="C29" s="24" t="s">
        <v>2086</v>
      </c>
      <c r="D29" s="25">
        <v>282</v>
      </c>
      <c r="E29" s="25" t="s">
        <v>2069</v>
      </c>
      <c r="F29" s="26">
        <v>2001</v>
      </c>
      <c r="G29" s="26">
        <v>10</v>
      </c>
      <c r="H29" s="26">
        <v>9</v>
      </c>
      <c r="I29" s="26" t="s">
        <v>1092</v>
      </c>
      <c r="J29" s="27">
        <v>0</v>
      </c>
      <c r="K29" s="5">
        <v>0</v>
      </c>
      <c r="L29" s="5">
        <v>0</v>
      </c>
    </row>
    <row r="30" spans="1:12" ht="13">
      <c r="A30" s="1">
        <v>28</v>
      </c>
      <c r="B30" s="23">
        <v>37184</v>
      </c>
      <c r="C30" s="24" t="s">
        <v>2087</v>
      </c>
      <c r="D30" s="25">
        <v>293</v>
      </c>
      <c r="E30" s="25" t="s">
        <v>2069</v>
      </c>
      <c r="F30" s="26">
        <v>2001</v>
      </c>
      <c r="G30" s="26">
        <v>10</v>
      </c>
      <c r="H30" s="26">
        <v>20</v>
      </c>
      <c r="I30" s="26" t="s">
        <v>1246</v>
      </c>
      <c r="J30" s="27">
        <v>0</v>
      </c>
      <c r="K30" s="5">
        <v>0</v>
      </c>
      <c r="L30" s="5">
        <v>0</v>
      </c>
    </row>
    <row r="31" spans="1:12" ht="13">
      <c r="A31" s="1">
        <v>29</v>
      </c>
      <c r="B31" s="23">
        <v>37201</v>
      </c>
      <c r="C31" s="24" t="s">
        <v>2088</v>
      </c>
      <c r="D31" s="25">
        <v>310</v>
      </c>
      <c r="E31" s="25" t="s">
        <v>2069</v>
      </c>
      <c r="F31" s="26">
        <v>2001</v>
      </c>
      <c r="G31" s="26">
        <v>11</v>
      </c>
      <c r="H31" s="26">
        <v>6</v>
      </c>
      <c r="I31" s="26" t="s">
        <v>1389</v>
      </c>
      <c r="J31" s="27">
        <v>0</v>
      </c>
      <c r="K31" s="5">
        <v>0</v>
      </c>
      <c r="L31" s="5">
        <v>0</v>
      </c>
    </row>
    <row r="32" spans="1:12" ht="13">
      <c r="A32" s="1">
        <v>30</v>
      </c>
      <c r="B32" s="23">
        <v>37221</v>
      </c>
      <c r="C32" s="24" t="s">
        <v>2089</v>
      </c>
      <c r="D32" s="25">
        <v>330</v>
      </c>
      <c r="E32" s="25" t="s">
        <v>2069</v>
      </c>
      <c r="F32" s="26">
        <v>2001</v>
      </c>
      <c r="G32" s="26">
        <v>11</v>
      </c>
      <c r="H32" s="26">
        <v>26</v>
      </c>
      <c r="I32" s="26" t="s">
        <v>1146</v>
      </c>
      <c r="J32" s="27">
        <v>6.2357139999999998</v>
      </c>
      <c r="K32" s="5">
        <v>0.21524916736399499</v>
      </c>
      <c r="L32" s="5">
        <v>2.5269003858394998</v>
      </c>
    </row>
    <row r="33" spans="1:12" ht="13">
      <c r="A33" s="1">
        <v>31</v>
      </c>
      <c r="B33" s="23">
        <v>37315</v>
      </c>
      <c r="C33" s="24" t="s">
        <v>2090</v>
      </c>
      <c r="D33" s="25">
        <v>59</v>
      </c>
      <c r="E33" s="25" t="s">
        <v>2072</v>
      </c>
      <c r="F33" s="26">
        <v>2002</v>
      </c>
      <c r="G33" s="26">
        <v>2</v>
      </c>
      <c r="H33" s="26">
        <v>28</v>
      </c>
      <c r="I33" s="26" t="s">
        <v>1377</v>
      </c>
      <c r="J33" s="27">
        <v>13.141446999999999</v>
      </c>
      <c r="K33" s="5">
        <v>0.66884412521565095</v>
      </c>
      <c r="L33" s="5">
        <v>0.17845302723487699</v>
      </c>
    </row>
    <row r="34" spans="1:12" ht="13">
      <c r="A34" s="1">
        <v>32</v>
      </c>
      <c r="B34" s="23">
        <v>37363</v>
      </c>
      <c r="C34" s="24" t="s">
        <v>2091</v>
      </c>
      <c r="D34" s="25">
        <v>107</v>
      </c>
      <c r="E34" s="25" t="s">
        <v>2054</v>
      </c>
      <c r="F34" s="26">
        <v>2002</v>
      </c>
      <c r="G34" s="26">
        <v>4</v>
      </c>
      <c r="H34" s="26">
        <v>17</v>
      </c>
      <c r="I34" s="26" t="s">
        <v>1340</v>
      </c>
      <c r="J34" s="27">
        <v>3.5829260000000001</v>
      </c>
      <c r="K34" s="5">
        <v>0.19733576680369799</v>
      </c>
      <c r="L34" s="5">
        <v>0</v>
      </c>
    </row>
    <row r="35" spans="1:12" ht="13">
      <c r="A35" s="1">
        <v>33</v>
      </c>
      <c r="B35" s="23">
        <v>37369</v>
      </c>
      <c r="C35" s="24" t="s">
        <v>2092</v>
      </c>
      <c r="D35" s="25">
        <v>113</v>
      </c>
      <c r="E35" s="25" t="s">
        <v>2054</v>
      </c>
      <c r="F35" s="26">
        <v>2002</v>
      </c>
      <c r="G35" s="26">
        <v>4</v>
      </c>
      <c r="H35" s="26">
        <v>23</v>
      </c>
      <c r="I35" s="26" t="s">
        <v>1141</v>
      </c>
      <c r="J35" s="27">
        <v>5.4045120000000004</v>
      </c>
      <c r="K35" s="5">
        <v>0.26981658262790997</v>
      </c>
      <c r="L35" s="5">
        <v>0</v>
      </c>
    </row>
    <row r="36" spans="1:12" ht="13">
      <c r="A36" s="1">
        <v>34</v>
      </c>
      <c r="B36" s="23">
        <v>37383</v>
      </c>
      <c r="C36" s="24" t="s">
        <v>2093</v>
      </c>
      <c r="D36" s="25">
        <v>127</v>
      </c>
      <c r="E36" s="25" t="s">
        <v>2057</v>
      </c>
      <c r="F36" s="26">
        <v>2002</v>
      </c>
      <c r="G36" s="26">
        <v>5</v>
      </c>
      <c r="H36" s="26">
        <v>7</v>
      </c>
      <c r="I36" s="26" t="s">
        <v>1149</v>
      </c>
      <c r="J36" s="27">
        <v>15.161414000000001</v>
      </c>
      <c r="K36" s="5">
        <v>0.63537888472425497</v>
      </c>
      <c r="L36" s="5">
        <v>0</v>
      </c>
    </row>
    <row r="37" spans="1:12" ht="13">
      <c r="A37" s="1">
        <v>35</v>
      </c>
      <c r="B37" s="23">
        <v>37400</v>
      </c>
      <c r="C37" s="24" t="s">
        <v>2094</v>
      </c>
      <c r="D37" s="25">
        <v>144</v>
      </c>
      <c r="E37" s="25" t="s">
        <v>2057</v>
      </c>
      <c r="F37" s="26">
        <v>2002</v>
      </c>
      <c r="G37" s="26">
        <v>5</v>
      </c>
      <c r="H37" s="26">
        <v>24</v>
      </c>
      <c r="I37" s="26" t="s">
        <v>1079</v>
      </c>
      <c r="J37" s="27">
        <v>9.1513969999999993</v>
      </c>
      <c r="K37" s="5">
        <v>0.27590246508108801</v>
      </c>
      <c r="L37" s="5">
        <v>0</v>
      </c>
    </row>
    <row r="38" spans="1:12" ht="13">
      <c r="A38" s="1">
        <v>36</v>
      </c>
      <c r="B38" s="23">
        <v>37412</v>
      </c>
      <c r="C38" s="24" t="s">
        <v>2095</v>
      </c>
      <c r="D38" s="25">
        <v>156</v>
      </c>
      <c r="E38" s="25" t="s">
        <v>2057</v>
      </c>
      <c r="F38" s="26">
        <v>2002</v>
      </c>
      <c r="G38" s="26">
        <v>6</v>
      </c>
      <c r="H38" s="26">
        <v>5</v>
      </c>
      <c r="I38" s="26" t="s">
        <v>1382</v>
      </c>
      <c r="J38" s="27">
        <v>0</v>
      </c>
      <c r="K38" s="5">
        <v>0</v>
      </c>
      <c r="L38" s="5">
        <v>0</v>
      </c>
    </row>
    <row r="39" spans="1:12" ht="13">
      <c r="A39" s="1">
        <v>37</v>
      </c>
      <c r="B39" s="23">
        <v>37424</v>
      </c>
      <c r="C39" s="24" t="s">
        <v>2096</v>
      </c>
      <c r="D39" s="25">
        <v>168</v>
      </c>
      <c r="E39" s="25" t="s">
        <v>2057</v>
      </c>
      <c r="F39" s="26">
        <v>2002</v>
      </c>
      <c r="G39" s="26">
        <v>6</v>
      </c>
      <c r="H39" s="26">
        <v>17</v>
      </c>
      <c r="I39" s="26" t="s">
        <v>1319</v>
      </c>
      <c r="J39" s="27">
        <v>0</v>
      </c>
      <c r="K39" s="5">
        <v>0</v>
      </c>
      <c r="L39" s="5">
        <v>0</v>
      </c>
    </row>
    <row r="40" spans="1:12" ht="13">
      <c r="A40" s="1">
        <v>38</v>
      </c>
      <c r="B40" s="23">
        <v>37438</v>
      </c>
      <c r="C40" s="24" t="s">
        <v>2097</v>
      </c>
      <c r="D40" s="25">
        <v>182</v>
      </c>
      <c r="E40" s="25" t="s">
        <v>2060</v>
      </c>
      <c r="F40" s="26">
        <v>2002</v>
      </c>
      <c r="G40" s="26">
        <v>7</v>
      </c>
      <c r="H40" s="26">
        <v>1</v>
      </c>
      <c r="I40" s="26" t="s">
        <v>1422</v>
      </c>
      <c r="J40" s="27">
        <v>0</v>
      </c>
      <c r="K40" s="5">
        <v>0</v>
      </c>
      <c r="L40" s="5">
        <v>0.44098807077118302</v>
      </c>
    </row>
    <row r="41" spans="1:12" ht="13">
      <c r="A41" s="1">
        <v>39</v>
      </c>
      <c r="B41" s="23">
        <v>37454</v>
      </c>
      <c r="C41" s="24" t="s">
        <v>2098</v>
      </c>
      <c r="D41" s="25">
        <v>198</v>
      </c>
      <c r="E41" s="25" t="s">
        <v>2060</v>
      </c>
      <c r="F41" s="26">
        <v>2002</v>
      </c>
      <c r="G41" s="26">
        <v>7</v>
      </c>
      <c r="H41" s="26">
        <v>17</v>
      </c>
      <c r="I41" s="26" t="s">
        <v>1010</v>
      </c>
      <c r="J41" s="27">
        <v>17.130662999999998</v>
      </c>
      <c r="K41" s="5">
        <v>0.66934069746822999</v>
      </c>
      <c r="L41" s="5">
        <v>0.90246098663168905</v>
      </c>
    </row>
    <row r="42" spans="1:12" ht="13">
      <c r="A42" s="1">
        <v>40</v>
      </c>
      <c r="B42" s="23">
        <v>37454</v>
      </c>
      <c r="C42" s="24" t="s">
        <v>2098</v>
      </c>
      <c r="D42" s="25">
        <v>198</v>
      </c>
      <c r="E42" s="25" t="s">
        <v>2060</v>
      </c>
      <c r="F42" s="26">
        <v>2002</v>
      </c>
      <c r="G42" s="26">
        <v>7</v>
      </c>
      <c r="H42" s="26">
        <v>17</v>
      </c>
      <c r="I42" s="26" t="s">
        <v>1071</v>
      </c>
      <c r="J42" s="27">
        <v>3.4122894000000001</v>
      </c>
      <c r="K42" s="5">
        <v>0.17803597189850801</v>
      </c>
      <c r="L42" s="5">
        <v>0.110401584978846</v>
      </c>
    </row>
    <row r="43" spans="1:12" ht="13">
      <c r="A43" s="1">
        <v>41</v>
      </c>
      <c r="B43" s="23">
        <v>37469</v>
      </c>
      <c r="C43" s="24" t="s">
        <v>2099</v>
      </c>
      <c r="D43" s="25">
        <v>213</v>
      </c>
      <c r="E43" s="25" t="s">
        <v>2064</v>
      </c>
      <c r="F43" s="26">
        <v>2002</v>
      </c>
      <c r="G43" s="26">
        <v>8</v>
      </c>
      <c r="H43" s="26">
        <v>1</v>
      </c>
      <c r="I43" s="26" t="s">
        <v>1371</v>
      </c>
      <c r="J43" s="27">
        <v>11.67572</v>
      </c>
      <c r="K43" s="5">
        <v>0.49798963231030202</v>
      </c>
      <c r="L43" s="5">
        <v>0.145213730910285</v>
      </c>
    </row>
    <row r="44" spans="1:12" ht="13">
      <c r="A44" s="1">
        <v>42</v>
      </c>
      <c r="B44" s="23">
        <v>37482</v>
      </c>
      <c r="C44" s="24" t="s">
        <v>2100</v>
      </c>
      <c r="D44" s="25">
        <v>226</v>
      </c>
      <c r="E44" s="25" t="s">
        <v>2064</v>
      </c>
      <c r="F44" s="26">
        <v>2002</v>
      </c>
      <c r="G44" s="26">
        <v>8</v>
      </c>
      <c r="H44" s="26">
        <v>14</v>
      </c>
      <c r="I44" s="26" t="s">
        <v>1082</v>
      </c>
      <c r="J44" s="27">
        <v>7.4945639999999996</v>
      </c>
      <c r="K44" s="5">
        <v>0.38014277973259097</v>
      </c>
      <c r="L44" s="5">
        <v>0.12871444422244199</v>
      </c>
    </row>
    <row r="45" spans="1:12" ht="13">
      <c r="A45" s="1">
        <v>43</v>
      </c>
      <c r="B45" s="23">
        <v>37497</v>
      </c>
      <c r="C45" s="24" t="s">
        <v>2101</v>
      </c>
      <c r="D45" s="25">
        <v>241</v>
      </c>
      <c r="E45" s="25" t="s">
        <v>2064</v>
      </c>
      <c r="F45" s="26">
        <v>2002</v>
      </c>
      <c r="G45" s="26">
        <v>8</v>
      </c>
      <c r="H45" s="26">
        <v>29</v>
      </c>
      <c r="I45" s="26" t="s">
        <v>1415</v>
      </c>
      <c r="J45" s="27">
        <v>6.7954499999999998</v>
      </c>
      <c r="K45" s="5">
        <v>0.38656341358847202</v>
      </c>
      <c r="L45" s="5">
        <v>0</v>
      </c>
    </row>
    <row r="46" spans="1:12" ht="13">
      <c r="A46" s="1">
        <v>44</v>
      </c>
      <c r="B46" s="23">
        <v>37511</v>
      </c>
      <c r="C46" s="24" t="s">
        <v>2102</v>
      </c>
      <c r="D46" s="25">
        <v>255</v>
      </c>
      <c r="E46" s="25" t="s">
        <v>2064</v>
      </c>
      <c r="F46" s="26">
        <v>2002</v>
      </c>
      <c r="G46" s="26">
        <v>9</v>
      </c>
      <c r="H46" s="26">
        <v>12</v>
      </c>
      <c r="I46" s="26" t="s">
        <v>1346</v>
      </c>
      <c r="J46" s="27">
        <v>3.4552014</v>
      </c>
      <c r="K46" s="5">
        <v>0.103300692747177</v>
      </c>
      <c r="L46" s="5">
        <v>0</v>
      </c>
    </row>
    <row r="47" spans="1:12" ht="13">
      <c r="A47" s="1">
        <v>45</v>
      </c>
      <c r="B47" s="23">
        <v>37523</v>
      </c>
      <c r="C47" s="24" t="s">
        <v>2103</v>
      </c>
      <c r="D47" s="25">
        <v>267</v>
      </c>
      <c r="E47" s="25" t="s">
        <v>2064</v>
      </c>
      <c r="F47" s="26">
        <v>2002</v>
      </c>
      <c r="G47" s="26">
        <v>9</v>
      </c>
      <c r="H47" s="26">
        <v>24</v>
      </c>
      <c r="I47" s="26" t="s">
        <v>1384</v>
      </c>
      <c r="J47" s="27">
        <v>2.9264462</v>
      </c>
      <c r="K47" s="5">
        <v>0.15829168871011801</v>
      </c>
      <c r="L47" s="5">
        <v>0</v>
      </c>
    </row>
    <row r="48" spans="1:12" ht="13">
      <c r="A48" s="1">
        <v>46</v>
      </c>
      <c r="B48" s="23">
        <v>37526</v>
      </c>
      <c r="C48" s="24" t="s">
        <v>2104</v>
      </c>
      <c r="D48" s="25">
        <v>270</v>
      </c>
      <c r="E48" s="25" t="s">
        <v>2064</v>
      </c>
      <c r="F48" s="26">
        <v>2002</v>
      </c>
      <c r="G48" s="26">
        <v>9</v>
      </c>
      <c r="H48" s="26">
        <v>27</v>
      </c>
      <c r="I48" s="26" t="s">
        <v>1012</v>
      </c>
      <c r="J48" s="27">
        <v>0</v>
      </c>
      <c r="K48" s="5">
        <v>0</v>
      </c>
      <c r="L48" s="5">
        <v>0</v>
      </c>
    </row>
    <row r="49" spans="1:12" ht="13">
      <c r="A49" s="1">
        <v>47</v>
      </c>
      <c r="B49" s="23">
        <v>37537</v>
      </c>
      <c r="C49" s="24" t="s">
        <v>2105</v>
      </c>
      <c r="D49" s="25">
        <v>281</v>
      </c>
      <c r="E49" s="25" t="s">
        <v>2064</v>
      </c>
      <c r="F49" s="26">
        <v>2002</v>
      </c>
      <c r="G49" s="26">
        <v>10</v>
      </c>
      <c r="H49" s="26">
        <v>8</v>
      </c>
      <c r="I49" s="26" t="s">
        <v>1335</v>
      </c>
      <c r="J49" s="27">
        <v>0</v>
      </c>
      <c r="K49" s="5">
        <v>0</v>
      </c>
      <c r="L49" s="5">
        <v>0</v>
      </c>
    </row>
    <row r="50" spans="1:12" ht="13">
      <c r="A50" s="1">
        <v>48</v>
      </c>
      <c r="B50" s="23">
        <v>37551</v>
      </c>
      <c r="C50" s="24" t="s">
        <v>2106</v>
      </c>
      <c r="D50" s="25">
        <v>295</v>
      </c>
      <c r="E50" s="25" t="s">
        <v>2069</v>
      </c>
      <c r="F50" s="26">
        <v>2002</v>
      </c>
      <c r="G50" s="26">
        <v>10</v>
      </c>
      <c r="H50" s="26">
        <v>22</v>
      </c>
      <c r="I50" s="26" t="s">
        <v>1252</v>
      </c>
      <c r="J50" s="27">
        <v>6.6909833000000001</v>
      </c>
      <c r="K50" s="5">
        <v>0.33535493948496797</v>
      </c>
      <c r="L50" s="5">
        <v>0</v>
      </c>
    </row>
    <row r="51" spans="1:12" ht="13">
      <c r="A51" s="1">
        <v>49</v>
      </c>
      <c r="B51" s="23">
        <v>37567</v>
      </c>
      <c r="C51" s="24" t="s">
        <v>2107</v>
      </c>
      <c r="D51" s="25">
        <v>311</v>
      </c>
      <c r="E51" s="25" t="s">
        <v>2069</v>
      </c>
      <c r="F51" s="26">
        <v>2002</v>
      </c>
      <c r="G51" s="26">
        <v>11</v>
      </c>
      <c r="H51" s="26">
        <v>7</v>
      </c>
      <c r="I51" s="26" t="s">
        <v>1436</v>
      </c>
      <c r="J51" s="27">
        <v>0</v>
      </c>
      <c r="K51" s="5">
        <v>0</v>
      </c>
      <c r="L51" s="5">
        <v>0</v>
      </c>
    </row>
    <row r="52" spans="1:12" ht="13">
      <c r="A52" s="1">
        <v>50</v>
      </c>
      <c r="B52" s="23">
        <v>37580</v>
      </c>
      <c r="C52" s="24" t="s">
        <v>2108</v>
      </c>
      <c r="D52" s="25">
        <v>324</v>
      </c>
      <c r="E52" s="25" t="s">
        <v>2069</v>
      </c>
      <c r="F52" s="26">
        <v>2002</v>
      </c>
      <c r="G52" s="26">
        <v>11</v>
      </c>
      <c r="H52" s="26">
        <v>20</v>
      </c>
      <c r="I52" s="26" t="s">
        <v>1128</v>
      </c>
      <c r="J52" s="27">
        <v>2.3950239999999998</v>
      </c>
      <c r="K52" s="5">
        <v>0.222684362531168</v>
      </c>
      <c r="L52" s="5">
        <v>0.39468751138056002</v>
      </c>
    </row>
    <row r="53" spans="1:12" ht="13">
      <c r="A53" s="1">
        <v>51</v>
      </c>
      <c r="B53" s="23">
        <v>37754</v>
      </c>
      <c r="C53" s="24" t="s">
        <v>2109</v>
      </c>
      <c r="D53" s="25">
        <v>133</v>
      </c>
      <c r="E53" s="25" t="s">
        <v>2057</v>
      </c>
      <c r="F53" s="26">
        <v>2003</v>
      </c>
      <c r="G53" s="26">
        <v>5</v>
      </c>
      <c r="H53" s="26">
        <v>13</v>
      </c>
      <c r="I53" s="26" t="s">
        <v>1095</v>
      </c>
      <c r="J53" s="27">
        <v>0</v>
      </c>
      <c r="K53" s="5">
        <v>0</v>
      </c>
      <c r="L53" s="5">
        <v>0</v>
      </c>
    </row>
    <row r="54" spans="1:12" ht="13">
      <c r="A54" s="1">
        <v>52</v>
      </c>
      <c r="B54" s="23">
        <v>37769</v>
      </c>
      <c r="C54" s="24" t="s">
        <v>2110</v>
      </c>
      <c r="D54" s="25">
        <v>148</v>
      </c>
      <c r="E54" s="25" t="s">
        <v>2057</v>
      </c>
      <c r="F54" s="26">
        <v>2003</v>
      </c>
      <c r="G54" s="26">
        <v>5</v>
      </c>
      <c r="H54" s="26">
        <v>28</v>
      </c>
      <c r="I54" s="26" t="s">
        <v>1303</v>
      </c>
      <c r="J54" s="27">
        <v>0</v>
      </c>
      <c r="K54" s="5">
        <v>0</v>
      </c>
      <c r="L54" s="5">
        <v>0</v>
      </c>
    </row>
    <row r="55" spans="1:12" ht="13">
      <c r="A55" s="1">
        <v>53</v>
      </c>
      <c r="B55" s="23">
        <v>37781</v>
      </c>
      <c r="C55" s="24" t="s">
        <v>2111</v>
      </c>
      <c r="D55" s="25">
        <v>160</v>
      </c>
      <c r="E55" s="25" t="s">
        <v>2057</v>
      </c>
      <c r="F55" s="26">
        <v>2003</v>
      </c>
      <c r="G55" s="26">
        <v>6</v>
      </c>
      <c r="H55" s="26">
        <v>9</v>
      </c>
      <c r="I55" s="26" t="s">
        <v>1360</v>
      </c>
      <c r="J55" s="27">
        <v>0</v>
      </c>
      <c r="K55" s="5">
        <v>0</v>
      </c>
      <c r="L55" s="5">
        <v>0</v>
      </c>
    </row>
    <row r="56" spans="1:12" ht="13">
      <c r="A56" s="1">
        <v>54</v>
      </c>
      <c r="B56" s="23">
        <v>37799</v>
      </c>
      <c r="C56" s="24" t="s">
        <v>2112</v>
      </c>
      <c r="D56" s="25">
        <v>178</v>
      </c>
      <c r="E56" s="25" t="s">
        <v>2060</v>
      </c>
      <c r="F56" s="26">
        <v>2003</v>
      </c>
      <c r="G56" s="26">
        <v>6</v>
      </c>
      <c r="H56" s="26">
        <v>27</v>
      </c>
      <c r="I56" s="26" t="s">
        <v>1268</v>
      </c>
      <c r="J56" s="27">
        <v>0</v>
      </c>
      <c r="K56" s="5">
        <v>0</v>
      </c>
      <c r="L56" s="5">
        <v>0</v>
      </c>
    </row>
    <row r="57" spans="1:12" ht="13">
      <c r="A57" s="1">
        <v>55</v>
      </c>
      <c r="B57" s="23">
        <v>37813</v>
      </c>
      <c r="C57" s="24" t="s">
        <v>2113</v>
      </c>
      <c r="D57" s="25">
        <v>192</v>
      </c>
      <c r="E57" s="25" t="s">
        <v>2060</v>
      </c>
      <c r="F57" s="26">
        <v>2003</v>
      </c>
      <c r="G57" s="26">
        <v>7</v>
      </c>
      <c r="H57" s="26">
        <v>11</v>
      </c>
      <c r="I57" s="26" t="s">
        <v>1283</v>
      </c>
      <c r="J57" s="27">
        <v>0</v>
      </c>
      <c r="K57" s="5">
        <v>0</v>
      </c>
      <c r="L57" s="5">
        <v>0</v>
      </c>
    </row>
    <row r="58" spans="1:12" ht="13">
      <c r="A58" s="1">
        <v>56</v>
      </c>
      <c r="B58" s="23">
        <v>37825</v>
      </c>
      <c r="C58" s="24" t="s">
        <v>2114</v>
      </c>
      <c r="D58" s="25">
        <v>204</v>
      </c>
      <c r="E58" s="25" t="s">
        <v>2060</v>
      </c>
      <c r="F58" s="26">
        <v>2003</v>
      </c>
      <c r="G58" s="26">
        <v>7</v>
      </c>
      <c r="H58" s="26">
        <v>23</v>
      </c>
      <c r="I58" s="26" t="s">
        <v>1407</v>
      </c>
      <c r="J58" s="27">
        <v>0</v>
      </c>
      <c r="K58" s="5">
        <v>0</v>
      </c>
      <c r="L58" s="5">
        <v>1.0501385504781899</v>
      </c>
    </row>
    <row r="59" spans="1:12" ht="13">
      <c r="A59" s="1">
        <v>57</v>
      </c>
      <c r="B59" s="23">
        <v>37840</v>
      </c>
      <c r="C59" s="24" t="s">
        <v>2115</v>
      </c>
      <c r="D59" s="25">
        <v>219</v>
      </c>
      <c r="E59" s="25" t="s">
        <v>2064</v>
      </c>
      <c r="F59" s="26">
        <v>2003</v>
      </c>
      <c r="G59" s="26">
        <v>8</v>
      </c>
      <c r="H59" s="26">
        <v>7</v>
      </c>
      <c r="I59" s="26" t="s">
        <v>994</v>
      </c>
      <c r="J59" s="27">
        <v>2.1522722000000001</v>
      </c>
      <c r="K59" s="5">
        <v>0.105457038112742</v>
      </c>
      <c r="L59" s="5">
        <v>0.46722931704704601</v>
      </c>
    </row>
    <row r="60" spans="1:12" ht="13">
      <c r="A60" s="1">
        <v>58</v>
      </c>
      <c r="B60" s="23">
        <v>37872</v>
      </c>
      <c r="C60" s="24" t="s">
        <v>2116</v>
      </c>
      <c r="D60" s="25">
        <v>251</v>
      </c>
      <c r="E60" s="25" t="s">
        <v>2064</v>
      </c>
      <c r="F60" s="26">
        <v>2003</v>
      </c>
      <c r="G60" s="26">
        <v>9</v>
      </c>
      <c r="H60" s="26">
        <v>8</v>
      </c>
      <c r="I60" s="26" t="s">
        <v>1080</v>
      </c>
      <c r="J60" s="27">
        <v>2.4709055000000002</v>
      </c>
      <c r="K60" s="5">
        <v>0.14722594577584</v>
      </c>
      <c r="L60" s="5">
        <v>0</v>
      </c>
    </row>
    <row r="61" spans="1:12" ht="13">
      <c r="A61" s="1">
        <v>59</v>
      </c>
      <c r="B61" s="23">
        <v>37886</v>
      </c>
      <c r="C61" s="24" t="s">
        <v>2117</v>
      </c>
      <c r="D61" s="25">
        <v>265</v>
      </c>
      <c r="E61" s="25" t="s">
        <v>2064</v>
      </c>
      <c r="F61" s="26">
        <v>2003</v>
      </c>
      <c r="G61" s="26">
        <v>9</v>
      </c>
      <c r="H61" s="26">
        <v>22</v>
      </c>
      <c r="I61" s="26" t="s">
        <v>1392</v>
      </c>
      <c r="J61" s="27">
        <v>0</v>
      </c>
      <c r="K61" s="5">
        <v>0</v>
      </c>
      <c r="L61" s="5">
        <v>0</v>
      </c>
    </row>
    <row r="62" spans="1:12" ht="13">
      <c r="A62" s="1">
        <v>60</v>
      </c>
      <c r="B62" s="23">
        <v>37909</v>
      </c>
      <c r="C62" s="24" t="s">
        <v>2118</v>
      </c>
      <c r="D62" s="25">
        <v>288</v>
      </c>
      <c r="E62" s="25" t="s">
        <v>2069</v>
      </c>
      <c r="F62" s="26">
        <v>2003</v>
      </c>
      <c r="G62" s="26">
        <v>10</v>
      </c>
      <c r="H62" s="26">
        <v>15</v>
      </c>
      <c r="I62" s="26" t="s">
        <v>1063</v>
      </c>
      <c r="J62" s="27">
        <v>0</v>
      </c>
      <c r="K62" s="5">
        <v>0</v>
      </c>
      <c r="L62" s="5">
        <v>0</v>
      </c>
    </row>
    <row r="63" spans="1:12" ht="13">
      <c r="A63" s="1">
        <v>61</v>
      </c>
      <c r="B63" s="23">
        <v>37921</v>
      </c>
      <c r="C63" s="24" t="s">
        <v>2119</v>
      </c>
      <c r="D63" s="25">
        <v>300</v>
      </c>
      <c r="E63" s="25" t="s">
        <v>2069</v>
      </c>
      <c r="F63" s="26">
        <v>2003</v>
      </c>
      <c r="G63" s="26">
        <v>10</v>
      </c>
      <c r="H63" s="26">
        <v>27</v>
      </c>
      <c r="I63" s="26" t="s">
        <v>1196</v>
      </c>
      <c r="J63" s="27">
        <v>0</v>
      </c>
      <c r="K63" s="5">
        <v>0</v>
      </c>
      <c r="L63" s="5">
        <v>0</v>
      </c>
    </row>
    <row r="64" spans="1:12" ht="13">
      <c r="A64" s="1">
        <v>62</v>
      </c>
      <c r="B64" s="23">
        <v>37936</v>
      </c>
      <c r="C64" s="24" t="s">
        <v>2120</v>
      </c>
      <c r="D64" s="25">
        <v>315</v>
      </c>
      <c r="E64" s="25" t="s">
        <v>2069</v>
      </c>
      <c r="F64" s="26">
        <v>2003</v>
      </c>
      <c r="G64" s="26">
        <v>11</v>
      </c>
      <c r="H64" s="26">
        <v>11</v>
      </c>
      <c r="I64" s="26" t="s">
        <v>1385</v>
      </c>
      <c r="J64" s="27">
        <v>0</v>
      </c>
      <c r="K64" s="5">
        <v>0</v>
      </c>
      <c r="L64" s="5">
        <v>8.2680325439150701E-2</v>
      </c>
    </row>
    <row r="65" spans="1:12" ht="13">
      <c r="A65" s="1">
        <v>63</v>
      </c>
      <c r="B65" s="23">
        <v>38126</v>
      </c>
      <c r="C65" s="24" t="s">
        <v>2121</v>
      </c>
      <c r="D65" s="25">
        <v>140</v>
      </c>
      <c r="E65" s="25" t="s">
        <v>2057</v>
      </c>
      <c r="F65" s="26">
        <v>2004</v>
      </c>
      <c r="G65" s="26">
        <v>5</v>
      </c>
      <c r="H65" s="26">
        <v>19</v>
      </c>
      <c r="I65" s="26" t="s">
        <v>1281</v>
      </c>
      <c r="J65" s="27">
        <v>0</v>
      </c>
      <c r="K65" s="5">
        <v>0</v>
      </c>
      <c r="L65" s="5">
        <v>0</v>
      </c>
    </row>
    <row r="66" spans="1:12" ht="13">
      <c r="A66" s="1">
        <v>64</v>
      </c>
      <c r="B66" s="23">
        <v>38133</v>
      </c>
      <c r="C66" s="24" t="s">
        <v>2122</v>
      </c>
      <c r="D66" s="25">
        <v>147</v>
      </c>
      <c r="E66" s="25" t="s">
        <v>2057</v>
      </c>
      <c r="F66" s="26">
        <v>2004</v>
      </c>
      <c r="G66" s="26">
        <v>5</v>
      </c>
      <c r="H66" s="26">
        <v>26</v>
      </c>
      <c r="I66" s="26" t="s">
        <v>1356</v>
      </c>
      <c r="J66" s="27">
        <v>0</v>
      </c>
      <c r="K66" s="5">
        <v>0</v>
      </c>
      <c r="L66" s="5">
        <v>0</v>
      </c>
    </row>
    <row r="67" spans="1:12" ht="13">
      <c r="A67" s="1">
        <v>65</v>
      </c>
      <c r="B67" s="23">
        <v>38149</v>
      </c>
      <c r="C67" s="24" t="s">
        <v>2123</v>
      </c>
      <c r="D67" s="25">
        <v>163</v>
      </c>
      <c r="E67" s="25" t="s">
        <v>2057</v>
      </c>
      <c r="F67" s="26">
        <v>2004</v>
      </c>
      <c r="G67" s="26">
        <v>6</v>
      </c>
      <c r="H67" s="26">
        <v>11</v>
      </c>
      <c r="I67" s="26" t="s">
        <v>1290</v>
      </c>
      <c r="J67" s="27">
        <v>0</v>
      </c>
      <c r="K67" s="5">
        <v>0</v>
      </c>
      <c r="L67" s="5">
        <v>0</v>
      </c>
    </row>
    <row r="68" spans="1:12" ht="13">
      <c r="A68" s="1">
        <v>66</v>
      </c>
      <c r="B68" s="23">
        <v>38163</v>
      </c>
      <c r="C68" s="24" t="s">
        <v>2124</v>
      </c>
      <c r="D68" s="25">
        <v>177</v>
      </c>
      <c r="E68" s="25" t="s">
        <v>2060</v>
      </c>
      <c r="F68" s="26">
        <v>2004</v>
      </c>
      <c r="G68" s="26">
        <v>6</v>
      </c>
      <c r="H68" s="26">
        <v>25</v>
      </c>
      <c r="I68" s="26" t="s">
        <v>1326</v>
      </c>
      <c r="J68" s="27">
        <v>0</v>
      </c>
      <c r="K68" s="5">
        <v>0</v>
      </c>
      <c r="L68" s="5">
        <v>0.58893482082746895</v>
      </c>
    </row>
    <row r="69" spans="1:12" ht="13">
      <c r="A69" s="1">
        <v>67</v>
      </c>
      <c r="B69" s="23">
        <v>38176</v>
      </c>
      <c r="C69" s="24" t="s">
        <v>2125</v>
      </c>
      <c r="D69" s="25">
        <v>190</v>
      </c>
      <c r="E69" s="25" t="s">
        <v>2060</v>
      </c>
      <c r="F69" s="26">
        <v>2004</v>
      </c>
      <c r="G69" s="26">
        <v>7</v>
      </c>
      <c r="H69" s="26">
        <v>8</v>
      </c>
      <c r="I69" s="26" t="s">
        <v>1427</v>
      </c>
      <c r="J69" s="27">
        <v>0</v>
      </c>
      <c r="K69" s="5">
        <v>0</v>
      </c>
      <c r="L69" s="5">
        <v>0.100272873740809</v>
      </c>
    </row>
    <row r="70" spans="1:12" ht="13">
      <c r="A70" s="1">
        <v>68</v>
      </c>
      <c r="B70" s="23">
        <v>38190</v>
      </c>
      <c r="C70" s="24" t="s">
        <v>2126</v>
      </c>
      <c r="D70" s="25">
        <v>204</v>
      </c>
      <c r="E70" s="25" t="s">
        <v>2064</v>
      </c>
      <c r="F70" s="26">
        <v>2004</v>
      </c>
      <c r="G70" s="26">
        <v>7</v>
      </c>
      <c r="H70" s="26">
        <v>22</v>
      </c>
      <c r="I70" s="26" t="s">
        <v>1425</v>
      </c>
      <c r="J70" s="27">
        <v>0</v>
      </c>
      <c r="K70" s="5">
        <v>0</v>
      </c>
      <c r="L70" s="5">
        <v>5.7062201308308302E-2</v>
      </c>
    </row>
    <row r="71" spans="1:12" ht="13">
      <c r="A71" s="1">
        <v>69</v>
      </c>
      <c r="B71" s="23">
        <v>38205</v>
      </c>
      <c r="C71" s="24" t="s">
        <v>2127</v>
      </c>
      <c r="D71" s="25">
        <v>219</v>
      </c>
      <c r="E71" s="25" t="s">
        <v>2064</v>
      </c>
      <c r="F71" s="26">
        <v>2004</v>
      </c>
      <c r="G71" s="26">
        <v>8</v>
      </c>
      <c r="H71" s="26">
        <v>6</v>
      </c>
      <c r="I71" s="26" t="s">
        <v>1108</v>
      </c>
      <c r="J71" s="27">
        <v>0</v>
      </c>
      <c r="K71" s="5">
        <v>0</v>
      </c>
      <c r="L71" s="5">
        <v>0</v>
      </c>
    </row>
    <row r="72" spans="1:12" ht="13">
      <c r="A72" s="1">
        <v>70</v>
      </c>
      <c r="B72" s="23">
        <v>38232</v>
      </c>
      <c r="C72" s="24" t="s">
        <v>2128</v>
      </c>
      <c r="D72" s="25">
        <v>246</v>
      </c>
      <c r="E72" s="25" t="s">
        <v>2064</v>
      </c>
      <c r="F72" s="26">
        <v>2004</v>
      </c>
      <c r="G72" s="26">
        <v>9</v>
      </c>
      <c r="H72" s="26">
        <v>2</v>
      </c>
      <c r="I72" s="26" t="s">
        <v>979</v>
      </c>
      <c r="J72" s="27">
        <v>8.0870929999999994</v>
      </c>
      <c r="K72" s="5">
        <v>0.30762306266908601</v>
      </c>
      <c r="L72" s="5">
        <v>0</v>
      </c>
    </row>
    <row r="73" spans="1:12" ht="13">
      <c r="A73" s="1">
        <v>71</v>
      </c>
      <c r="B73" s="23">
        <v>38246</v>
      </c>
      <c r="C73" s="24" t="s">
        <v>2129</v>
      </c>
      <c r="D73" s="25">
        <v>260</v>
      </c>
      <c r="E73" s="25" t="s">
        <v>2064</v>
      </c>
      <c r="F73" s="26">
        <v>2004</v>
      </c>
      <c r="G73" s="26">
        <v>9</v>
      </c>
      <c r="H73" s="26">
        <v>16</v>
      </c>
      <c r="I73" s="26" t="s">
        <v>974</v>
      </c>
      <c r="J73" s="27">
        <v>0</v>
      </c>
      <c r="K73" s="5">
        <v>0</v>
      </c>
      <c r="L73" s="5">
        <v>0</v>
      </c>
    </row>
    <row r="74" spans="1:12" ht="13">
      <c r="A74" s="1">
        <v>72</v>
      </c>
      <c r="B74" s="23">
        <v>38260</v>
      </c>
      <c r="C74" s="24" t="s">
        <v>2130</v>
      </c>
      <c r="D74" s="25">
        <v>274</v>
      </c>
      <c r="E74" s="25" t="s">
        <v>2064</v>
      </c>
      <c r="F74" s="26">
        <v>2004</v>
      </c>
      <c r="G74" s="26">
        <v>9</v>
      </c>
      <c r="H74" s="26">
        <v>30</v>
      </c>
      <c r="I74" s="26" t="s">
        <v>1421</v>
      </c>
      <c r="J74" s="27">
        <v>4.3554173</v>
      </c>
      <c r="K74" s="5">
        <v>0.173069454100471</v>
      </c>
      <c r="L74" s="5">
        <v>0</v>
      </c>
    </row>
    <row r="75" spans="1:12" ht="13">
      <c r="A75" s="1">
        <v>73</v>
      </c>
      <c r="B75" s="23">
        <v>38272</v>
      </c>
      <c r="C75" s="24" t="s">
        <v>2131</v>
      </c>
      <c r="D75" s="25">
        <v>286</v>
      </c>
      <c r="E75" s="25" t="s">
        <v>2069</v>
      </c>
      <c r="F75" s="26">
        <v>2004</v>
      </c>
      <c r="G75" s="26">
        <v>10</v>
      </c>
      <c r="H75" s="26">
        <v>12</v>
      </c>
      <c r="I75" s="26" t="s">
        <v>1240</v>
      </c>
      <c r="J75" s="27">
        <v>0</v>
      </c>
      <c r="K75" s="5">
        <v>0</v>
      </c>
      <c r="L75" s="5">
        <v>0</v>
      </c>
    </row>
    <row r="76" spans="1:12" ht="13">
      <c r="A76" s="1">
        <v>74</v>
      </c>
      <c r="B76" s="23">
        <v>38394</v>
      </c>
      <c r="C76" s="24" t="s">
        <v>2132</v>
      </c>
      <c r="D76" s="25">
        <v>42</v>
      </c>
      <c r="E76" s="25" t="s">
        <v>2072</v>
      </c>
      <c r="F76" s="26">
        <v>2005</v>
      </c>
      <c r="G76" s="26">
        <v>2</v>
      </c>
      <c r="H76" s="26">
        <v>11</v>
      </c>
      <c r="I76" s="26" t="s">
        <v>1150</v>
      </c>
      <c r="J76" s="27">
        <v>6.4609221999999997</v>
      </c>
      <c r="K76" s="5">
        <v>0.24376554382742899</v>
      </c>
      <c r="L76" s="5">
        <v>8.7279036299041604</v>
      </c>
    </row>
    <row r="77" spans="1:12" ht="13">
      <c r="A77" s="1">
        <v>75</v>
      </c>
      <c r="B77" s="23">
        <v>38453</v>
      </c>
      <c r="C77" s="24" t="s">
        <v>2133</v>
      </c>
      <c r="D77" s="25">
        <v>101</v>
      </c>
      <c r="E77" s="25" t="s">
        <v>2054</v>
      </c>
      <c r="F77" s="26">
        <v>2005</v>
      </c>
      <c r="G77" s="26">
        <v>4</v>
      </c>
      <c r="H77" s="26">
        <v>11</v>
      </c>
      <c r="I77" s="26" t="s">
        <v>1264</v>
      </c>
      <c r="J77" s="27">
        <v>5.4193680000000004</v>
      </c>
      <c r="K77" s="5">
        <v>0.27528465807609898</v>
      </c>
      <c r="L77" s="5">
        <v>0.59392173285906702</v>
      </c>
    </row>
    <row r="78" spans="1:12" ht="13">
      <c r="A78" s="1">
        <v>76</v>
      </c>
      <c r="B78" s="23">
        <v>38476</v>
      </c>
      <c r="C78" s="24" t="s">
        <v>2134</v>
      </c>
      <c r="D78" s="25">
        <v>124</v>
      </c>
      <c r="E78" s="25" t="s">
        <v>2057</v>
      </c>
      <c r="F78" s="26">
        <v>2005</v>
      </c>
      <c r="G78" s="26">
        <v>5</v>
      </c>
      <c r="H78" s="26">
        <v>4</v>
      </c>
      <c r="I78" s="26" t="s">
        <v>1232</v>
      </c>
      <c r="J78" s="27">
        <v>2.9984934000000001</v>
      </c>
      <c r="K78" s="5">
        <v>0.19957891104875899</v>
      </c>
      <c r="L78" s="5">
        <v>0</v>
      </c>
    </row>
    <row r="79" spans="1:12" ht="13">
      <c r="A79" s="1">
        <v>77</v>
      </c>
      <c r="B79" s="23">
        <v>38497</v>
      </c>
      <c r="C79" s="24" t="s">
        <v>2135</v>
      </c>
      <c r="D79" s="25">
        <v>145</v>
      </c>
      <c r="E79" s="25" t="s">
        <v>2057</v>
      </c>
      <c r="F79" s="26">
        <v>2005</v>
      </c>
      <c r="G79" s="26">
        <v>5</v>
      </c>
      <c r="H79" s="26">
        <v>25</v>
      </c>
      <c r="I79" s="26" t="s">
        <v>1182</v>
      </c>
      <c r="J79" s="27">
        <v>9.6577830000000002</v>
      </c>
      <c r="K79" s="5">
        <v>0.56126253114177505</v>
      </c>
      <c r="L79" s="5">
        <v>0</v>
      </c>
    </row>
    <row r="80" spans="1:12" ht="13">
      <c r="A80" s="1">
        <v>78</v>
      </c>
      <c r="B80" s="23">
        <v>38525</v>
      </c>
      <c r="C80" s="24" t="s">
        <v>2136</v>
      </c>
      <c r="D80" s="25">
        <v>173</v>
      </c>
      <c r="E80" s="25" t="s">
        <v>2060</v>
      </c>
      <c r="F80" s="26">
        <v>2005</v>
      </c>
      <c r="G80" s="26">
        <v>6</v>
      </c>
      <c r="H80" s="26">
        <v>22</v>
      </c>
      <c r="I80" s="26" t="s">
        <v>1221</v>
      </c>
      <c r="J80" s="27">
        <v>3.8732388000000002</v>
      </c>
      <c r="K80" s="5">
        <v>0.314212419688777</v>
      </c>
      <c r="L80" s="5">
        <v>0.90921282059937902</v>
      </c>
    </row>
    <row r="81" spans="1:12" ht="13">
      <c r="A81" s="1">
        <v>79</v>
      </c>
      <c r="B81" s="23">
        <v>38540</v>
      </c>
      <c r="C81" s="24" t="s">
        <v>2137</v>
      </c>
      <c r="D81" s="25">
        <v>188</v>
      </c>
      <c r="E81" s="25" t="s">
        <v>2060</v>
      </c>
      <c r="F81" s="26">
        <v>2005</v>
      </c>
      <c r="G81" s="26">
        <v>7</v>
      </c>
      <c r="H81" s="26">
        <v>7</v>
      </c>
      <c r="I81" s="26" t="s">
        <v>1366</v>
      </c>
      <c r="J81" s="27">
        <v>4.5998250000000001</v>
      </c>
      <c r="K81" s="5">
        <v>0.23284783748746199</v>
      </c>
      <c r="L81" s="5">
        <v>0.46140599187921399</v>
      </c>
    </row>
    <row r="82" spans="1:12" ht="13">
      <c r="A82" s="1">
        <v>80</v>
      </c>
      <c r="B82" s="23">
        <v>38566</v>
      </c>
      <c r="C82" s="24" t="s">
        <v>2138</v>
      </c>
      <c r="D82" s="25">
        <v>214</v>
      </c>
      <c r="E82" s="25" t="s">
        <v>2064</v>
      </c>
      <c r="F82" s="26">
        <v>2005</v>
      </c>
      <c r="G82" s="26">
        <v>8</v>
      </c>
      <c r="H82" s="26">
        <v>2</v>
      </c>
      <c r="I82" s="26" t="s">
        <v>1011</v>
      </c>
      <c r="J82" s="27">
        <v>13.717594</v>
      </c>
      <c r="K82" s="5">
        <v>0.59091286188562697</v>
      </c>
      <c r="L82" s="5">
        <v>0.181445157001282</v>
      </c>
    </row>
    <row r="83" spans="1:12" ht="13">
      <c r="A83" s="1">
        <v>81</v>
      </c>
      <c r="B83" s="23">
        <v>38580</v>
      </c>
      <c r="C83" s="24" t="s">
        <v>2139</v>
      </c>
      <c r="D83" s="25">
        <v>228</v>
      </c>
      <c r="E83" s="25" t="s">
        <v>2064</v>
      </c>
      <c r="F83" s="26">
        <v>2005</v>
      </c>
      <c r="G83" s="26">
        <v>8</v>
      </c>
      <c r="H83" s="26">
        <v>16</v>
      </c>
      <c r="I83" s="26" t="s">
        <v>1322</v>
      </c>
      <c r="J83" s="27">
        <v>15.404335</v>
      </c>
      <c r="K83" s="5">
        <v>0.58044945549764904</v>
      </c>
      <c r="L83" s="5">
        <v>0.13832244474160199</v>
      </c>
    </row>
    <row r="84" spans="1:12" ht="13">
      <c r="A84" s="1">
        <v>82</v>
      </c>
      <c r="B84" s="23">
        <v>38595</v>
      </c>
      <c r="C84" s="24" t="s">
        <v>2140</v>
      </c>
      <c r="D84" s="25">
        <v>243</v>
      </c>
      <c r="E84" s="25" t="s">
        <v>2064</v>
      </c>
      <c r="F84" s="26">
        <v>2005</v>
      </c>
      <c r="G84" s="26">
        <v>8</v>
      </c>
      <c r="H84" s="26">
        <v>31</v>
      </c>
      <c r="I84" s="26" t="s">
        <v>1216</v>
      </c>
      <c r="J84" s="27">
        <v>2.8048362999999998</v>
      </c>
      <c r="K84" s="5">
        <v>0.20382524365788601</v>
      </c>
      <c r="L84" s="5">
        <v>0</v>
      </c>
    </row>
    <row r="85" spans="1:12" ht="13">
      <c r="A85" s="1">
        <v>83</v>
      </c>
      <c r="B85" s="23">
        <v>38614</v>
      </c>
      <c r="C85" s="24" t="s">
        <v>2141</v>
      </c>
      <c r="D85" s="25">
        <v>262</v>
      </c>
      <c r="E85" s="25" t="s">
        <v>2064</v>
      </c>
      <c r="F85" s="26">
        <v>2005</v>
      </c>
      <c r="G85" s="26">
        <v>9</v>
      </c>
      <c r="H85" s="26">
        <v>19</v>
      </c>
      <c r="I85" s="26" t="s">
        <v>1007</v>
      </c>
      <c r="J85" s="27">
        <v>5.7078075000000004</v>
      </c>
      <c r="K85" s="5">
        <v>0.230185193187043</v>
      </c>
      <c r="L85" s="5">
        <v>6.3111967107304198E-2</v>
      </c>
    </row>
    <row r="86" spans="1:12" ht="13">
      <c r="A86" s="1">
        <v>84</v>
      </c>
      <c r="B86" s="23">
        <v>38635</v>
      </c>
      <c r="C86" s="24" t="s">
        <v>2142</v>
      </c>
      <c r="D86" s="25">
        <v>283</v>
      </c>
      <c r="E86" s="25" t="s">
        <v>2064</v>
      </c>
      <c r="F86" s="26">
        <v>2005</v>
      </c>
      <c r="G86" s="26">
        <v>10</v>
      </c>
      <c r="H86" s="26">
        <v>10</v>
      </c>
      <c r="I86" s="26" t="s">
        <v>1168</v>
      </c>
      <c r="J86" s="27">
        <v>0</v>
      </c>
      <c r="K86" s="5">
        <v>0</v>
      </c>
      <c r="L86" s="5">
        <v>0</v>
      </c>
    </row>
    <row r="87" spans="1:12" ht="13">
      <c r="A87" s="1">
        <v>85</v>
      </c>
      <c r="B87" s="23">
        <v>38664</v>
      </c>
      <c r="C87" s="24" t="s">
        <v>2143</v>
      </c>
      <c r="D87" s="25">
        <v>312</v>
      </c>
      <c r="E87" s="25" t="s">
        <v>2069</v>
      </c>
      <c r="F87" s="26">
        <v>2005</v>
      </c>
      <c r="G87" s="26">
        <v>11</v>
      </c>
      <c r="H87" s="26">
        <v>8</v>
      </c>
      <c r="I87" s="26" t="s">
        <v>1195</v>
      </c>
      <c r="J87" s="27">
        <v>2.2976421999999999</v>
      </c>
      <c r="K87" s="5">
        <v>9.4577064851904799E-2</v>
      </c>
      <c r="L87" s="5">
        <v>0</v>
      </c>
    </row>
    <row r="88" spans="1:12" ht="13">
      <c r="A88" s="1">
        <v>86</v>
      </c>
      <c r="B88" s="23">
        <v>38852</v>
      </c>
      <c r="C88" s="24" t="s">
        <v>2144</v>
      </c>
      <c r="D88" s="25">
        <v>135</v>
      </c>
      <c r="E88" s="25" t="s">
        <v>2057</v>
      </c>
      <c r="F88" s="26">
        <v>2006</v>
      </c>
      <c r="G88" s="26">
        <v>5</v>
      </c>
      <c r="H88" s="26">
        <v>15</v>
      </c>
      <c r="I88" s="26" t="s">
        <v>1372</v>
      </c>
      <c r="J88" s="27">
        <v>2.7715882999999999</v>
      </c>
      <c r="K88" s="5">
        <v>0.11899746997887201</v>
      </c>
      <c r="L88" s="5">
        <v>0</v>
      </c>
    </row>
    <row r="89" spans="1:12" ht="13">
      <c r="A89" s="1">
        <v>87</v>
      </c>
      <c r="B89" s="23">
        <v>38890</v>
      </c>
      <c r="C89" s="24" t="s">
        <v>2145</v>
      </c>
      <c r="D89" s="25">
        <v>173</v>
      </c>
      <c r="E89" s="25" t="s">
        <v>2060</v>
      </c>
      <c r="F89" s="26">
        <v>2006</v>
      </c>
      <c r="G89" s="26">
        <v>6</v>
      </c>
      <c r="H89" s="26">
        <v>22</v>
      </c>
      <c r="I89" s="26" t="s">
        <v>1191</v>
      </c>
      <c r="J89" s="27">
        <v>0</v>
      </c>
      <c r="K89" s="5">
        <v>0</v>
      </c>
      <c r="L89" s="5">
        <v>0</v>
      </c>
    </row>
    <row r="90" spans="1:12" ht="13">
      <c r="A90" s="1">
        <v>88</v>
      </c>
      <c r="B90" s="23">
        <v>38895</v>
      </c>
      <c r="C90" s="24" t="s">
        <v>2146</v>
      </c>
      <c r="D90" s="25">
        <v>178</v>
      </c>
      <c r="E90" s="25" t="s">
        <v>2060</v>
      </c>
      <c r="F90" s="26">
        <v>2006</v>
      </c>
      <c r="G90" s="26">
        <v>6</v>
      </c>
      <c r="H90" s="26">
        <v>27</v>
      </c>
      <c r="I90" s="26" t="s">
        <v>1235</v>
      </c>
      <c r="J90" s="27">
        <v>0</v>
      </c>
      <c r="K90" s="5">
        <v>0</v>
      </c>
      <c r="L90" s="5">
        <v>0</v>
      </c>
    </row>
    <row r="91" spans="1:12" ht="13">
      <c r="A91" s="1">
        <v>89</v>
      </c>
      <c r="B91" s="23">
        <v>38897</v>
      </c>
      <c r="C91" s="24" t="s">
        <v>2147</v>
      </c>
      <c r="D91" s="25">
        <v>180</v>
      </c>
      <c r="E91" s="25" t="s">
        <v>2060</v>
      </c>
      <c r="F91" s="26">
        <v>2006</v>
      </c>
      <c r="G91" s="26">
        <v>6</v>
      </c>
      <c r="H91" s="26">
        <v>29</v>
      </c>
      <c r="I91" s="26" t="s">
        <v>1301</v>
      </c>
      <c r="J91" s="27">
        <v>3.2486358000000002</v>
      </c>
      <c r="K91" s="5">
        <v>0.156632118358214</v>
      </c>
      <c r="L91" s="5">
        <v>0</v>
      </c>
    </row>
    <row r="92" spans="1:12" ht="13">
      <c r="A92" s="1">
        <v>90</v>
      </c>
      <c r="B92" s="23">
        <v>38903</v>
      </c>
      <c r="C92" s="24" t="s">
        <v>2148</v>
      </c>
      <c r="D92" s="25">
        <v>186</v>
      </c>
      <c r="E92" s="25" t="s">
        <v>2060</v>
      </c>
      <c r="F92" s="26">
        <v>2006</v>
      </c>
      <c r="G92" s="26">
        <v>7</v>
      </c>
      <c r="H92" s="26">
        <v>5</v>
      </c>
      <c r="I92" s="26" t="s">
        <v>1061</v>
      </c>
      <c r="J92" s="27">
        <v>0</v>
      </c>
      <c r="K92" s="5">
        <v>0</v>
      </c>
      <c r="L92" s="5">
        <v>0</v>
      </c>
    </row>
    <row r="93" spans="1:12" ht="13">
      <c r="A93" s="1">
        <v>91</v>
      </c>
      <c r="B93" s="23">
        <v>38910</v>
      </c>
      <c r="C93" s="24" t="s">
        <v>2149</v>
      </c>
      <c r="D93" s="25">
        <v>193</v>
      </c>
      <c r="E93" s="25" t="s">
        <v>2060</v>
      </c>
      <c r="F93" s="26">
        <v>2006</v>
      </c>
      <c r="G93" s="26">
        <v>7</v>
      </c>
      <c r="H93" s="26">
        <v>12</v>
      </c>
      <c r="I93" s="26" t="s">
        <v>1065</v>
      </c>
      <c r="J93" s="27">
        <v>0</v>
      </c>
      <c r="K93" s="5">
        <v>0</v>
      </c>
      <c r="L93" s="5">
        <v>0.51580615394811102</v>
      </c>
    </row>
    <row r="94" spans="1:12" ht="13">
      <c r="A94" s="1">
        <v>92</v>
      </c>
      <c r="B94" s="23">
        <v>38916</v>
      </c>
      <c r="C94" s="24" t="s">
        <v>2150</v>
      </c>
      <c r="D94" s="25">
        <v>199</v>
      </c>
      <c r="E94" s="25" t="s">
        <v>2060</v>
      </c>
      <c r="F94" s="26">
        <v>2006</v>
      </c>
      <c r="G94" s="26">
        <v>7</v>
      </c>
      <c r="H94" s="26">
        <v>18</v>
      </c>
      <c r="I94" s="26" t="s">
        <v>1073</v>
      </c>
      <c r="J94" s="27">
        <v>0</v>
      </c>
      <c r="K94" s="5">
        <v>0</v>
      </c>
      <c r="L94" s="5">
        <v>0</v>
      </c>
    </row>
    <row r="95" spans="1:12" ht="13">
      <c r="A95" s="1">
        <v>93</v>
      </c>
      <c r="B95" s="23">
        <v>38918</v>
      </c>
      <c r="C95" s="24" t="s">
        <v>2151</v>
      </c>
      <c r="D95" s="25">
        <v>201</v>
      </c>
      <c r="E95" s="25" t="s">
        <v>2060</v>
      </c>
      <c r="F95" s="26">
        <v>2006</v>
      </c>
      <c r="G95" s="26">
        <v>7</v>
      </c>
      <c r="H95" s="26">
        <v>20</v>
      </c>
      <c r="I95" s="26" t="s">
        <v>1220</v>
      </c>
      <c r="J95" s="27">
        <v>0</v>
      </c>
      <c r="K95" s="5">
        <v>0</v>
      </c>
      <c r="L95" s="5">
        <v>0</v>
      </c>
    </row>
    <row r="96" spans="1:12" ht="13">
      <c r="A96" s="1">
        <v>94</v>
      </c>
      <c r="B96" s="23">
        <v>38923</v>
      </c>
      <c r="C96" s="24" t="s">
        <v>2152</v>
      </c>
      <c r="D96" s="25">
        <v>206</v>
      </c>
      <c r="E96" s="25" t="s">
        <v>2064</v>
      </c>
      <c r="F96" s="26">
        <v>2006</v>
      </c>
      <c r="G96" s="26">
        <v>7</v>
      </c>
      <c r="H96" s="26">
        <v>25</v>
      </c>
      <c r="I96" s="26" t="s">
        <v>981</v>
      </c>
      <c r="J96" s="27">
        <v>0</v>
      </c>
      <c r="K96" s="5">
        <v>0</v>
      </c>
      <c r="L96" s="5">
        <v>0</v>
      </c>
    </row>
    <row r="97" spans="1:12" ht="13">
      <c r="A97" s="1">
        <v>95</v>
      </c>
      <c r="B97" s="23">
        <v>38930</v>
      </c>
      <c r="C97" s="24" t="s">
        <v>2153</v>
      </c>
      <c r="D97" s="25">
        <v>213</v>
      </c>
      <c r="E97" s="25" t="s">
        <v>2064</v>
      </c>
      <c r="F97" s="26">
        <v>2006</v>
      </c>
      <c r="G97" s="26">
        <v>8</v>
      </c>
      <c r="H97" s="26">
        <v>1</v>
      </c>
      <c r="I97" s="26" t="s">
        <v>1180</v>
      </c>
      <c r="J97" s="27">
        <v>0</v>
      </c>
      <c r="K97" s="5">
        <v>0</v>
      </c>
      <c r="L97" s="5">
        <v>0</v>
      </c>
    </row>
    <row r="98" spans="1:12" ht="13">
      <c r="A98" s="1">
        <v>96</v>
      </c>
      <c r="B98" s="23">
        <v>38932</v>
      </c>
      <c r="C98" s="24" t="s">
        <v>2154</v>
      </c>
      <c r="D98" s="25">
        <v>215</v>
      </c>
      <c r="E98" s="25" t="s">
        <v>2064</v>
      </c>
      <c r="F98" s="26">
        <v>2006</v>
      </c>
      <c r="G98" s="26">
        <v>8</v>
      </c>
      <c r="H98" s="26">
        <v>3</v>
      </c>
      <c r="I98" s="26" t="s">
        <v>1367</v>
      </c>
      <c r="J98" s="27">
        <v>0</v>
      </c>
      <c r="K98" s="5">
        <v>0</v>
      </c>
      <c r="L98" s="5">
        <v>0</v>
      </c>
    </row>
    <row r="99" spans="1:12" ht="13">
      <c r="A99" s="1">
        <v>97</v>
      </c>
      <c r="B99" s="23">
        <v>38937</v>
      </c>
      <c r="C99" s="24" t="s">
        <v>2155</v>
      </c>
      <c r="D99" s="25">
        <v>220</v>
      </c>
      <c r="E99" s="25" t="s">
        <v>2064</v>
      </c>
      <c r="F99" s="26">
        <v>2006</v>
      </c>
      <c r="G99" s="26">
        <v>8</v>
      </c>
      <c r="H99" s="26">
        <v>8</v>
      </c>
      <c r="I99" s="26" t="s">
        <v>1336</v>
      </c>
      <c r="J99" s="27">
        <v>2.3048631999999998</v>
      </c>
      <c r="K99" s="5">
        <v>0.100516531808845</v>
      </c>
      <c r="L99" s="5">
        <v>0</v>
      </c>
    </row>
    <row r="100" spans="1:12" ht="13">
      <c r="A100" s="1">
        <v>98</v>
      </c>
      <c r="B100" s="23">
        <v>38939</v>
      </c>
      <c r="C100" s="24" t="s">
        <v>2156</v>
      </c>
      <c r="D100" s="25">
        <v>222</v>
      </c>
      <c r="E100" s="25" t="s">
        <v>2064</v>
      </c>
      <c r="F100" s="26">
        <v>2006</v>
      </c>
      <c r="G100" s="26">
        <v>8</v>
      </c>
      <c r="H100" s="26">
        <v>10</v>
      </c>
      <c r="I100" s="26" t="s">
        <v>1396</v>
      </c>
      <c r="J100" s="27">
        <v>0</v>
      </c>
      <c r="K100" s="5">
        <v>0</v>
      </c>
      <c r="L100" s="5">
        <v>0</v>
      </c>
    </row>
    <row r="101" spans="1:12" ht="13">
      <c r="A101" s="1">
        <v>99</v>
      </c>
      <c r="B101" s="23">
        <v>38947</v>
      </c>
      <c r="C101" s="24" t="s">
        <v>2157</v>
      </c>
      <c r="D101" s="25">
        <v>230</v>
      </c>
      <c r="E101" s="25" t="s">
        <v>2064</v>
      </c>
      <c r="F101" s="26">
        <v>2006</v>
      </c>
      <c r="G101" s="26">
        <v>8</v>
      </c>
      <c r="H101" s="26">
        <v>18</v>
      </c>
      <c r="I101" s="26" t="s">
        <v>1041</v>
      </c>
      <c r="J101" s="27">
        <v>0</v>
      </c>
      <c r="K101" s="5">
        <v>0</v>
      </c>
      <c r="L101" s="5">
        <v>0</v>
      </c>
    </row>
    <row r="102" spans="1:12" ht="13">
      <c r="A102" s="1">
        <v>100</v>
      </c>
      <c r="B102" s="23">
        <v>38947</v>
      </c>
      <c r="C102" s="24" t="s">
        <v>2157</v>
      </c>
      <c r="D102" s="25">
        <v>230</v>
      </c>
      <c r="E102" s="25" t="s">
        <v>2064</v>
      </c>
      <c r="F102" s="26">
        <v>2006</v>
      </c>
      <c r="G102" s="26">
        <v>8</v>
      </c>
      <c r="H102" s="26">
        <v>18</v>
      </c>
      <c r="I102" s="26" t="s">
        <v>1273</v>
      </c>
      <c r="J102" s="27">
        <v>0</v>
      </c>
      <c r="K102" s="5">
        <v>0</v>
      </c>
      <c r="L102" s="5">
        <v>0</v>
      </c>
    </row>
    <row r="103" spans="1:12" ht="13">
      <c r="A103" s="1">
        <v>101</v>
      </c>
      <c r="B103" s="23">
        <v>38951</v>
      </c>
      <c r="C103" s="24" t="s">
        <v>2158</v>
      </c>
      <c r="D103" s="25">
        <v>234</v>
      </c>
      <c r="E103" s="25" t="s">
        <v>2064</v>
      </c>
      <c r="F103" s="26">
        <v>2006</v>
      </c>
      <c r="G103" s="26">
        <v>8</v>
      </c>
      <c r="H103" s="26">
        <v>22</v>
      </c>
      <c r="I103" s="26" t="s">
        <v>1383</v>
      </c>
      <c r="J103" s="27">
        <v>0</v>
      </c>
      <c r="K103" s="5">
        <v>0</v>
      </c>
      <c r="L103" s="5">
        <v>0</v>
      </c>
    </row>
    <row r="104" spans="1:12" ht="13">
      <c r="A104" s="1">
        <v>102</v>
      </c>
      <c r="B104" s="23">
        <v>38959</v>
      </c>
      <c r="C104" s="24" t="s">
        <v>2159</v>
      </c>
      <c r="D104" s="25">
        <v>242</v>
      </c>
      <c r="E104" s="25" t="s">
        <v>2064</v>
      </c>
      <c r="F104" s="26">
        <v>2006</v>
      </c>
      <c r="G104" s="26">
        <v>8</v>
      </c>
      <c r="H104" s="26">
        <v>30</v>
      </c>
      <c r="I104" s="26" t="s">
        <v>1426</v>
      </c>
      <c r="J104" s="27">
        <v>0</v>
      </c>
      <c r="K104" s="5">
        <v>0</v>
      </c>
      <c r="L104" s="5">
        <v>0</v>
      </c>
    </row>
    <row r="105" spans="1:12" ht="13">
      <c r="A105" s="1">
        <v>103</v>
      </c>
      <c r="B105" s="23">
        <v>38961</v>
      </c>
      <c r="C105" s="24" t="s">
        <v>2160</v>
      </c>
      <c r="D105" s="25">
        <v>244</v>
      </c>
      <c r="E105" s="25" t="s">
        <v>2064</v>
      </c>
      <c r="F105" s="26">
        <v>2006</v>
      </c>
      <c r="G105" s="26">
        <v>9</v>
      </c>
      <c r="H105" s="26">
        <v>1</v>
      </c>
      <c r="I105" s="26" t="s">
        <v>1256</v>
      </c>
      <c r="J105" s="27">
        <v>0</v>
      </c>
      <c r="K105" s="5">
        <v>0</v>
      </c>
      <c r="L105" s="5">
        <v>0</v>
      </c>
    </row>
    <row r="106" spans="1:12" ht="13">
      <c r="A106" s="1">
        <v>104</v>
      </c>
      <c r="B106" s="23">
        <v>39258</v>
      </c>
      <c r="C106" s="24" t="s">
        <v>2161</v>
      </c>
      <c r="D106" s="25">
        <v>176</v>
      </c>
      <c r="E106" s="25" t="s">
        <v>2060</v>
      </c>
      <c r="F106" s="26">
        <v>2007</v>
      </c>
      <c r="G106" s="26">
        <v>6</v>
      </c>
      <c r="H106" s="26">
        <v>25</v>
      </c>
      <c r="I106" s="26" t="s">
        <v>1113</v>
      </c>
      <c r="J106" s="27">
        <v>0</v>
      </c>
      <c r="K106" s="5">
        <v>0</v>
      </c>
      <c r="L106" s="5">
        <v>0</v>
      </c>
    </row>
    <row r="107" spans="1:12" ht="13">
      <c r="A107" s="1">
        <v>105</v>
      </c>
      <c r="B107" s="23">
        <v>39352</v>
      </c>
      <c r="C107" s="24" t="s">
        <v>2162</v>
      </c>
      <c r="D107" s="25">
        <v>270</v>
      </c>
      <c r="E107" s="25" t="s">
        <v>2064</v>
      </c>
      <c r="F107" s="26">
        <v>2007</v>
      </c>
      <c r="G107" s="26">
        <v>9</v>
      </c>
      <c r="H107" s="26">
        <v>27</v>
      </c>
      <c r="I107" s="26" t="s">
        <v>1134</v>
      </c>
      <c r="J107" s="27">
        <v>0</v>
      </c>
      <c r="K107" s="5">
        <v>0</v>
      </c>
      <c r="L107" s="5">
        <v>0</v>
      </c>
    </row>
    <row r="108" spans="1:12" ht="13">
      <c r="A108" s="1">
        <v>106</v>
      </c>
      <c r="B108" s="23">
        <v>39367</v>
      </c>
      <c r="C108" s="24" t="s">
        <v>2163</v>
      </c>
      <c r="D108" s="25">
        <v>285</v>
      </c>
      <c r="E108" s="25" t="s">
        <v>2064</v>
      </c>
      <c r="F108" s="26">
        <v>2007</v>
      </c>
      <c r="G108" s="26">
        <v>10</v>
      </c>
      <c r="H108" s="26">
        <v>12</v>
      </c>
      <c r="I108" s="26" t="s">
        <v>1323</v>
      </c>
      <c r="J108" s="27">
        <v>0</v>
      </c>
      <c r="K108" s="5">
        <v>0</v>
      </c>
      <c r="L108" s="5">
        <v>0</v>
      </c>
    </row>
    <row r="109" spans="1:12" ht="13">
      <c r="A109" s="1">
        <v>107</v>
      </c>
      <c r="B109" s="23">
        <v>39387</v>
      </c>
      <c r="C109" s="24" t="s">
        <v>2164</v>
      </c>
      <c r="D109" s="25">
        <v>305</v>
      </c>
      <c r="E109" s="25" t="s">
        <v>2069</v>
      </c>
      <c r="F109" s="26">
        <v>2007</v>
      </c>
      <c r="G109" s="26">
        <v>11</v>
      </c>
      <c r="H109" s="26">
        <v>1</v>
      </c>
      <c r="I109" s="26" t="s">
        <v>1159</v>
      </c>
      <c r="J109" s="27">
        <v>0</v>
      </c>
      <c r="K109" s="5">
        <v>0</v>
      </c>
      <c r="L109" s="5">
        <v>0</v>
      </c>
    </row>
    <row r="110" spans="1:12" ht="13">
      <c r="A110" s="1">
        <v>108</v>
      </c>
      <c r="B110" s="23">
        <v>39578</v>
      </c>
      <c r="C110" s="24" t="s">
        <v>2165</v>
      </c>
      <c r="D110" s="25">
        <v>131</v>
      </c>
      <c r="E110" s="25" t="s">
        <v>2057</v>
      </c>
      <c r="F110" s="26">
        <v>2008</v>
      </c>
      <c r="G110" s="26">
        <v>5</v>
      </c>
      <c r="H110" s="26">
        <v>10</v>
      </c>
      <c r="I110" s="26" t="s">
        <v>1205</v>
      </c>
      <c r="J110" s="27">
        <v>0</v>
      </c>
      <c r="K110" s="5">
        <v>0</v>
      </c>
      <c r="L110" s="5">
        <v>0</v>
      </c>
    </row>
    <row r="111" spans="1:12" ht="13">
      <c r="A111" s="1">
        <v>109</v>
      </c>
      <c r="B111" s="23">
        <v>39624</v>
      </c>
      <c r="C111" s="24" t="s">
        <v>2166</v>
      </c>
      <c r="D111" s="25">
        <v>177</v>
      </c>
      <c r="E111" s="25" t="s">
        <v>2060</v>
      </c>
      <c r="F111" s="26">
        <v>2008</v>
      </c>
      <c r="G111" s="26">
        <v>6</v>
      </c>
      <c r="H111" s="26">
        <v>25</v>
      </c>
      <c r="I111" s="26" t="s">
        <v>1199</v>
      </c>
      <c r="J111" s="27">
        <v>5.6150812999999999</v>
      </c>
      <c r="K111" s="5">
        <v>0.25441752864961698</v>
      </c>
      <c r="L111" s="5">
        <v>0</v>
      </c>
    </row>
    <row r="112" spans="1:12" ht="13">
      <c r="A112" s="1">
        <v>110</v>
      </c>
      <c r="B112" s="23">
        <v>39640</v>
      </c>
      <c r="C112" s="24" t="s">
        <v>2167</v>
      </c>
      <c r="D112" s="25">
        <v>193</v>
      </c>
      <c r="E112" s="25" t="s">
        <v>2060</v>
      </c>
      <c r="F112" s="26">
        <v>2008</v>
      </c>
      <c r="G112" s="26">
        <v>7</v>
      </c>
      <c r="H112" s="26">
        <v>11</v>
      </c>
      <c r="I112" s="26" t="s">
        <v>1151</v>
      </c>
      <c r="J112" s="27">
        <v>0</v>
      </c>
      <c r="K112" s="5">
        <v>0</v>
      </c>
      <c r="L112" s="5">
        <v>0</v>
      </c>
    </row>
    <row r="113" spans="1:12" ht="13">
      <c r="A113" s="1">
        <v>111</v>
      </c>
      <c r="B113" s="23">
        <v>39651</v>
      </c>
      <c r="C113" s="24" t="s">
        <v>2168</v>
      </c>
      <c r="D113" s="25">
        <v>204</v>
      </c>
      <c r="E113" s="25" t="s">
        <v>2064</v>
      </c>
      <c r="F113" s="26">
        <v>2008</v>
      </c>
      <c r="G113" s="26">
        <v>7</v>
      </c>
      <c r="H113" s="26">
        <v>22</v>
      </c>
      <c r="I113" s="26" t="s">
        <v>1333</v>
      </c>
      <c r="J113" s="27">
        <v>0</v>
      </c>
      <c r="K113" s="5">
        <v>0</v>
      </c>
      <c r="L113" s="5">
        <v>0.17202309516875899</v>
      </c>
    </row>
    <row r="114" spans="1:12" ht="13">
      <c r="A114" s="1">
        <v>112</v>
      </c>
      <c r="B114" s="23">
        <v>39667</v>
      </c>
      <c r="C114" s="24" t="s">
        <v>2169</v>
      </c>
      <c r="D114" s="25">
        <v>220</v>
      </c>
      <c r="E114" s="25" t="s">
        <v>2064</v>
      </c>
      <c r="F114" s="26">
        <v>2008</v>
      </c>
      <c r="G114" s="26">
        <v>8</v>
      </c>
      <c r="H114" s="26">
        <v>7</v>
      </c>
      <c r="I114" s="26" t="s">
        <v>1175</v>
      </c>
      <c r="J114" s="27">
        <v>0</v>
      </c>
      <c r="K114" s="5">
        <v>0</v>
      </c>
      <c r="L114" s="5">
        <v>0.14990837818209299</v>
      </c>
    </row>
    <row r="115" spans="1:12" ht="13">
      <c r="A115" s="1">
        <v>113</v>
      </c>
      <c r="B115" s="23">
        <v>39682</v>
      </c>
      <c r="C115" s="24" t="s">
        <v>2170</v>
      </c>
      <c r="D115" s="25">
        <v>235</v>
      </c>
      <c r="E115" s="25" t="s">
        <v>2064</v>
      </c>
      <c r="F115" s="26">
        <v>2008</v>
      </c>
      <c r="G115" s="26">
        <v>8</v>
      </c>
      <c r="H115" s="26">
        <v>22</v>
      </c>
      <c r="I115" s="26" t="s">
        <v>1401</v>
      </c>
      <c r="J115" s="27">
        <v>0</v>
      </c>
      <c r="K115" s="5">
        <v>0</v>
      </c>
      <c r="L115" s="5">
        <v>6.4538588697324595E-2</v>
      </c>
    </row>
    <row r="116" spans="1:12" ht="13">
      <c r="A116" s="1">
        <v>114</v>
      </c>
      <c r="B116" s="23">
        <v>39696</v>
      </c>
      <c r="C116" s="24" t="s">
        <v>2171</v>
      </c>
      <c r="D116" s="25">
        <v>249</v>
      </c>
      <c r="E116" s="25" t="s">
        <v>2064</v>
      </c>
      <c r="F116" s="26">
        <v>2008</v>
      </c>
      <c r="G116" s="26">
        <v>9</v>
      </c>
      <c r="H116" s="26">
        <v>5</v>
      </c>
      <c r="I116" s="26" t="s">
        <v>1325</v>
      </c>
      <c r="J116" s="27">
        <v>0</v>
      </c>
      <c r="K116" s="5">
        <v>0</v>
      </c>
      <c r="L116" s="5">
        <v>0</v>
      </c>
    </row>
    <row r="117" spans="1:12" ht="13">
      <c r="A117" s="1">
        <v>115</v>
      </c>
      <c r="B117" s="23">
        <v>39706</v>
      </c>
      <c r="C117" s="24" t="s">
        <v>2172</v>
      </c>
      <c r="D117" s="25">
        <v>259</v>
      </c>
      <c r="E117" s="25" t="s">
        <v>2064</v>
      </c>
      <c r="F117" s="26">
        <v>2008</v>
      </c>
      <c r="G117" s="26">
        <v>9</v>
      </c>
      <c r="H117" s="26">
        <v>15</v>
      </c>
      <c r="I117" s="26" t="s">
        <v>1069</v>
      </c>
      <c r="J117" s="27">
        <v>0</v>
      </c>
      <c r="K117" s="5">
        <v>0</v>
      </c>
      <c r="L117" s="5">
        <v>0</v>
      </c>
    </row>
    <row r="118" spans="1:12" ht="13">
      <c r="A118" s="1">
        <v>116</v>
      </c>
      <c r="B118" s="23">
        <v>39723</v>
      </c>
      <c r="C118" s="24" t="s">
        <v>2173</v>
      </c>
      <c r="D118" s="25">
        <v>276</v>
      </c>
      <c r="E118" s="25" t="s">
        <v>2064</v>
      </c>
      <c r="F118" s="26">
        <v>2008</v>
      </c>
      <c r="G118" s="26">
        <v>10</v>
      </c>
      <c r="H118" s="26">
        <v>2</v>
      </c>
      <c r="I118" s="26" t="s">
        <v>987</v>
      </c>
      <c r="J118" s="27">
        <v>0</v>
      </c>
      <c r="K118" s="5">
        <v>0</v>
      </c>
      <c r="L118" s="5">
        <v>0</v>
      </c>
    </row>
    <row r="119" spans="1:12" ht="13">
      <c r="A119" s="1">
        <v>117</v>
      </c>
      <c r="B119" s="23">
        <v>39738</v>
      </c>
      <c r="C119" s="24" t="s">
        <v>2174</v>
      </c>
      <c r="D119" s="25">
        <v>291</v>
      </c>
      <c r="E119" s="25" t="s">
        <v>2069</v>
      </c>
      <c r="F119" s="26">
        <v>2008</v>
      </c>
      <c r="G119" s="26">
        <v>10</v>
      </c>
      <c r="H119" s="26">
        <v>17</v>
      </c>
      <c r="I119" s="26" t="s">
        <v>1009</v>
      </c>
      <c r="J119" s="27">
        <v>0</v>
      </c>
      <c r="K119" s="5">
        <v>0</v>
      </c>
      <c r="L119" s="5">
        <v>0</v>
      </c>
    </row>
    <row r="120" spans="1:12" ht="13">
      <c r="A120" s="1">
        <v>118</v>
      </c>
      <c r="B120" s="23">
        <v>39854</v>
      </c>
      <c r="C120" s="24" t="s">
        <v>2175</v>
      </c>
      <c r="D120" s="25">
        <v>41</v>
      </c>
      <c r="E120" s="25" t="s">
        <v>2072</v>
      </c>
      <c r="F120" s="26">
        <v>2009</v>
      </c>
      <c r="G120" s="26">
        <v>2</v>
      </c>
      <c r="H120" s="26">
        <v>10</v>
      </c>
      <c r="I120" s="26" t="s">
        <v>1329</v>
      </c>
      <c r="J120" s="27">
        <v>5.1752989999999999</v>
      </c>
      <c r="K120" s="5">
        <v>0.346283675924906</v>
      </c>
      <c r="L120" s="5">
        <v>9.2420918032950805</v>
      </c>
    </row>
    <row r="121" spans="1:12" ht="13">
      <c r="A121" s="1">
        <v>119</v>
      </c>
      <c r="B121" s="23">
        <v>39868</v>
      </c>
      <c r="C121" s="24" t="s">
        <v>2176</v>
      </c>
      <c r="D121" s="25">
        <v>55</v>
      </c>
      <c r="E121" s="25" t="s">
        <v>2072</v>
      </c>
      <c r="F121" s="26">
        <v>2009</v>
      </c>
      <c r="G121" s="26">
        <v>2</v>
      </c>
      <c r="H121" s="26">
        <v>24</v>
      </c>
      <c r="I121" s="26" t="s">
        <v>1156</v>
      </c>
      <c r="J121" s="27">
        <v>5.7444759999999997</v>
      </c>
      <c r="K121" s="5">
        <v>0.24363000983341601</v>
      </c>
      <c r="L121" s="5">
        <v>0.64312295787159002</v>
      </c>
    </row>
    <row r="122" spans="1:12" ht="13">
      <c r="A122" s="1">
        <v>120</v>
      </c>
      <c r="B122" s="23">
        <v>39940</v>
      </c>
      <c r="C122" s="24" t="s">
        <v>2177</v>
      </c>
      <c r="D122" s="25">
        <v>127</v>
      </c>
      <c r="E122" s="25" t="s">
        <v>2057</v>
      </c>
      <c r="F122" s="26">
        <v>2009</v>
      </c>
      <c r="G122" s="26">
        <v>5</v>
      </c>
      <c r="H122" s="26">
        <v>7</v>
      </c>
      <c r="I122" s="26" t="s">
        <v>1189</v>
      </c>
      <c r="J122" s="27">
        <v>2.2614898999999999</v>
      </c>
      <c r="K122" s="5">
        <v>0.167262893901993</v>
      </c>
      <c r="L122" s="5">
        <v>0</v>
      </c>
    </row>
    <row r="123" spans="1:12" ht="13">
      <c r="A123" s="1">
        <v>121</v>
      </c>
      <c r="B123" s="23">
        <v>39945</v>
      </c>
      <c r="C123" s="24" t="s">
        <v>2178</v>
      </c>
      <c r="D123" s="25">
        <v>132</v>
      </c>
      <c r="E123" s="25" t="s">
        <v>2057</v>
      </c>
      <c r="F123" s="26">
        <v>2009</v>
      </c>
      <c r="G123" s="26">
        <v>5</v>
      </c>
      <c r="H123" s="26">
        <v>12</v>
      </c>
      <c r="I123" s="26" t="s">
        <v>1277</v>
      </c>
      <c r="J123" s="27">
        <v>4.7793390000000002</v>
      </c>
      <c r="K123" s="5">
        <v>0.232880641539157</v>
      </c>
      <c r="L123" s="5">
        <v>0</v>
      </c>
    </row>
    <row r="124" spans="1:12" ht="13">
      <c r="A124" s="1">
        <v>122</v>
      </c>
      <c r="B124" s="23">
        <v>39965</v>
      </c>
      <c r="C124" s="24" t="s">
        <v>2179</v>
      </c>
      <c r="D124" s="25">
        <v>152</v>
      </c>
      <c r="E124" s="25" t="s">
        <v>2057</v>
      </c>
      <c r="F124" s="26">
        <v>2009</v>
      </c>
      <c r="G124" s="26">
        <v>6</v>
      </c>
      <c r="H124" s="26">
        <v>1</v>
      </c>
      <c r="I124" s="26" t="s">
        <v>1029</v>
      </c>
      <c r="J124" s="27">
        <v>2.1676576000000001</v>
      </c>
      <c r="K124" s="5">
        <v>0.109138893865268</v>
      </c>
      <c r="L124" s="5">
        <v>0</v>
      </c>
    </row>
    <row r="125" spans="1:12" ht="13">
      <c r="A125" s="1">
        <v>123</v>
      </c>
      <c r="B125" s="23">
        <v>39973</v>
      </c>
      <c r="C125" s="24" t="s">
        <v>2180</v>
      </c>
      <c r="D125" s="25">
        <v>160</v>
      </c>
      <c r="E125" s="25" t="s">
        <v>2057</v>
      </c>
      <c r="F125" s="26">
        <v>2009</v>
      </c>
      <c r="G125" s="26">
        <v>6</v>
      </c>
      <c r="H125" s="26">
        <v>9</v>
      </c>
      <c r="I125" s="26" t="s">
        <v>1152</v>
      </c>
      <c r="J125" s="27">
        <v>5.6697410000000001</v>
      </c>
      <c r="K125" s="5">
        <v>0.201243805310274</v>
      </c>
      <c r="L125" s="5">
        <v>0</v>
      </c>
    </row>
    <row r="126" spans="1:12" ht="13">
      <c r="A126" s="1">
        <v>124</v>
      </c>
      <c r="B126" s="23">
        <v>39982</v>
      </c>
      <c r="C126" s="24" t="s">
        <v>2181</v>
      </c>
      <c r="D126" s="25">
        <v>169</v>
      </c>
      <c r="E126" s="25" t="s">
        <v>2057</v>
      </c>
      <c r="F126" s="26">
        <v>2009</v>
      </c>
      <c r="G126" s="26">
        <v>6</v>
      </c>
      <c r="H126" s="26">
        <v>18</v>
      </c>
      <c r="I126" s="26" t="s">
        <v>1119</v>
      </c>
      <c r="J126" s="27">
        <v>3.7360194</v>
      </c>
      <c r="K126" s="5">
        <v>0.16533175965964</v>
      </c>
      <c r="L126" s="5">
        <v>9.9460716135128205E-2</v>
      </c>
    </row>
    <row r="127" spans="1:12" ht="13">
      <c r="A127" s="1">
        <v>125</v>
      </c>
      <c r="B127" s="23">
        <v>39990</v>
      </c>
      <c r="C127" s="24" t="s">
        <v>2182</v>
      </c>
      <c r="D127" s="25">
        <v>177</v>
      </c>
      <c r="E127" s="25" t="s">
        <v>2060</v>
      </c>
      <c r="F127" s="26">
        <v>2009</v>
      </c>
      <c r="G127" s="26">
        <v>6</v>
      </c>
      <c r="H127" s="26">
        <v>26</v>
      </c>
      <c r="I127" s="26" t="s">
        <v>1381</v>
      </c>
      <c r="J127" s="27">
        <v>0</v>
      </c>
      <c r="K127" s="5">
        <v>0</v>
      </c>
      <c r="L127" s="5">
        <v>0.212395907256024</v>
      </c>
    </row>
    <row r="128" spans="1:12" ht="13">
      <c r="A128" s="1">
        <v>126</v>
      </c>
      <c r="B128" s="23">
        <v>40024</v>
      </c>
      <c r="C128" s="24" t="s">
        <v>2183</v>
      </c>
      <c r="D128" s="25">
        <v>211</v>
      </c>
      <c r="E128" s="25" t="s">
        <v>2060</v>
      </c>
      <c r="F128" s="26">
        <v>2009</v>
      </c>
      <c r="G128" s="26">
        <v>7</v>
      </c>
      <c r="H128" s="26">
        <v>30</v>
      </c>
      <c r="I128" s="26" t="s">
        <v>1397</v>
      </c>
      <c r="J128" s="27">
        <v>0</v>
      </c>
      <c r="K128" s="5">
        <v>0</v>
      </c>
      <c r="L128" s="5">
        <v>0</v>
      </c>
    </row>
    <row r="129" spans="1:12" ht="13">
      <c r="A129" s="1">
        <v>127</v>
      </c>
      <c r="B129" s="23">
        <v>40035</v>
      </c>
      <c r="C129" s="24" t="s">
        <v>2184</v>
      </c>
      <c r="D129" s="25">
        <v>222</v>
      </c>
      <c r="E129" s="25" t="s">
        <v>2064</v>
      </c>
      <c r="F129" s="26">
        <v>2009</v>
      </c>
      <c r="G129" s="26">
        <v>8</v>
      </c>
      <c r="H129" s="26">
        <v>10</v>
      </c>
      <c r="I129" s="26" t="s">
        <v>988</v>
      </c>
      <c r="J129" s="27">
        <v>0</v>
      </c>
      <c r="K129" s="5">
        <v>0</v>
      </c>
      <c r="L129" s="5">
        <v>0</v>
      </c>
    </row>
    <row r="130" spans="1:12" ht="13">
      <c r="A130" s="1">
        <v>128</v>
      </c>
      <c r="B130" s="23">
        <v>40051</v>
      </c>
      <c r="C130" s="24" t="s">
        <v>2185</v>
      </c>
      <c r="D130" s="25">
        <v>238</v>
      </c>
      <c r="E130" s="25" t="s">
        <v>2064</v>
      </c>
      <c r="F130" s="26">
        <v>2009</v>
      </c>
      <c r="G130" s="26">
        <v>8</v>
      </c>
      <c r="H130" s="26">
        <v>26</v>
      </c>
      <c r="I130" s="26" t="s">
        <v>1032</v>
      </c>
      <c r="J130" s="27">
        <v>0</v>
      </c>
      <c r="K130" s="5">
        <v>0</v>
      </c>
      <c r="L130" s="5">
        <v>0</v>
      </c>
    </row>
    <row r="131" spans="1:12" ht="13">
      <c r="A131" s="1">
        <v>129</v>
      </c>
      <c r="B131" s="23">
        <v>40069</v>
      </c>
      <c r="C131" s="24" t="s">
        <v>2186</v>
      </c>
      <c r="D131" s="25">
        <v>256</v>
      </c>
      <c r="E131" s="25" t="s">
        <v>2064</v>
      </c>
      <c r="F131" s="26">
        <v>2009</v>
      </c>
      <c r="G131" s="26">
        <v>9</v>
      </c>
      <c r="H131" s="26">
        <v>13</v>
      </c>
      <c r="I131" s="26" t="s">
        <v>1386</v>
      </c>
      <c r="J131" s="27">
        <v>0</v>
      </c>
      <c r="K131" s="5">
        <v>0</v>
      </c>
      <c r="L131" s="5">
        <v>0</v>
      </c>
    </row>
    <row r="132" spans="1:12" ht="13">
      <c r="A132" s="1">
        <v>130</v>
      </c>
      <c r="B132" s="23">
        <v>40083</v>
      </c>
      <c r="C132" s="24" t="s">
        <v>2187</v>
      </c>
      <c r="D132" s="25">
        <v>270</v>
      </c>
      <c r="E132" s="25" t="s">
        <v>2064</v>
      </c>
      <c r="F132" s="26">
        <v>2009</v>
      </c>
      <c r="G132" s="26">
        <v>9</v>
      </c>
      <c r="H132" s="26">
        <v>27</v>
      </c>
      <c r="I132" s="26" t="s">
        <v>1130</v>
      </c>
      <c r="J132" s="27">
        <v>0</v>
      </c>
      <c r="K132" s="5">
        <v>0</v>
      </c>
      <c r="L132" s="5">
        <v>0</v>
      </c>
    </row>
    <row r="133" spans="1:12" ht="13">
      <c r="A133" s="1">
        <v>131</v>
      </c>
      <c r="B133" s="23">
        <v>40093</v>
      </c>
      <c r="C133" s="24" t="s">
        <v>2188</v>
      </c>
      <c r="D133" s="25">
        <v>280</v>
      </c>
      <c r="E133" s="25" t="s">
        <v>2069</v>
      </c>
      <c r="F133" s="26">
        <v>2009</v>
      </c>
      <c r="G133" s="26">
        <v>10</v>
      </c>
      <c r="H133" s="26">
        <v>7</v>
      </c>
      <c r="I133" s="26" t="s">
        <v>1255</v>
      </c>
      <c r="J133" s="27">
        <v>0</v>
      </c>
      <c r="K133" s="5">
        <v>0</v>
      </c>
      <c r="L133" s="5">
        <v>0</v>
      </c>
    </row>
    <row r="134" spans="1:12" ht="13">
      <c r="A134" s="1">
        <v>132</v>
      </c>
      <c r="B134" s="23">
        <v>40112</v>
      </c>
      <c r="C134" s="24" t="s">
        <v>2189</v>
      </c>
      <c r="D134" s="25">
        <v>299</v>
      </c>
      <c r="E134" s="25" t="s">
        <v>2069</v>
      </c>
      <c r="F134" s="26">
        <v>2009</v>
      </c>
      <c r="G134" s="26">
        <v>10</v>
      </c>
      <c r="H134" s="26">
        <v>26</v>
      </c>
      <c r="I134" s="26" t="s">
        <v>1145</v>
      </c>
      <c r="J134" s="27">
        <v>3.9687746000000002</v>
      </c>
      <c r="K134" s="5">
        <v>0.15332610836318</v>
      </c>
      <c r="L134" s="5">
        <v>0</v>
      </c>
    </row>
    <row r="135" spans="1:12" ht="13">
      <c r="A135" s="1">
        <v>133</v>
      </c>
      <c r="B135" s="23">
        <v>40131</v>
      </c>
      <c r="C135" s="24" t="s">
        <v>2190</v>
      </c>
      <c r="D135" s="25">
        <v>318</v>
      </c>
      <c r="E135" s="25" t="s">
        <v>2069</v>
      </c>
      <c r="F135" s="26">
        <v>2009</v>
      </c>
      <c r="G135" s="26">
        <v>11</v>
      </c>
      <c r="H135" s="26">
        <v>14</v>
      </c>
      <c r="I135" s="26" t="s">
        <v>1296</v>
      </c>
      <c r="J135" s="27">
        <v>0</v>
      </c>
      <c r="K135" s="5">
        <v>0</v>
      </c>
      <c r="L135" s="5">
        <v>4.8548187022142697E-2</v>
      </c>
    </row>
    <row r="136" spans="1:12" ht="13">
      <c r="A136" s="1">
        <v>134</v>
      </c>
      <c r="B136" s="23">
        <v>40151</v>
      </c>
      <c r="C136" s="24" t="s">
        <v>2191</v>
      </c>
      <c r="D136" s="25">
        <v>338</v>
      </c>
      <c r="E136" s="25" t="s">
        <v>2069</v>
      </c>
      <c r="F136" s="26">
        <v>2009</v>
      </c>
      <c r="G136" s="26">
        <v>12</v>
      </c>
      <c r="H136" s="26">
        <v>4</v>
      </c>
      <c r="I136" s="26" t="s">
        <v>1178</v>
      </c>
      <c r="J136" s="27">
        <v>0</v>
      </c>
      <c r="K136" s="5">
        <v>0</v>
      </c>
      <c r="L136" s="5">
        <v>1.0226019813754501</v>
      </c>
    </row>
    <row r="137" spans="1:12" ht="13">
      <c r="A137" s="1">
        <v>135</v>
      </c>
      <c r="B137" s="23">
        <v>40222</v>
      </c>
      <c r="C137" s="24" t="s">
        <v>2192</v>
      </c>
      <c r="D137" s="25">
        <v>44</v>
      </c>
      <c r="E137" s="25" t="s">
        <v>2072</v>
      </c>
      <c r="F137" s="26">
        <v>2010</v>
      </c>
      <c r="G137" s="26">
        <v>2</v>
      </c>
      <c r="H137" s="26">
        <v>13</v>
      </c>
      <c r="I137" s="26" t="s">
        <v>1161</v>
      </c>
      <c r="J137" s="27">
        <v>0</v>
      </c>
      <c r="K137" s="5">
        <v>0</v>
      </c>
      <c r="L137" s="5">
        <v>1.84064266704561</v>
      </c>
    </row>
    <row r="138" spans="1:12" ht="13">
      <c r="A138" s="1">
        <v>136</v>
      </c>
      <c r="B138" s="23">
        <v>40288</v>
      </c>
      <c r="C138" s="24" t="s">
        <v>2193</v>
      </c>
      <c r="D138" s="25">
        <v>110</v>
      </c>
      <c r="E138" s="25" t="s">
        <v>2054</v>
      </c>
      <c r="F138" s="26">
        <v>2010</v>
      </c>
      <c r="G138" s="26">
        <v>4</v>
      </c>
      <c r="H138" s="26">
        <v>20</v>
      </c>
      <c r="I138" s="26" t="s">
        <v>1226</v>
      </c>
      <c r="J138" s="27">
        <v>0</v>
      </c>
      <c r="K138" s="5">
        <v>0</v>
      </c>
      <c r="L138" s="5">
        <v>0</v>
      </c>
    </row>
    <row r="139" spans="1:12" ht="13">
      <c r="A139" s="1">
        <v>137</v>
      </c>
      <c r="B139" s="23">
        <v>40331</v>
      </c>
      <c r="C139" s="24" t="s">
        <v>2194</v>
      </c>
      <c r="D139" s="25">
        <v>153</v>
      </c>
      <c r="E139" s="25" t="s">
        <v>2057</v>
      </c>
      <c r="F139" s="26">
        <v>2010</v>
      </c>
      <c r="G139" s="26">
        <v>6</v>
      </c>
      <c r="H139" s="26">
        <v>2</v>
      </c>
      <c r="I139" s="26" t="s">
        <v>1197</v>
      </c>
      <c r="J139" s="27">
        <v>0</v>
      </c>
      <c r="K139" s="5">
        <v>0</v>
      </c>
      <c r="L139" s="5">
        <v>0</v>
      </c>
    </row>
    <row r="140" spans="1:12" ht="13">
      <c r="A140" s="1">
        <v>138</v>
      </c>
      <c r="B140" s="23">
        <v>40344</v>
      </c>
      <c r="C140" s="24" t="s">
        <v>2195</v>
      </c>
      <c r="D140" s="25">
        <v>166</v>
      </c>
      <c r="E140" s="25" t="s">
        <v>2060</v>
      </c>
      <c r="F140" s="26">
        <v>2010</v>
      </c>
      <c r="G140" s="26">
        <v>6</v>
      </c>
      <c r="H140" s="26">
        <v>15</v>
      </c>
      <c r="I140" s="26" t="s">
        <v>1116</v>
      </c>
      <c r="J140" s="27">
        <v>0</v>
      </c>
      <c r="K140" s="5">
        <v>0</v>
      </c>
      <c r="L140" s="5">
        <v>0</v>
      </c>
    </row>
    <row r="141" spans="1:12" ht="13">
      <c r="A141" s="1">
        <v>139</v>
      </c>
      <c r="B141" s="23">
        <v>40350</v>
      </c>
      <c r="C141" s="24" t="s">
        <v>2196</v>
      </c>
      <c r="D141" s="25">
        <v>172</v>
      </c>
      <c r="E141" s="25" t="s">
        <v>2060</v>
      </c>
      <c r="F141" s="26">
        <v>2010</v>
      </c>
      <c r="G141" s="26">
        <v>6</v>
      </c>
      <c r="H141" s="26">
        <v>21</v>
      </c>
      <c r="I141" s="26" t="s">
        <v>1317</v>
      </c>
      <c r="J141" s="27">
        <v>0</v>
      </c>
      <c r="K141" s="5">
        <v>0</v>
      </c>
      <c r="L141" s="5">
        <v>0</v>
      </c>
    </row>
    <row r="142" spans="1:12" ht="13">
      <c r="A142" s="1">
        <v>140</v>
      </c>
      <c r="B142" s="23">
        <v>40365</v>
      </c>
      <c r="C142" s="24" t="s">
        <v>2197</v>
      </c>
      <c r="D142" s="25">
        <v>187</v>
      </c>
      <c r="E142" s="25" t="s">
        <v>2064</v>
      </c>
      <c r="F142" s="26">
        <v>2010</v>
      </c>
      <c r="G142" s="26">
        <v>7</v>
      </c>
      <c r="H142" s="26">
        <v>6</v>
      </c>
      <c r="I142" s="26" t="s">
        <v>1067</v>
      </c>
      <c r="J142" s="27">
        <v>0</v>
      </c>
      <c r="K142" s="5">
        <v>0</v>
      </c>
      <c r="L142" s="5">
        <v>0</v>
      </c>
    </row>
    <row r="143" spans="1:12" ht="13">
      <c r="A143" s="1">
        <v>141</v>
      </c>
      <c r="B143" s="23">
        <v>40374</v>
      </c>
      <c r="C143" s="24" t="s">
        <v>2198</v>
      </c>
      <c r="D143" s="25">
        <v>196</v>
      </c>
      <c r="E143" s="25" t="s">
        <v>2064</v>
      </c>
      <c r="F143" s="26">
        <v>2010</v>
      </c>
      <c r="G143" s="26">
        <v>7</v>
      </c>
      <c r="H143" s="26">
        <v>15</v>
      </c>
      <c r="I143" s="26" t="s">
        <v>1349</v>
      </c>
      <c r="J143" s="27">
        <v>0</v>
      </c>
      <c r="K143" s="5">
        <v>0</v>
      </c>
      <c r="L143" s="5">
        <v>0</v>
      </c>
    </row>
    <row r="144" spans="1:12" ht="13">
      <c r="A144" s="1">
        <v>142</v>
      </c>
      <c r="B144" s="23">
        <v>40386</v>
      </c>
      <c r="C144" s="24" t="s">
        <v>2199</v>
      </c>
      <c r="D144" s="25">
        <v>208</v>
      </c>
      <c r="E144" s="25" t="s">
        <v>2064</v>
      </c>
      <c r="F144" s="26">
        <v>2010</v>
      </c>
      <c r="G144" s="26">
        <v>7</v>
      </c>
      <c r="H144" s="26">
        <v>27</v>
      </c>
      <c r="I144" s="26" t="s">
        <v>1107</v>
      </c>
      <c r="J144" s="27">
        <v>0</v>
      </c>
      <c r="K144" s="5">
        <v>0</v>
      </c>
      <c r="L144" s="5">
        <v>0</v>
      </c>
    </row>
    <row r="145" spans="1:12" ht="13">
      <c r="A145" s="1">
        <v>143</v>
      </c>
      <c r="B145" s="23">
        <v>40395</v>
      </c>
      <c r="C145" s="24" t="s">
        <v>2200</v>
      </c>
      <c r="D145" s="25">
        <v>217</v>
      </c>
      <c r="E145" s="25" t="s">
        <v>2064</v>
      </c>
      <c r="F145" s="26">
        <v>2010</v>
      </c>
      <c r="G145" s="26">
        <v>8</v>
      </c>
      <c r="H145" s="26">
        <v>5</v>
      </c>
      <c r="I145" s="26" t="s">
        <v>1338</v>
      </c>
      <c r="J145" s="27">
        <v>0</v>
      </c>
      <c r="K145" s="5">
        <v>0</v>
      </c>
      <c r="L145" s="5">
        <v>0</v>
      </c>
    </row>
    <row r="146" spans="1:12" ht="13">
      <c r="A146" s="1">
        <v>144</v>
      </c>
      <c r="B146" s="23">
        <v>40407</v>
      </c>
      <c r="C146" s="24" t="s">
        <v>2201</v>
      </c>
      <c r="D146" s="25">
        <v>229</v>
      </c>
      <c r="E146" s="25" t="s">
        <v>2064</v>
      </c>
      <c r="F146" s="26">
        <v>2010</v>
      </c>
      <c r="G146" s="26">
        <v>8</v>
      </c>
      <c r="H146" s="26">
        <v>17</v>
      </c>
      <c r="I146" s="26" t="s">
        <v>1274</v>
      </c>
      <c r="J146" s="27">
        <v>0</v>
      </c>
      <c r="K146" s="5">
        <v>0</v>
      </c>
      <c r="L146" s="5">
        <v>0</v>
      </c>
    </row>
    <row r="147" spans="1:12" ht="13">
      <c r="A147" s="1">
        <v>145</v>
      </c>
      <c r="B147" s="23">
        <v>40420</v>
      </c>
      <c r="C147" s="24" t="s">
        <v>2202</v>
      </c>
      <c r="D147" s="25">
        <v>242</v>
      </c>
      <c r="E147" s="25" t="s">
        <v>2064</v>
      </c>
      <c r="F147" s="26">
        <v>2010</v>
      </c>
      <c r="G147" s="26">
        <v>8</v>
      </c>
      <c r="H147" s="26">
        <v>30</v>
      </c>
      <c r="I147" s="26" t="s">
        <v>1076</v>
      </c>
      <c r="J147" s="27">
        <v>0</v>
      </c>
      <c r="K147" s="5">
        <v>0</v>
      </c>
      <c r="L147" s="5">
        <v>0</v>
      </c>
    </row>
    <row r="148" spans="1:12" ht="13">
      <c r="A148" s="1">
        <v>146</v>
      </c>
      <c r="B148" s="23">
        <v>40435</v>
      </c>
      <c r="C148" s="24" t="s">
        <v>2203</v>
      </c>
      <c r="D148" s="25">
        <v>257</v>
      </c>
      <c r="E148" s="25" t="s">
        <v>2064</v>
      </c>
      <c r="F148" s="26">
        <v>2010</v>
      </c>
      <c r="G148" s="26">
        <v>9</v>
      </c>
      <c r="H148" s="26">
        <v>14</v>
      </c>
      <c r="I148" s="26" t="s">
        <v>1081</v>
      </c>
      <c r="J148" s="27">
        <v>0</v>
      </c>
      <c r="K148" s="5">
        <v>0</v>
      </c>
      <c r="L148" s="5">
        <v>0</v>
      </c>
    </row>
    <row r="149" spans="1:12" ht="13">
      <c r="A149" s="1">
        <v>147</v>
      </c>
      <c r="B149" s="23">
        <v>40447</v>
      </c>
      <c r="C149" s="24" t="s">
        <v>2204</v>
      </c>
      <c r="D149" s="25">
        <v>269</v>
      </c>
      <c r="E149" s="25" t="s">
        <v>2064</v>
      </c>
      <c r="F149" s="26">
        <v>2010</v>
      </c>
      <c r="G149" s="26">
        <v>9</v>
      </c>
      <c r="H149" s="26">
        <v>26</v>
      </c>
      <c r="I149" s="26" t="s">
        <v>1074</v>
      </c>
      <c r="J149" s="27">
        <v>0</v>
      </c>
      <c r="K149" s="5">
        <v>0</v>
      </c>
      <c r="L149" s="5">
        <v>0</v>
      </c>
    </row>
    <row r="150" spans="1:12" ht="13">
      <c r="A150" s="1">
        <v>148</v>
      </c>
      <c r="B150" s="23">
        <v>40464</v>
      </c>
      <c r="C150" s="24" t="s">
        <v>2205</v>
      </c>
      <c r="D150" s="25">
        <v>286</v>
      </c>
      <c r="E150" s="25" t="s">
        <v>2069</v>
      </c>
      <c r="F150" s="26">
        <v>2010</v>
      </c>
      <c r="G150" s="26">
        <v>10</v>
      </c>
      <c r="H150" s="26">
        <v>13</v>
      </c>
      <c r="I150" s="26" t="s">
        <v>1276</v>
      </c>
      <c r="J150" s="27">
        <v>0</v>
      </c>
      <c r="K150" s="5">
        <v>0</v>
      </c>
      <c r="L150" s="5">
        <v>0</v>
      </c>
    </row>
    <row r="151" spans="1:12" ht="13">
      <c r="A151" s="1">
        <v>149</v>
      </c>
      <c r="B151" s="23">
        <v>40480</v>
      </c>
      <c r="C151" s="24" t="s">
        <v>2206</v>
      </c>
      <c r="D151" s="25">
        <v>302</v>
      </c>
      <c r="E151" s="25" t="s">
        <v>2069</v>
      </c>
      <c r="F151" s="26">
        <v>2010</v>
      </c>
      <c r="G151" s="26">
        <v>10</v>
      </c>
      <c r="H151" s="26">
        <v>29</v>
      </c>
      <c r="I151" s="26" t="s">
        <v>1225</v>
      </c>
      <c r="J151" s="27">
        <v>0</v>
      </c>
      <c r="K151" s="5">
        <v>0</v>
      </c>
      <c r="L151" s="5">
        <v>0</v>
      </c>
    </row>
    <row r="152" spans="1:12" ht="13">
      <c r="A152" s="1">
        <v>150</v>
      </c>
      <c r="B152" s="23">
        <v>40501</v>
      </c>
      <c r="C152" s="24" t="s">
        <v>2207</v>
      </c>
      <c r="D152" s="25">
        <v>323</v>
      </c>
      <c r="E152" s="25" t="s">
        <v>2069</v>
      </c>
      <c r="F152" s="26">
        <v>2010</v>
      </c>
      <c r="G152" s="26">
        <v>11</v>
      </c>
      <c r="H152" s="26">
        <v>19</v>
      </c>
      <c r="I152" s="26" t="s">
        <v>1316</v>
      </c>
      <c r="J152" s="27">
        <v>0</v>
      </c>
      <c r="K152" s="5">
        <v>0</v>
      </c>
      <c r="L152" s="5">
        <v>0</v>
      </c>
    </row>
    <row r="153" spans="1:12" ht="13">
      <c r="A153" s="1">
        <v>151</v>
      </c>
      <c r="B153" s="23">
        <v>40515</v>
      </c>
      <c r="C153" s="24" t="s">
        <v>2208</v>
      </c>
      <c r="D153" s="25">
        <v>337</v>
      </c>
      <c r="E153" s="25" t="s">
        <v>2069</v>
      </c>
      <c r="F153" s="26">
        <v>2010</v>
      </c>
      <c r="G153" s="26">
        <v>12</v>
      </c>
      <c r="H153" s="26">
        <v>3</v>
      </c>
      <c r="I153" s="26" t="s">
        <v>1192</v>
      </c>
      <c r="J153" s="27">
        <v>0</v>
      </c>
      <c r="K153" s="5">
        <v>0</v>
      </c>
      <c r="L153" s="5">
        <v>0</v>
      </c>
    </row>
    <row r="154" spans="1:12" ht="13">
      <c r="A154" s="1">
        <v>152</v>
      </c>
      <c r="B154" s="23">
        <v>40561</v>
      </c>
      <c r="C154" s="24" t="s">
        <v>2209</v>
      </c>
      <c r="D154" s="25">
        <v>18</v>
      </c>
      <c r="E154" s="25" t="s">
        <v>2072</v>
      </c>
      <c r="F154" s="26">
        <v>2011</v>
      </c>
      <c r="G154" s="26">
        <v>1</v>
      </c>
      <c r="H154" s="26">
        <v>18</v>
      </c>
      <c r="I154" s="26" t="s">
        <v>2210</v>
      </c>
      <c r="J154" s="27">
        <v>3.1770637000000002</v>
      </c>
      <c r="K154" s="5">
        <v>0.130202342674406</v>
      </c>
      <c r="L154" s="5">
        <v>0.198990978305354</v>
      </c>
    </row>
    <row r="155" spans="1:12" ht="13">
      <c r="A155" s="1">
        <v>153</v>
      </c>
      <c r="B155" s="23">
        <v>40573</v>
      </c>
      <c r="C155" s="24" t="s">
        <v>2211</v>
      </c>
      <c r="D155" s="25">
        <v>30</v>
      </c>
      <c r="E155" s="25" t="s">
        <v>2072</v>
      </c>
      <c r="F155" s="26">
        <v>2011</v>
      </c>
      <c r="G155" s="26">
        <v>1</v>
      </c>
      <c r="H155" s="26">
        <v>30</v>
      </c>
      <c r="I155" s="26" t="s">
        <v>1154</v>
      </c>
      <c r="J155" s="27">
        <v>8.4467929999999996</v>
      </c>
      <c r="K155" s="5">
        <v>0.299077136671554</v>
      </c>
      <c r="L155" s="5">
        <v>0.57010148636048796</v>
      </c>
    </row>
    <row r="156" spans="1:12" ht="13">
      <c r="A156" s="1">
        <v>154</v>
      </c>
      <c r="B156" s="23">
        <v>40666</v>
      </c>
      <c r="C156" s="24" t="s">
        <v>2212</v>
      </c>
      <c r="D156" s="25">
        <v>123</v>
      </c>
      <c r="E156" s="25" t="s">
        <v>2054</v>
      </c>
      <c r="F156" s="26">
        <v>2011</v>
      </c>
      <c r="G156" s="26">
        <v>5</v>
      </c>
      <c r="H156" s="26">
        <v>3</v>
      </c>
      <c r="I156" s="26" t="s">
        <v>1059</v>
      </c>
      <c r="J156" s="27">
        <v>0</v>
      </c>
      <c r="K156" s="5">
        <v>0</v>
      </c>
      <c r="L156" s="5">
        <v>0</v>
      </c>
    </row>
    <row r="157" spans="1:12" ht="13">
      <c r="A157" s="1">
        <v>155</v>
      </c>
      <c r="B157" s="23">
        <v>40681</v>
      </c>
      <c r="C157" s="24" t="s">
        <v>2213</v>
      </c>
      <c r="D157" s="25">
        <v>138</v>
      </c>
      <c r="E157" s="25" t="s">
        <v>2054</v>
      </c>
      <c r="F157" s="26">
        <v>2011</v>
      </c>
      <c r="G157" s="26">
        <v>5</v>
      </c>
      <c r="H157" s="26">
        <v>18</v>
      </c>
      <c r="I157" s="26" t="s">
        <v>1124</v>
      </c>
      <c r="J157" s="27">
        <v>7.3414434999999996</v>
      </c>
      <c r="K157" s="5">
        <v>0.27656029338036198</v>
      </c>
      <c r="L157" s="5">
        <v>0</v>
      </c>
    </row>
    <row r="158" spans="1:12" ht="13">
      <c r="A158" s="1">
        <v>156</v>
      </c>
      <c r="B158" s="23">
        <v>40695</v>
      </c>
      <c r="C158" s="24" t="s">
        <v>2214</v>
      </c>
      <c r="D158" s="25">
        <v>152</v>
      </c>
      <c r="E158" s="25" t="s">
        <v>2057</v>
      </c>
      <c r="F158" s="26">
        <v>2011</v>
      </c>
      <c r="G158" s="26">
        <v>6</v>
      </c>
      <c r="H158" s="26">
        <v>1</v>
      </c>
      <c r="I158" s="26" t="s">
        <v>1202</v>
      </c>
      <c r="J158" s="27">
        <v>0</v>
      </c>
      <c r="K158" s="5">
        <v>0</v>
      </c>
      <c r="L158" s="5">
        <v>0</v>
      </c>
    </row>
    <row r="159" spans="1:12" ht="13">
      <c r="A159" s="1">
        <v>157</v>
      </c>
      <c r="B159" s="23">
        <v>40707</v>
      </c>
      <c r="C159" s="24" t="s">
        <v>2215</v>
      </c>
      <c r="D159" s="25">
        <v>164</v>
      </c>
      <c r="E159" s="25" t="s">
        <v>2057</v>
      </c>
      <c r="F159" s="26">
        <v>2011</v>
      </c>
      <c r="G159" s="26">
        <v>6</v>
      </c>
      <c r="H159" s="26">
        <v>13</v>
      </c>
      <c r="I159" s="26" t="s">
        <v>2216</v>
      </c>
      <c r="J159" s="27">
        <v>53.205410000000001</v>
      </c>
      <c r="K159" s="5">
        <v>1.3502583787746301</v>
      </c>
      <c r="L159" s="5">
        <v>0</v>
      </c>
    </row>
    <row r="160" spans="1:12" ht="13">
      <c r="A160" s="1">
        <v>158</v>
      </c>
      <c r="B160" s="23">
        <v>40722</v>
      </c>
      <c r="C160" s="24" t="s">
        <v>2217</v>
      </c>
      <c r="D160" s="25">
        <v>179</v>
      </c>
      <c r="E160" s="25" t="s">
        <v>2060</v>
      </c>
      <c r="F160" s="26">
        <v>2011</v>
      </c>
      <c r="G160" s="26">
        <v>6</v>
      </c>
      <c r="H160" s="26">
        <v>28</v>
      </c>
      <c r="I160" s="26" t="s">
        <v>2218</v>
      </c>
      <c r="J160" s="27">
        <v>5.2458261999999998</v>
      </c>
      <c r="K160" s="5">
        <v>0.44729604836987602</v>
      </c>
      <c r="L160" s="5">
        <v>0</v>
      </c>
    </row>
    <row r="161" spans="1:12" ht="13">
      <c r="A161" s="1">
        <v>159</v>
      </c>
      <c r="B161" s="23">
        <v>40736</v>
      </c>
      <c r="C161" s="24" t="s">
        <v>2219</v>
      </c>
      <c r="D161" s="25">
        <v>193</v>
      </c>
      <c r="E161" s="25" t="s">
        <v>2060</v>
      </c>
      <c r="F161" s="26">
        <v>2011</v>
      </c>
      <c r="G161" s="26">
        <v>7</v>
      </c>
      <c r="H161" s="26">
        <v>12</v>
      </c>
      <c r="I161" s="26" t="s">
        <v>1184</v>
      </c>
      <c r="J161" s="27">
        <v>4.733142</v>
      </c>
      <c r="K161" s="5">
        <v>0.25356826579955799</v>
      </c>
      <c r="L161" s="5">
        <v>0.13989021829780901</v>
      </c>
    </row>
    <row r="162" spans="1:12" ht="13">
      <c r="A162" s="1">
        <v>160</v>
      </c>
      <c r="B162" s="23">
        <v>40749</v>
      </c>
      <c r="C162" s="24" t="s">
        <v>2220</v>
      </c>
      <c r="D162" s="25">
        <v>206</v>
      </c>
      <c r="E162" s="25" t="s">
        <v>2064</v>
      </c>
      <c r="F162" s="26">
        <v>2011</v>
      </c>
      <c r="G162" s="26">
        <v>7</v>
      </c>
      <c r="H162" s="26">
        <v>25</v>
      </c>
      <c r="I162" s="26" t="s">
        <v>1173</v>
      </c>
      <c r="J162" s="27">
        <v>3.4263851999999999</v>
      </c>
      <c r="K162" s="5">
        <v>0.15253473454938299</v>
      </c>
      <c r="L162" s="5">
        <v>0</v>
      </c>
    </row>
    <row r="163" spans="1:12" ht="13">
      <c r="A163" s="1">
        <v>161</v>
      </c>
      <c r="B163" s="23">
        <v>40764</v>
      </c>
      <c r="C163" s="24" t="s">
        <v>2221</v>
      </c>
      <c r="D163" s="25">
        <v>221</v>
      </c>
      <c r="E163" s="25" t="s">
        <v>2064</v>
      </c>
      <c r="F163" s="26">
        <v>2011</v>
      </c>
      <c r="G163" s="26">
        <v>8</v>
      </c>
      <c r="H163" s="26">
        <v>9</v>
      </c>
      <c r="I163" s="26" t="s">
        <v>1176</v>
      </c>
      <c r="J163" s="27">
        <v>0</v>
      </c>
      <c r="K163" s="5">
        <v>0</v>
      </c>
      <c r="L163" s="5">
        <v>0</v>
      </c>
    </row>
    <row r="164" spans="1:12" ht="13">
      <c r="A164" s="1">
        <v>162</v>
      </c>
      <c r="B164" s="23">
        <v>40777</v>
      </c>
      <c r="C164" s="24" t="s">
        <v>2222</v>
      </c>
      <c r="D164" s="25">
        <v>234</v>
      </c>
      <c r="E164" s="25" t="s">
        <v>2064</v>
      </c>
      <c r="F164" s="26">
        <v>2011</v>
      </c>
      <c r="G164" s="26">
        <v>8</v>
      </c>
      <c r="H164" s="26">
        <v>22</v>
      </c>
      <c r="I164" s="26" t="s">
        <v>1037</v>
      </c>
      <c r="J164" s="27">
        <v>1.8272729000000001</v>
      </c>
      <c r="K164" s="5">
        <v>0.100890638567268</v>
      </c>
      <c r="L164" s="5">
        <v>0</v>
      </c>
    </row>
    <row r="165" spans="1:12" ht="13">
      <c r="A165" s="1">
        <v>163</v>
      </c>
      <c r="B165" s="23">
        <v>40790</v>
      </c>
      <c r="C165" s="24" t="s">
        <v>2223</v>
      </c>
      <c r="D165" s="25">
        <v>247</v>
      </c>
      <c r="E165" s="25" t="s">
        <v>2064</v>
      </c>
      <c r="F165" s="26">
        <v>2011</v>
      </c>
      <c r="G165" s="26">
        <v>9</v>
      </c>
      <c r="H165" s="26">
        <v>4</v>
      </c>
      <c r="I165" s="26" t="s">
        <v>1387</v>
      </c>
      <c r="J165" s="27">
        <v>1.7625214</v>
      </c>
      <c r="K165" s="5">
        <v>6.1741772784007803E-2</v>
      </c>
      <c r="L165" s="5">
        <v>0</v>
      </c>
    </row>
    <row r="166" spans="1:12" ht="13">
      <c r="A166" s="1">
        <v>164</v>
      </c>
      <c r="B166" s="23">
        <v>40807</v>
      </c>
      <c r="C166" s="24" t="s">
        <v>2224</v>
      </c>
      <c r="D166" s="25">
        <v>264</v>
      </c>
      <c r="E166" s="25" t="s">
        <v>2064</v>
      </c>
      <c r="F166" s="26">
        <v>2011</v>
      </c>
      <c r="G166" s="26">
        <v>9</v>
      </c>
      <c r="H166" s="26">
        <v>21</v>
      </c>
      <c r="I166" s="26" t="s">
        <v>1100</v>
      </c>
      <c r="J166" s="27">
        <v>1.6317832000000001</v>
      </c>
      <c r="K166" s="5">
        <v>6.8971668842422604E-2</v>
      </c>
      <c r="L166" s="5">
        <v>0</v>
      </c>
    </row>
    <row r="167" spans="1:12" ht="13">
      <c r="A167" s="1">
        <v>165</v>
      </c>
      <c r="B167" s="23">
        <v>40819</v>
      </c>
      <c r="C167" s="24" t="s">
        <v>2225</v>
      </c>
      <c r="D167" s="25">
        <v>276</v>
      </c>
      <c r="E167" s="25" t="s">
        <v>2064</v>
      </c>
      <c r="F167" s="26">
        <v>2011</v>
      </c>
      <c r="G167" s="26">
        <v>10</v>
      </c>
      <c r="H167" s="26">
        <v>3</v>
      </c>
      <c r="I167" s="26" t="s">
        <v>1027</v>
      </c>
      <c r="J167" s="27">
        <v>1.5585281</v>
      </c>
      <c r="K167" s="5">
        <v>9.1122318371303898E-2</v>
      </c>
      <c r="L167" s="5">
        <v>0</v>
      </c>
    </row>
    <row r="168" spans="1:12" ht="13">
      <c r="A168" s="1">
        <v>166</v>
      </c>
      <c r="B168" s="23">
        <v>40848</v>
      </c>
      <c r="C168" s="24" t="s">
        <v>2226</v>
      </c>
      <c r="D168" s="25">
        <v>305</v>
      </c>
      <c r="E168" s="25" t="s">
        <v>2069</v>
      </c>
      <c r="F168" s="26">
        <v>2011</v>
      </c>
      <c r="G168" s="26">
        <v>11</v>
      </c>
      <c r="H168" s="26">
        <v>1</v>
      </c>
      <c r="I168" s="26" t="s">
        <v>1217</v>
      </c>
      <c r="J168" s="27">
        <v>1.7660165000000001</v>
      </c>
      <c r="K168" s="5">
        <v>0.13086737038965601</v>
      </c>
      <c r="L168" s="5">
        <v>0</v>
      </c>
    </row>
    <row r="169" spans="1:12" ht="13">
      <c r="A169" s="1">
        <v>167</v>
      </c>
      <c r="B169" s="23">
        <v>40877</v>
      </c>
      <c r="C169" s="24" t="s">
        <v>2227</v>
      </c>
      <c r="D169" s="25">
        <v>334</v>
      </c>
      <c r="E169" s="25" t="s">
        <v>2069</v>
      </c>
      <c r="F169" s="26">
        <v>2011</v>
      </c>
      <c r="G169" s="26">
        <v>11</v>
      </c>
      <c r="H169" s="26">
        <v>30</v>
      </c>
      <c r="I169" s="26" t="s">
        <v>1300</v>
      </c>
      <c r="J169" s="27">
        <v>1.6292247</v>
      </c>
      <c r="K169" s="5">
        <v>9.80275278113657E-2</v>
      </c>
      <c r="L169" s="5">
        <v>8.8017518136994294E-2</v>
      </c>
    </row>
    <row r="170" spans="1:12" ht="13">
      <c r="A170" s="1">
        <v>168</v>
      </c>
      <c r="B170" s="23">
        <v>40983</v>
      </c>
      <c r="C170" s="24" t="s">
        <v>2228</v>
      </c>
      <c r="D170" s="25">
        <v>75</v>
      </c>
      <c r="E170" s="25" t="s">
        <v>2054</v>
      </c>
      <c r="F170" s="26">
        <v>2012</v>
      </c>
      <c r="G170" s="26">
        <v>3</v>
      </c>
      <c r="H170" s="26">
        <v>15</v>
      </c>
      <c r="I170" s="26" t="s">
        <v>1075</v>
      </c>
      <c r="J170" s="27">
        <v>2.7408245</v>
      </c>
      <c r="K170" s="5">
        <v>8.4533217552189593E-2</v>
      </c>
      <c r="L170" s="5">
        <v>0.24798242698916401</v>
      </c>
    </row>
    <row r="171" spans="1:12" ht="13">
      <c r="A171" s="1">
        <v>169</v>
      </c>
      <c r="B171" s="23">
        <v>41001</v>
      </c>
      <c r="C171" s="24" t="s">
        <v>2229</v>
      </c>
      <c r="D171" s="25">
        <v>93</v>
      </c>
      <c r="E171" s="25" t="s">
        <v>2054</v>
      </c>
      <c r="F171" s="26">
        <v>2012</v>
      </c>
      <c r="G171" s="26">
        <v>4</v>
      </c>
      <c r="H171" s="26">
        <v>2</v>
      </c>
      <c r="I171" s="26" t="s">
        <v>1279</v>
      </c>
      <c r="J171" s="27">
        <v>1.8782814000000001</v>
      </c>
      <c r="K171" s="5">
        <v>0.110643843153858</v>
      </c>
      <c r="L171" s="5">
        <v>0</v>
      </c>
    </row>
    <row r="172" spans="1:12" ht="13">
      <c r="A172" s="1">
        <v>170</v>
      </c>
      <c r="B172" s="23">
        <v>41034</v>
      </c>
      <c r="C172" s="24" t="s">
        <v>2230</v>
      </c>
      <c r="D172" s="25">
        <v>126</v>
      </c>
      <c r="E172" s="25" t="s">
        <v>2057</v>
      </c>
      <c r="F172" s="26">
        <v>2012</v>
      </c>
      <c r="G172" s="26">
        <v>5</v>
      </c>
      <c r="H172" s="26">
        <v>5</v>
      </c>
      <c r="I172" s="26" t="s">
        <v>1158</v>
      </c>
      <c r="J172" s="27">
        <v>13.557183999999999</v>
      </c>
      <c r="K172" s="5">
        <v>0.40425552813516002</v>
      </c>
      <c r="L172" s="5">
        <v>0</v>
      </c>
    </row>
    <row r="173" spans="1:12" ht="13">
      <c r="A173" s="1">
        <v>171</v>
      </c>
      <c r="B173" s="23">
        <v>41046</v>
      </c>
      <c r="C173" s="24" t="s">
        <v>2231</v>
      </c>
      <c r="D173" s="25">
        <v>138</v>
      </c>
      <c r="E173" s="25" t="s">
        <v>2057</v>
      </c>
      <c r="F173" s="26">
        <v>2012</v>
      </c>
      <c r="G173" s="26">
        <v>5</v>
      </c>
      <c r="H173" s="26">
        <v>17</v>
      </c>
      <c r="I173" s="26" t="s">
        <v>1147</v>
      </c>
      <c r="J173" s="27">
        <v>5.8468929999999997</v>
      </c>
      <c r="K173" s="5">
        <v>0.201283639276015</v>
      </c>
      <c r="L173" s="5">
        <v>0</v>
      </c>
    </row>
    <row r="174" spans="1:12" ht="13">
      <c r="A174" s="1">
        <v>172</v>
      </c>
      <c r="B174" s="23">
        <v>41062</v>
      </c>
      <c r="C174" s="24" t="s">
        <v>2232</v>
      </c>
      <c r="D174" s="25">
        <v>154</v>
      </c>
      <c r="E174" s="25" t="s">
        <v>2057</v>
      </c>
      <c r="F174" s="26">
        <v>2012</v>
      </c>
      <c r="G174" s="26">
        <v>6</v>
      </c>
      <c r="H174" s="26">
        <v>2</v>
      </c>
      <c r="I174" s="26" t="s">
        <v>1125</v>
      </c>
      <c r="J174" s="27">
        <v>8.4807400000000008</v>
      </c>
      <c r="K174" s="5">
        <v>0.42235841867155799</v>
      </c>
      <c r="L174" s="5">
        <v>0</v>
      </c>
    </row>
    <row r="175" spans="1:12" ht="13">
      <c r="A175" s="1">
        <v>173</v>
      </c>
      <c r="B175" s="23">
        <v>41068</v>
      </c>
      <c r="C175" s="24" t="s">
        <v>2233</v>
      </c>
      <c r="D175" s="25">
        <v>160</v>
      </c>
      <c r="E175" s="25" t="s">
        <v>2057</v>
      </c>
      <c r="F175" s="26">
        <v>2012</v>
      </c>
      <c r="G175" s="26">
        <v>6</v>
      </c>
      <c r="H175" s="26">
        <v>8</v>
      </c>
      <c r="I175" s="26" t="s">
        <v>1408</v>
      </c>
      <c r="J175" s="27">
        <v>0</v>
      </c>
      <c r="K175" s="5">
        <v>0</v>
      </c>
      <c r="L175" s="5">
        <v>0</v>
      </c>
    </row>
    <row r="176" spans="1:12" ht="13">
      <c r="A176" s="1">
        <v>174</v>
      </c>
      <c r="B176" s="23">
        <v>41075</v>
      </c>
      <c r="C176" s="24" t="s">
        <v>2234</v>
      </c>
      <c r="D176" s="25">
        <v>167</v>
      </c>
      <c r="E176" s="25" t="s">
        <v>2060</v>
      </c>
      <c r="F176" s="26">
        <v>2012</v>
      </c>
      <c r="G176" s="26">
        <v>6</v>
      </c>
      <c r="H176" s="26">
        <v>15</v>
      </c>
      <c r="I176" s="26" t="s">
        <v>1368</v>
      </c>
      <c r="J176" s="27">
        <v>0</v>
      </c>
      <c r="K176" s="5">
        <v>0</v>
      </c>
      <c r="L176" s="5">
        <v>0</v>
      </c>
    </row>
    <row r="177" spans="1:12" ht="13">
      <c r="A177" s="1">
        <v>175</v>
      </c>
      <c r="B177" s="23">
        <v>41082</v>
      </c>
      <c r="C177" s="24" t="s">
        <v>2235</v>
      </c>
      <c r="D177" s="25">
        <v>174</v>
      </c>
      <c r="E177" s="25" t="s">
        <v>2060</v>
      </c>
      <c r="F177" s="26">
        <v>2012</v>
      </c>
      <c r="G177" s="26">
        <v>6</v>
      </c>
      <c r="H177" s="26">
        <v>22</v>
      </c>
      <c r="I177" s="26" t="s">
        <v>1291</v>
      </c>
      <c r="J177" s="27">
        <v>2.6071409999999999</v>
      </c>
      <c r="K177" s="5">
        <v>0.137346117793225</v>
      </c>
      <c r="L177" s="5">
        <v>0</v>
      </c>
    </row>
    <row r="178" spans="1:12" ht="13">
      <c r="A178" s="1">
        <v>176</v>
      </c>
      <c r="B178" s="23">
        <v>41089</v>
      </c>
      <c r="C178" s="24" t="s">
        <v>2236</v>
      </c>
      <c r="D178" s="25">
        <v>181</v>
      </c>
      <c r="E178" s="25" t="s">
        <v>2060</v>
      </c>
      <c r="F178" s="26">
        <v>2012</v>
      </c>
      <c r="G178" s="26">
        <v>6</v>
      </c>
      <c r="H178" s="26">
        <v>29</v>
      </c>
      <c r="I178" s="26" t="s">
        <v>1398</v>
      </c>
      <c r="J178" s="27">
        <v>4.5145910000000002</v>
      </c>
      <c r="K178" s="5">
        <v>0.21979903747197099</v>
      </c>
      <c r="L178" s="5">
        <v>0</v>
      </c>
    </row>
    <row r="179" spans="1:12" ht="13">
      <c r="A179" s="1">
        <v>177</v>
      </c>
      <c r="B179" s="23">
        <v>41096</v>
      </c>
      <c r="C179" s="24" t="s">
        <v>2237</v>
      </c>
      <c r="D179" s="25">
        <v>188</v>
      </c>
      <c r="E179" s="25" t="s">
        <v>2064</v>
      </c>
      <c r="F179" s="26">
        <v>2012</v>
      </c>
      <c r="G179" s="26">
        <v>7</v>
      </c>
      <c r="H179" s="26">
        <v>6</v>
      </c>
      <c r="I179" s="26" t="s">
        <v>1304</v>
      </c>
      <c r="J179" s="27">
        <v>0</v>
      </c>
      <c r="K179" s="5">
        <v>0</v>
      </c>
      <c r="L179" s="5">
        <v>0</v>
      </c>
    </row>
    <row r="180" spans="1:12" ht="13">
      <c r="A180" s="1">
        <v>178</v>
      </c>
      <c r="B180" s="23">
        <v>41103</v>
      </c>
      <c r="C180" s="24" t="s">
        <v>2238</v>
      </c>
      <c r="D180" s="25">
        <v>195</v>
      </c>
      <c r="E180" s="25" t="s">
        <v>2064</v>
      </c>
      <c r="F180" s="26">
        <v>2012</v>
      </c>
      <c r="G180" s="26">
        <v>7</v>
      </c>
      <c r="H180" s="26">
        <v>13</v>
      </c>
      <c r="I180" s="26" t="s">
        <v>1413</v>
      </c>
      <c r="J180" s="27">
        <v>9.8975960000000001</v>
      </c>
      <c r="K180" s="5">
        <v>0.44416239897406501</v>
      </c>
      <c r="L180" s="5">
        <v>0</v>
      </c>
    </row>
    <row r="181" spans="1:12" ht="13">
      <c r="A181" s="1">
        <v>179</v>
      </c>
      <c r="B181" s="23">
        <v>41110</v>
      </c>
      <c r="C181" s="24" t="s">
        <v>2239</v>
      </c>
      <c r="D181" s="25">
        <v>202</v>
      </c>
      <c r="E181" s="25" t="s">
        <v>2064</v>
      </c>
      <c r="F181" s="26">
        <v>2012</v>
      </c>
      <c r="G181" s="26">
        <v>7</v>
      </c>
      <c r="H181" s="26">
        <v>20</v>
      </c>
      <c r="I181" s="26" t="s">
        <v>983</v>
      </c>
      <c r="J181" s="27">
        <v>2.8321931</v>
      </c>
      <c r="K181" s="5">
        <v>0.19251272436466399</v>
      </c>
      <c r="L181" s="5">
        <v>0</v>
      </c>
    </row>
    <row r="182" spans="1:12" ht="13">
      <c r="A182" s="1">
        <v>180</v>
      </c>
      <c r="B182" s="23">
        <v>41117</v>
      </c>
      <c r="C182" s="24" t="s">
        <v>2240</v>
      </c>
      <c r="D182" s="25">
        <v>209</v>
      </c>
      <c r="E182" s="25" t="s">
        <v>2064</v>
      </c>
      <c r="F182" s="26">
        <v>2012</v>
      </c>
      <c r="G182" s="26">
        <v>7</v>
      </c>
      <c r="H182" s="26">
        <v>27</v>
      </c>
      <c r="I182" s="26" t="s">
        <v>984</v>
      </c>
      <c r="J182" s="27">
        <v>9.1526859999999992</v>
      </c>
      <c r="K182" s="5">
        <v>0.335167305848313</v>
      </c>
      <c r="L182" s="5">
        <v>0</v>
      </c>
    </row>
    <row r="183" spans="1:12" ht="13">
      <c r="A183" s="1">
        <v>181</v>
      </c>
      <c r="B183" s="23">
        <v>41124</v>
      </c>
      <c r="C183" s="24" t="s">
        <v>2241</v>
      </c>
      <c r="D183" s="25">
        <v>216</v>
      </c>
      <c r="E183" s="25" t="s">
        <v>2064</v>
      </c>
      <c r="F183" s="26">
        <v>2012</v>
      </c>
      <c r="G183" s="26">
        <v>8</v>
      </c>
      <c r="H183" s="26">
        <v>3</v>
      </c>
      <c r="I183" s="26" t="s">
        <v>996</v>
      </c>
      <c r="J183" s="27">
        <v>5.5499907000000004</v>
      </c>
      <c r="K183" s="5">
        <v>0.30095719301178703</v>
      </c>
      <c r="L183" s="5">
        <v>0</v>
      </c>
    </row>
    <row r="184" spans="1:12" ht="13">
      <c r="A184" s="1">
        <v>182</v>
      </c>
      <c r="B184" s="23">
        <v>41138</v>
      </c>
      <c r="C184" s="24" t="s">
        <v>2242</v>
      </c>
      <c r="D184" s="25">
        <v>230</v>
      </c>
      <c r="E184" s="25" t="s">
        <v>2064</v>
      </c>
      <c r="F184" s="26">
        <v>2012</v>
      </c>
      <c r="G184" s="26">
        <v>8</v>
      </c>
      <c r="H184" s="26">
        <v>17</v>
      </c>
      <c r="I184" s="26" t="s">
        <v>1363</v>
      </c>
      <c r="J184" s="27">
        <v>3.8435201999999999</v>
      </c>
      <c r="K184" s="5">
        <v>0.183453805747951</v>
      </c>
      <c r="L184" s="5">
        <v>0</v>
      </c>
    </row>
    <row r="185" spans="1:12" ht="13">
      <c r="A185" s="1">
        <v>183</v>
      </c>
      <c r="B185" s="23">
        <v>41145</v>
      </c>
      <c r="C185" s="24" t="s">
        <v>2243</v>
      </c>
      <c r="D185" s="25">
        <v>237</v>
      </c>
      <c r="E185" s="25" t="s">
        <v>2064</v>
      </c>
      <c r="F185" s="26">
        <v>2012</v>
      </c>
      <c r="G185" s="26">
        <v>8</v>
      </c>
      <c r="H185" s="26">
        <v>24</v>
      </c>
      <c r="I185" s="26" t="s">
        <v>1289</v>
      </c>
      <c r="J185" s="27">
        <v>4.4543799999999996</v>
      </c>
      <c r="K185" s="5">
        <v>0.20461064977146301</v>
      </c>
      <c r="L185" s="5">
        <v>0</v>
      </c>
    </row>
    <row r="186" spans="1:12" ht="13">
      <c r="A186" s="1">
        <v>184</v>
      </c>
      <c r="B186" s="23">
        <v>41152</v>
      </c>
      <c r="C186" s="24" t="s">
        <v>2244</v>
      </c>
      <c r="D186" s="25">
        <v>244</v>
      </c>
      <c r="E186" s="25" t="s">
        <v>2064</v>
      </c>
      <c r="F186" s="26">
        <v>2012</v>
      </c>
      <c r="G186" s="26">
        <v>8</v>
      </c>
      <c r="H186" s="26">
        <v>31</v>
      </c>
      <c r="I186" s="26" t="s">
        <v>1393</v>
      </c>
      <c r="J186" s="27">
        <v>0</v>
      </c>
      <c r="K186" s="5">
        <v>0</v>
      </c>
      <c r="L186" s="5">
        <v>0</v>
      </c>
    </row>
    <row r="187" spans="1:12" ht="13">
      <c r="A187" s="1">
        <v>185</v>
      </c>
      <c r="B187" s="23">
        <v>41159</v>
      </c>
      <c r="C187" s="24" t="s">
        <v>2245</v>
      </c>
      <c r="D187" s="25">
        <v>251</v>
      </c>
      <c r="E187" s="25" t="s">
        <v>2064</v>
      </c>
      <c r="F187" s="26">
        <v>2012</v>
      </c>
      <c r="G187" s="26">
        <v>9</v>
      </c>
      <c r="H187" s="26">
        <v>7</v>
      </c>
      <c r="I187" s="26" t="s">
        <v>1098</v>
      </c>
      <c r="J187" s="27">
        <v>0</v>
      </c>
      <c r="K187" s="5">
        <v>0</v>
      </c>
      <c r="L187" s="5">
        <v>0</v>
      </c>
    </row>
    <row r="188" spans="1:12" ht="13">
      <c r="A188" s="1">
        <v>186</v>
      </c>
      <c r="B188" s="23">
        <v>41165</v>
      </c>
      <c r="C188" s="24" t="s">
        <v>2246</v>
      </c>
      <c r="D188" s="25">
        <v>257</v>
      </c>
      <c r="E188" s="25" t="s">
        <v>2064</v>
      </c>
      <c r="F188" s="26">
        <v>2012</v>
      </c>
      <c r="G188" s="26">
        <v>9</v>
      </c>
      <c r="H188" s="26">
        <v>13</v>
      </c>
      <c r="I188" s="26" t="s">
        <v>997</v>
      </c>
      <c r="J188" s="27">
        <v>0</v>
      </c>
      <c r="K188" s="5">
        <v>0</v>
      </c>
      <c r="L188" s="5">
        <v>0</v>
      </c>
    </row>
    <row r="189" spans="1:12" ht="13">
      <c r="A189" s="1">
        <v>187</v>
      </c>
      <c r="B189" s="23">
        <v>41173</v>
      </c>
      <c r="C189" s="24" t="s">
        <v>2247</v>
      </c>
      <c r="D189" s="25">
        <v>265</v>
      </c>
      <c r="E189" s="25" t="s">
        <v>2064</v>
      </c>
      <c r="F189" s="26">
        <v>2012</v>
      </c>
      <c r="G189" s="26">
        <v>9</v>
      </c>
      <c r="H189" s="26">
        <v>21</v>
      </c>
      <c r="I189" s="26" t="s">
        <v>1039</v>
      </c>
      <c r="J189" s="27">
        <v>0</v>
      </c>
      <c r="K189" s="5">
        <v>0</v>
      </c>
      <c r="L189" s="5">
        <v>0</v>
      </c>
    </row>
    <row r="190" spans="1:12" ht="13">
      <c r="A190" s="1">
        <v>188</v>
      </c>
      <c r="B190" s="23">
        <v>41179</v>
      </c>
      <c r="C190" s="24" t="s">
        <v>2248</v>
      </c>
      <c r="D190" s="25">
        <v>271</v>
      </c>
      <c r="E190" s="25" t="s">
        <v>2064</v>
      </c>
      <c r="F190" s="26">
        <v>2012</v>
      </c>
      <c r="G190" s="26">
        <v>9</v>
      </c>
      <c r="H190" s="26">
        <v>27</v>
      </c>
      <c r="I190" s="26" t="s">
        <v>1110</v>
      </c>
      <c r="J190" s="27">
        <v>0</v>
      </c>
      <c r="K190" s="5">
        <v>0</v>
      </c>
      <c r="L190" s="5">
        <v>0</v>
      </c>
    </row>
    <row r="191" spans="1:12" ht="13">
      <c r="A191" s="1">
        <v>189</v>
      </c>
      <c r="B191" s="23">
        <v>41190</v>
      </c>
      <c r="C191" s="24" t="s">
        <v>2249</v>
      </c>
      <c r="D191" s="25">
        <v>282</v>
      </c>
      <c r="E191" s="25" t="s">
        <v>2069</v>
      </c>
      <c r="F191" s="26">
        <v>2012</v>
      </c>
      <c r="G191" s="26">
        <v>10</v>
      </c>
      <c r="H191" s="26">
        <v>8</v>
      </c>
      <c r="I191" s="26" t="s">
        <v>1352</v>
      </c>
      <c r="J191" s="27">
        <v>0</v>
      </c>
      <c r="K191" s="5">
        <v>0</v>
      </c>
      <c r="L191" s="5">
        <v>0</v>
      </c>
    </row>
    <row r="192" spans="1:12" ht="13">
      <c r="A192" s="1">
        <v>190</v>
      </c>
      <c r="B192" s="23">
        <v>41194</v>
      </c>
      <c r="C192" s="24" t="s">
        <v>2250</v>
      </c>
      <c r="D192" s="25">
        <v>286</v>
      </c>
      <c r="E192" s="25" t="s">
        <v>2069</v>
      </c>
      <c r="F192" s="26">
        <v>2012</v>
      </c>
      <c r="G192" s="26">
        <v>10</v>
      </c>
      <c r="H192" s="26">
        <v>12</v>
      </c>
      <c r="I192" s="26" t="s">
        <v>1374</v>
      </c>
      <c r="J192" s="27">
        <v>0</v>
      </c>
      <c r="K192" s="5">
        <v>0</v>
      </c>
      <c r="L192" s="5">
        <v>0</v>
      </c>
    </row>
    <row r="193" spans="1:12" ht="13">
      <c r="A193" s="1">
        <v>191</v>
      </c>
      <c r="B193" s="23">
        <v>41204</v>
      </c>
      <c r="C193" s="24" t="s">
        <v>2251</v>
      </c>
      <c r="D193" s="25">
        <v>296</v>
      </c>
      <c r="E193" s="25" t="s">
        <v>2069</v>
      </c>
      <c r="F193" s="26">
        <v>2012</v>
      </c>
      <c r="G193" s="26">
        <v>10</v>
      </c>
      <c r="H193" s="26">
        <v>22</v>
      </c>
      <c r="I193" s="26" t="s">
        <v>1334</v>
      </c>
      <c r="J193" s="27">
        <v>0</v>
      </c>
      <c r="K193" s="5">
        <v>0</v>
      </c>
      <c r="L193" s="5">
        <v>0</v>
      </c>
    </row>
    <row r="194" spans="1:12" ht="13">
      <c r="A194" s="1">
        <v>192</v>
      </c>
      <c r="B194" s="23">
        <v>41208</v>
      </c>
      <c r="C194" s="24" t="s">
        <v>2252</v>
      </c>
      <c r="D194" s="25">
        <v>300</v>
      </c>
      <c r="E194" s="25" t="s">
        <v>2069</v>
      </c>
      <c r="F194" s="26">
        <v>2012</v>
      </c>
      <c r="G194" s="26">
        <v>10</v>
      </c>
      <c r="H194" s="26">
        <v>26</v>
      </c>
      <c r="I194" s="26" t="s">
        <v>1115</v>
      </c>
      <c r="J194" s="27">
        <v>0</v>
      </c>
      <c r="K194" s="5">
        <v>0</v>
      </c>
      <c r="L194" s="5">
        <v>0</v>
      </c>
    </row>
    <row r="195" spans="1:12" ht="13">
      <c r="A195" s="1">
        <v>193</v>
      </c>
      <c r="B195" s="23">
        <v>41218</v>
      </c>
      <c r="C195" s="24" t="s">
        <v>2253</v>
      </c>
      <c r="D195" s="25">
        <v>310</v>
      </c>
      <c r="E195" s="25" t="s">
        <v>2069</v>
      </c>
      <c r="F195" s="26">
        <v>2012</v>
      </c>
      <c r="G195" s="26">
        <v>11</v>
      </c>
      <c r="H195" s="26">
        <v>5</v>
      </c>
      <c r="I195" s="26" t="s">
        <v>1072</v>
      </c>
      <c r="J195" s="27">
        <v>0</v>
      </c>
      <c r="K195" s="5">
        <v>0</v>
      </c>
      <c r="L195" s="5">
        <v>0</v>
      </c>
    </row>
    <row r="196" spans="1:12" ht="13">
      <c r="A196" s="1">
        <v>194</v>
      </c>
      <c r="B196" s="23">
        <v>41222</v>
      </c>
      <c r="C196" s="24" t="s">
        <v>2254</v>
      </c>
      <c r="D196" s="25">
        <v>314</v>
      </c>
      <c r="E196" s="25" t="s">
        <v>2069</v>
      </c>
      <c r="F196" s="26">
        <v>2012</v>
      </c>
      <c r="G196" s="26">
        <v>11</v>
      </c>
      <c r="H196" s="26">
        <v>9</v>
      </c>
      <c r="I196" s="26" t="s">
        <v>1390</v>
      </c>
      <c r="J196" s="27">
        <v>0</v>
      </c>
      <c r="K196" s="5">
        <v>0</v>
      </c>
      <c r="L196" s="5">
        <v>0</v>
      </c>
    </row>
    <row r="197" spans="1:12" ht="13">
      <c r="A197" s="1">
        <v>195</v>
      </c>
      <c r="B197" s="23">
        <v>41229</v>
      </c>
      <c r="C197" s="24" t="s">
        <v>2255</v>
      </c>
      <c r="D197" s="25">
        <v>321</v>
      </c>
      <c r="E197" s="25" t="s">
        <v>2069</v>
      </c>
      <c r="F197" s="26">
        <v>2012</v>
      </c>
      <c r="G197" s="26">
        <v>11</v>
      </c>
      <c r="H197" s="26">
        <v>16</v>
      </c>
      <c r="I197" s="26" t="s">
        <v>1166</v>
      </c>
      <c r="J197" s="27">
        <v>0</v>
      </c>
      <c r="K197" s="5">
        <v>0</v>
      </c>
      <c r="L197" s="5">
        <v>0</v>
      </c>
    </row>
    <row r="198" spans="1:12" ht="13">
      <c r="A198" s="1">
        <v>196</v>
      </c>
      <c r="B198" s="23">
        <v>41242</v>
      </c>
      <c r="C198" s="24" t="s">
        <v>2256</v>
      </c>
      <c r="D198" s="25">
        <v>334</v>
      </c>
      <c r="E198" s="25" t="s">
        <v>2069</v>
      </c>
      <c r="F198" s="26">
        <v>2012</v>
      </c>
      <c r="G198" s="26">
        <v>11</v>
      </c>
      <c r="H198" s="26">
        <v>29</v>
      </c>
      <c r="I198" s="26" t="s">
        <v>1223</v>
      </c>
      <c r="J198" s="27">
        <v>0</v>
      </c>
      <c r="K198" s="5">
        <v>0</v>
      </c>
      <c r="L198" s="5">
        <v>0</v>
      </c>
    </row>
    <row r="199" spans="1:12" ht="13">
      <c r="A199" s="1">
        <v>197</v>
      </c>
      <c r="B199" s="23">
        <v>41307</v>
      </c>
      <c r="C199" s="24" t="s">
        <v>2257</v>
      </c>
      <c r="D199" s="25">
        <v>33</v>
      </c>
      <c r="E199" s="25" t="s">
        <v>2072</v>
      </c>
      <c r="F199" s="26">
        <v>2013</v>
      </c>
      <c r="G199" s="26">
        <v>2</v>
      </c>
      <c r="H199" s="26">
        <v>2</v>
      </c>
      <c r="I199" s="26" t="s">
        <v>1236</v>
      </c>
      <c r="J199" s="27">
        <v>0</v>
      </c>
      <c r="K199" s="5">
        <v>0</v>
      </c>
      <c r="L199" s="5">
        <v>0</v>
      </c>
    </row>
    <row r="200" spans="1:12" ht="13">
      <c r="A200" s="1">
        <v>198</v>
      </c>
      <c r="B200" s="23">
        <v>41314</v>
      </c>
      <c r="C200" s="24" t="s">
        <v>2258</v>
      </c>
      <c r="D200" s="25">
        <v>40</v>
      </c>
      <c r="E200" s="25" t="s">
        <v>2072</v>
      </c>
      <c r="F200" s="26">
        <v>2013</v>
      </c>
      <c r="G200" s="26">
        <v>2</v>
      </c>
      <c r="H200" s="26">
        <v>9</v>
      </c>
      <c r="I200" s="26" t="s">
        <v>1342</v>
      </c>
      <c r="J200" s="27">
        <v>0</v>
      </c>
      <c r="K200" s="5">
        <v>0</v>
      </c>
      <c r="L200" s="5">
        <v>0</v>
      </c>
    </row>
    <row r="201" spans="1:12" ht="13">
      <c r="A201" s="1">
        <v>199</v>
      </c>
      <c r="B201" s="23">
        <v>41335</v>
      </c>
      <c r="C201" s="24" t="s">
        <v>2259</v>
      </c>
      <c r="D201" s="25">
        <v>61</v>
      </c>
      <c r="E201" s="25" t="s">
        <v>2072</v>
      </c>
      <c r="F201" s="26">
        <v>2013</v>
      </c>
      <c r="G201" s="26">
        <v>3</v>
      </c>
      <c r="H201" s="26">
        <v>2</v>
      </c>
      <c r="I201" s="26" t="s">
        <v>1327</v>
      </c>
      <c r="J201" s="27">
        <v>0</v>
      </c>
      <c r="K201" s="5">
        <v>0</v>
      </c>
      <c r="L201" s="5">
        <v>0</v>
      </c>
    </row>
    <row r="202" spans="1:12" ht="13">
      <c r="A202" s="1">
        <v>200</v>
      </c>
      <c r="B202" s="23">
        <v>41357</v>
      </c>
      <c r="C202" s="24" t="s">
        <v>2260</v>
      </c>
      <c r="D202" s="25">
        <v>83</v>
      </c>
      <c r="E202" s="25" t="s">
        <v>2072</v>
      </c>
      <c r="F202" s="26">
        <v>2013</v>
      </c>
      <c r="G202" s="26">
        <v>3</v>
      </c>
      <c r="H202" s="26">
        <v>24</v>
      </c>
      <c r="I202" s="26" t="s">
        <v>1121</v>
      </c>
      <c r="J202" s="27">
        <v>0</v>
      </c>
      <c r="K202" s="5">
        <v>0</v>
      </c>
      <c r="L202" s="5">
        <v>0</v>
      </c>
    </row>
    <row r="203" spans="1:12" ht="13">
      <c r="A203" s="1">
        <v>201</v>
      </c>
      <c r="B203" s="23">
        <v>41394</v>
      </c>
      <c r="C203" s="24" t="s">
        <v>2261</v>
      </c>
      <c r="D203" s="25">
        <v>120</v>
      </c>
      <c r="E203" s="25" t="s">
        <v>2054</v>
      </c>
      <c r="F203" s="26">
        <v>2013</v>
      </c>
      <c r="G203" s="26">
        <v>4</v>
      </c>
      <c r="H203" s="26">
        <v>30</v>
      </c>
      <c r="I203" s="26" t="s">
        <v>1250</v>
      </c>
      <c r="J203" s="27">
        <v>0</v>
      </c>
      <c r="K203" s="5">
        <v>0</v>
      </c>
      <c r="L203" s="5">
        <v>0.139273381885438</v>
      </c>
    </row>
    <row r="204" spans="1:12" ht="13">
      <c r="A204" s="1">
        <v>202</v>
      </c>
      <c r="B204" s="23">
        <v>41401</v>
      </c>
      <c r="C204" s="24" t="s">
        <v>2262</v>
      </c>
      <c r="D204" s="25">
        <v>127</v>
      </c>
      <c r="E204" s="25" t="s">
        <v>2054</v>
      </c>
      <c r="F204" s="26">
        <v>2013</v>
      </c>
      <c r="G204" s="26">
        <v>5</v>
      </c>
      <c r="H204" s="26">
        <v>7</v>
      </c>
      <c r="I204" s="26" t="s">
        <v>1006</v>
      </c>
      <c r="J204" s="27">
        <v>0</v>
      </c>
      <c r="K204" s="5">
        <v>0</v>
      </c>
      <c r="L204" s="5">
        <v>0</v>
      </c>
    </row>
    <row r="205" spans="1:12" ht="13">
      <c r="A205" s="1">
        <v>203</v>
      </c>
      <c r="B205" s="23">
        <v>41407</v>
      </c>
      <c r="C205" s="24" t="s">
        <v>2263</v>
      </c>
      <c r="D205" s="25">
        <v>133</v>
      </c>
      <c r="E205" s="25" t="s">
        <v>2054</v>
      </c>
      <c r="F205" s="26">
        <v>2013</v>
      </c>
      <c r="G205" s="26">
        <v>5</v>
      </c>
      <c r="H205" s="26">
        <v>13</v>
      </c>
      <c r="I205" s="26" t="s">
        <v>1005</v>
      </c>
      <c r="J205" s="27">
        <v>0</v>
      </c>
      <c r="K205" s="5">
        <v>0</v>
      </c>
      <c r="L205" s="5">
        <v>0</v>
      </c>
    </row>
    <row r="206" spans="1:12" ht="13">
      <c r="A206" s="1">
        <v>204</v>
      </c>
      <c r="B206" s="23">
        <v>41410</v>
      </c>
      <c r="C206" s="24" t="s">
        <v>2264</v>
      </c>
      <c r="D206" s="25">
        <v>136</v>
      </c>
      <c r="E206" s="25" t="s">
        <v>2054</v>
      </c>
      <c r="F206" s="26">
        <v>2013</v>
      </c>
      <c r="G206" s="26">
        <v>5</v>
      </c>
      <c r="H206" s="26">
        <v>16</v>
      </c>
      <c r="I206" s="26" t="s">
        <v>982</v>
      </c>
      <c r="J206" s="27">
        <v>0</v>
      </c>
      <c r="K206" s="5">
        <v>0</v>
      </c>
      <c r="L206" s="5">
        <v>0</v>
      </c>
    </row>
    <row r="207" spans="1:12" ht="13">
      <c r="A207" s="1">
        <v>205</v>
      </c>
      <c r="B207" s="23">
        <v>41415</v>
      </c>
      <c r="C207" s="24" t="s">
        <v>2265</v>
      </c>
      <c r="D207" s="25">
        <v>141</v>
      </c>
      <c r="E207" s="25" t="s">
        <v>2057</v>
      </c>
      <c r="F207" s="26">
        <v>2013</v>
      </c>
      <c r="G207" s="26">
        <v>5</v>
      </c>
      <c r="H207" s="26">
        <v>21</v>
      </c>
      <c r="I207" s="26" t="s">
        <v>1297</v>
      </c>
      <c r="J207" s="27">
        <v>0</v>
      </c>
      <c r="K207" s="5">
        <v>0</v>
      </c>
      <c r="L207" s="5">
        <v>0</v>
      </c>
    </row>
    <row r="208" spans="1:12" ht="13">
      <c r="A208" s="1">
        <v>206</v>
      </c>
      <c r="B208" s="23">
        <v>41418</v>
      </c>
      <c r="C208" s="24" t="s">
        <v>2266</v>
      </c>
      <c r="D208" s="25">
        <v>144</v>
      </c>
      <c r="E208" s="25" t="s">
        <v>2057</v>
      </c>
      <c r="F208" s="26">
        <v>2013</v>
      </c>
      <c r="G208" s="26">
        <v>5</v>
      </c>
      <c r="H208" s="26">
        <v>24</v>
      </c>
      <c r="I208" s="26" t="s">
        <v>1237</v>
      </c>
      <c r="J208" s="27">
        <v>2.4568707999999999</v>
      </c>
      <c r="K208" s="5">
        <v>0.168515996191132</v>
      </c>
      <c r="L208" s="5">
        <v>0</v>
      </c>
    </row>
    <row r="209" spans="1:12" ht="13">
      <c r="A209" s="1">
        <v>207</v>
      </c>
      <c r="B209" s="23">
        <v>41422</v>
      </c>
      <c r="C209" s="24" t="s">
        <v>2267</v>
      </c>
      <c r="D209" s="25">
        <v>148</v>
      </c>
      <c r="E209" s="25" t="s">
        <v>2057</v>
      </c>
      <c r="F209" s="26">
        <v>2013</v>
      </c>
      <c r="G209" s="26">
        <v>5</v>
      </c>
      <c r="H209" s="26">
        <v>28</v>
      </c>
      <c r="I209" s="26" t="s">
        <v>1249</v>
      </c>
      <c r="J209" s="27">
        <v>0</v>
      </c>
      <c r="K209" s="5">
        <v>0</v>
      </c>
      <c r="L209" s="5">
        <v>0</v>
      </c>
    </row>
    <row r="210" spans="1:12" ht="13">
      <c r="A210" s="1">
        <v>208</v>
      </c>
      <c r="B210" s="23">
        <v>41425</v>
      </c>
      <c r="C210" s="24" t="s">
        <v>2268</v>
      </c>
      <c r="D210" s="25">
        <v>151</v>
      </c>
      <c r="E210" s="25" t="s">
        <v>2057</v>
      </c>
      <c r="F210" s="26">
        <v>2013</v>
      </c>
      <c r="G210" s="26">
        <v>5</v>
      </c>
      <c r="H210" s="26">
        <v>31</v>
      </c>
      <c r="I210" s="26" t="s">
        <v>1228</v>
      </c>
      <c r="J210" s="27">
        <v>2.2723553000000001</v>
      </c>
      <c r="K210" s="5">
        <v>0.121843380576973</v>
      </c>
      <c r="L210" s="5">
        <v>0</v>
      </c>
    </row>
    <row r="211" spans="1:12" ht="13">
      <c r="A211" s="1">
        <v>209</v>
      </c>
      <c r="B211" s="23">
        <v>41428</v>
      </c>
      <c r="C211" s="24" t="s">
        <v>2269</v>
      </c>
      <c r="D211" s="25">
        <v>154</v>
      </c>
      <c r="E211" s="25" t="s">
        <v>2057</v>
      </c>
      <c r="F211" s="26">
        <v>2013</v>
      </c>
      <c r="G211" s="26">
        <v>6</v>
      </c>
      <c r="H211" s="26">
        <v>3</v>
      </c>
      <c r="I211" s="26" t="s">
        <v>1267</v>
      </c>
      <c r="J211" s="27">
        <v>0</v>
      </c>
      <c r="K211" s="5">
        <v>0</v>
      </c>
      <c r="L211" s="5">
        <v>0</v>
      </c>
    </row>
    <row r="212" spans="1:12" ht="13">
      <c r="A212" s="1">
        <v>210</v>
      </c>
      <c r="B212" s="23">
        <v>41435</v>
      </c>
      <c r="C212" s="24" t="s">
        <v>2270</v>
      </c>
      <c r="D212" s="25">
        <v>161</v>
      </c>
      <c r="E212" s="25" t="s">
        <v>2057</v>
      </c>
      <c r="F212" s="26">
        <v>2013</v>
      </c>
      <c r="G212" s="26">
        <v>6</v>
      </c>
      <c r="H212" s="26">
        <v>10</v>
      </c>
      <c r="I212" s="26" t="s">
        <v>1243</v>
      </c>
      <c r="J212" s="27">
        <v>0</v>
      </c>
      <c r="K212" s="5">
        <v>0</v>
      </c>
      <c r="L212" s="5">
        <v>0</v>
      </c>
    </row>
    <row r="213" spans="1:12" ht="13">
      <c r="A213" s="1">
        <v>211</v>
      </c>
      <c r="B213" s="23">
        <v>41438</v>
      </c>
      <c r="C213" s="24" t="s">
        <v>2271</v>
      </c>
      <c r="D213" s="25">
        <v>164</v>
      </c>
      <c r="E213" s="25" t="s">
        <v>2057</v>
      </c>
      <c r="F213" s="26">
        <v>2013</v>
      </c>
      <c r="G213" s="26">
        <v>6</v>
      </c>
      <c r="H213" s="26">
        <v>13</v>
      </c>
      <c r="I213" s="26" t="s">
        <v>1111</v>
      </c>
      <c r="J213" s="27">
        <v>4.2564606999999999</v>
      </c>
      <c r="K213" s="5">
        <v>0.23292106704027399</v>
      </c>
      <c r="L213" s="5">
        <v>0</v>
      </c>
    </row>
    <row r="214" spans="1:12" ht="13">
      <c r="A214" s="1">
        <v>212</v>
      </c>
      <c r="B214" s="23">
        <v>41445</v>
      </c>
      <c r="C214" s="24" t="s">
        <v>2272</v>
      </c>
      <c r="D214" s="25">
        <v>171</v>
      </c>
      <c r="E214" s="25" t="s">
        <v>2060</v>
      </c>
      <c r="F214" s="26">
        <v>2013</v>
      </c>
      <c r="G214" s="26">
        <v>6</v>
      </c>
      <c r="H214" s="26">
        <v>20</v>
      </c>
      <c r="I214" s="26" t="s">
        <v>1344</v>
      </c>
      <c r="J214" s="27">
        <v>2.9629379999999998</v>
      </c>
      <c r="K214" s="5">
        <v>0.11084332952873401</v>
      </c>
      <c r="L214" s="5">
        <v>8.5458775167101E-2</v>
      </c>
    </row>
    <row r="215" spans="1:12" ht="13">
      <c r="A215" s="1">
        <v>213</v>
      </c>
      <c r="B215" s="23">
        <v>41452</v>
      </c>
      <c r="C215" s="24" t="s">
        <v>2273</v>
      </c>
      <c r="D215" s="25">
        <v>178</v>
      </c>
      <c r="E215" s="25" t="s">
        <v>2060</v>
      </c>
      <c r="F215" s="26">
        <v>2013</v>
      </c>
      <c r="G215" s="26">
        <v>6</v>
      </c>
      <c r="H215" s="26">
        <v>27</v>
      </c>
      <c r="I215" s="26" t="s">
        <v>1245</v>
      </c>
      <c r="J215" s="27">
        <v>0</v>
      </c>
      <c r="K215" s="5">
        <v>0</v>
      </c>
      <c r="L215" s="5">
        <v>0</v>
      </c>
    </row>
    <row r="216" spans="1:12" ht="13">
      <c r="A216" s="1">
        <v>214</v>
      </c>
      <c r="B216" s="23">
        <v>41458</v>
      </c>
      <c r="C216" s="24" t="s">
        <v>2274</v>
      </c>
      <c r="D216" s="25">
        <v>184</v>
      </c>
      <c r="E216" s="25" t="s">
        <v>2060</v>
      </c>
      <c r="F216" s="26">
        <v>2013</v>
      </c>
      <c r="G216" s="26">
        <v>7</v>
      </c>
      <c r="H216" s="26">
        <v>3</v>
      </c>
      <c r="I216" s="26" t="s">
        <v>1183</v>
      </c>
      <c r="J216" s="27">
        <v>0</v>
      </c>
      <c r="K216" s="5">
        <v>0</v>
      </c>
      <c r="L216" s="5">
        <v>0</v>
      </c>
    </row>
    <row r="217" spans="1:12" ht="13">
      <c r="A217" s="1">
        <v>215</v>
      </c>
      <c r="B217" s="23">
        <v>41466</v>
      </c>
      <c r="C217" s="24" t="s">
        <v>2275</v>
      </c>
      <c r="D217" s="25">
        <v>192</v>
      </c>
      <c r="E217" s="25" t="s">
        <v>2064</v>
      </c>
      <c r="F217" s="26">
        <v>2013</v>
      </c>
      <c r="G217" s="26">
        <v>7</v>
      </c>
      <c r="H217" s="26">
        <v>11</v>
      </c>
      <c r="I217" s="26" t="s">
        <v>1253</v>
      </c>
      <c r="J217" s="27">
        <v>0</v>
      </c>
      <c r="K217" s="5">
        <v>0</v>
      </c>
      <c r="L217" s="5">
        <v>0.21207386083042201</v>
      </c>
    </row>
    <row r="218" spans="1:12" ht="13">
      <c r="A218" s="1">
        <v>216</v>
      </c>
      <c r="B218" s="23">
        <v>41473</v>
      </c>
      <c r="C218" s="24" t="s">
        <v>2276</v>
      </c>
      <c r="D218" s="25">
        <v>199</v>
      </c>
      <c r="E218" s="25" t="s">
        <v>2064</v>
      </c>
      <c r="F218" s="26">
        <v>2013</v>
      </c>
      <c r="G218" s="26">
        <v>7</v>
      </c>
      <c r="H218" s="26">
        <v>18</v>
      </c>
      <c r="I218" s="26" t="s">
        <v>1031</v>
      </c>
      <c r="J218" s="27">
        <v>0</v>
      </c>
      <c r="K218" s="5">
        <v>0</v>
      </c>
      <c r="L218" s="5">
        <v>0.47759663374688399</v>
      </c>
    </row>
    <row r="219" spans="1:12" ht="13">
      <c r="A219" s="1">
        <v>217</v>
      </c>
      <c r="B219" s="23">
        <v>41479</v>
      </c>
      <c r="C219" s="24" t="s">
        <v>2277</v>
      </c>
      <c r="D219" s="25">
        <v>205</v>
      </c>
      <c r="E219" s="25" t="s">
        <v>2064</v>
      </c>
      <c r="F219" s="26">
        <v>2013</v>
      </c>
      <c r="G219" s="26">
        <v>7</v>
      </c>
      <c r="H219" s="26">
        <v>24</v>
      </c>
      <c r="I219" s="26" t="s">
        <v>1208</v>
      </c>
      <c r="J219" s="27">
        <v>0</v>
      </c>
      <c r="K219" s="5">
        <v>0</v>
      </c>
      <c r="L219" s="5">
        <v>0.74490391817347001</v>
      </c>
    </row>
    <row r="220" spans="1:12" ht="13">
      <c r="A220" s="1">
        <v>218</v>
      </c>
      <c r="B220" s="23">
        <v>41484</v>
      </c>
      <c r="C220" s="24" t="s">
        <v>2278</v>
      </c>
      <c r="D220" s="25">
        <v>210</v>
      </c>
      <c r="E220" s="25" t="s">
        <v>2064</v>
      </c>
      <c r="F220" s="26">
        <v>2013</v>
      </c>
      <c r="G220" s="26">
        <v>7</v>
      </c>
      <c r="H220" s="26">
        <v>29</v>
      </c>
      <c r="I220" s="26" t="s">
        <v>1395</v>
      </c>
      <c r="J220" s="27">
        <v>0</v>
      </c>
      <c r="K220" s="5">
        <v>0</v>
      </c>
      <c r="L220" s="5">
        <v>0.45906711727307298</v>
      </c>
    </row>
    <row r="221" spans="1:12" ht="13">
      <c r="A221" s="1">
        <v>219</v>
      </c>
      <c r="B221" s="23">
        <v>41487</v>
      </c>
      <c r="C221" s="24" t="s">
        <v>2279</v>
      </c>
      <c r="D221" s="25">
        <v>213</v>
      </c>
      <c r="E221" s="25" t="s">
        <v>2064</v>
      </c>
      <c r="F221" s="26">
        <v>2013</v>
      </c>
      <c r="G221" s="26">
        <v>8</v>
      </c>
      <c r="H221" s="26">
        <v>1</v>
      </c>
      <c r="I221" s="26" t="s">
        <v>1261</v>
      </c>
      <c r="J221" s="27">
        <v>0</v>
      </c>
      <c r="K221" s="5">
        <v>0</v>
      </c>
      <c r="L221" s="5">
        <v>0.222839494093243</v>
      </c>
    </row>
    <row r="222" spans="1:12" ht="13">
      <c r="A222" s="1">
        <v>220</v>
      </c>
      <c r="B222" s="23">
        <v>41492</v>
      </c>
      <c r="C222" s="24" t="s">
        <v>2280</v>
      </c>
      <c r="D222" s="25">
        <v>218</v>
      </c>
      <c r="E222" s="25" t="s">
        <v>2064</v>
      </c>
      <c r="F222" s="26">
        <v>2013</v>
      </c>
      <c r="G222" s="26">
        <v>8</v>
      </c>
      <c r="H222" s="26">
        <v>6</v>
      </c>
      <c r="I222" s="26" t="s">
        <v>1435</v>
      </c>
      <c r="J222" s="27">
        <v>0</v>
      </c>
      <c r="K222" s="5">
        <v>0</v>
      </c>
      <c r="L222" s="5">
        <v>0.42655786834508802</v>
      </c>
    </row>
    <row r="223" spans="1:12" ht="13">
      <c r="A223" s="1">
        <v>221</v>
      </c>
      <c r="B223" s="23">
        <v>41495</v>
      </c>
      <c r="C223" s="24" t="s">
        <v>2281</v>
      </c>
      <c r="D223" s="25">
        <v>221</v>
      </c>
      <c r="E223" s="25" t="s">
        <v>2064</v>
      </c>
      <c r="F223" s="26">
        <v>2013</v>
      </c>
      <c r="G223" s="26">
        <v>8</v>
      </c>
      <c r="H223" s="26">
        <v>9</v>
      </c>
      <c r="I223" s="26" t="s">
        <v>1265</v>
      </c>
      <c r="J223" s="27">
        <v>0</v>
      </c>
      <c r="K223" s="5">
        <v>0</v>
      </c>
      <c r="L223" s="5">
        <v>0.30084565732614099</v>
      </c>
    </row>
    <row r="224" spans="1:12" ht="13">
      <c r="A224" s="1">
        <v>222</v>
      </c>
      <c r="B224" s="23">
        <v>41499</v>
      </c>
      <c r="C224" s="24" t="s">
        <v>2282</v>
      </c>
      <c r="D224" s="25">
        <v>225</v>
      </c>
      <c r="E224" s="25" t="s">
        <v>2064</v>
      </c>
      <c r="F224" s="26">
        <v>2013</v>
      </c>
      <c r="G224" s="26">
        <v>8</v>
      </c>
      <c r="H224" s="26">
        <v>13</v>
      </c>
      <c r="I224" s="26" t="s">
        <v>1258</v>
      </c>
      <c r="J224" s="27">
        <v>3.1042904999999998</v>
      </c>
      <c r="K224" s="5">
        <v>0.18185697746853499</v>
      </c>
      <c r="L224" s="5">
        <v>0.19885353804498901</v>
      </c>
    </row>
    <row r="225" spans="1:12" ht="13">
      <c r="A225" s="1">
        <v>223</v>
      </c>
      <c r="B225" s="23">
        <v>41501</v>
      </c>
      <c r="C225" s="24" t="s">
        <v>2283</v>
      </c>
      <c r="D225" s="25">
        <v>227</v>
      </c>
      <c r="E225" s="25" t="s">
        <v>2064</v>
      </c>
      <c r="F225" s="26">
        <v>2013</v>
      </c>
      <c r="G225" s="26">
        <v>8</v>
      </c>
      <c r="H225" s="26">
        <v>15</v>
      </c>
      <c r="I225" s="26" t="s">
        <v>1133</v>
      </c>
      <c r="J225" s="27">
        <v>3.0147811999999998</v>
      </c>
      <c r="K225" s="5">
        <v>0.21178293175344401</v>
      </c>
      <c r="L225" s="5">
        <v>0.204209831233849</v>
      </c>
    </row>
    <row r="226" spans="1:12" ht="13">
      <c r="A226" s="1">
        <v>224</v>
      </c>
      <c r="B226" s="23">
        <v>41509</v>
      </c>
      <c r="C226" s="24" t="s">
        <v>2284</v>
      </c>
      <c r="D226" s="25">
        <v>235</v>
      </c>
      <c r="E226" s="25" t="s">
        <v>2064</v>
      </c>
      <c r="F226" s="26">
        <v>2013</v>
      </c>
      <c r="G226" s="26">
        <v>8</v>
      </c>
      <c r="H226" s="26">
        <v>23</v>
      </c>
      <c r="I226" s="26" t="s">
        <v>1015</v>
      </c>
      <c r="J226" s="27">
        <v>3.4111220000000002</v>
      </c>
      <c r="K226" s="5">
        <v>0.18097467667370001</v>
      </c>
      <c r="L226" s="5">
        <v>0.151801887094313</v>
      </c>
    </row>
    <row r="227" spans="1:12" ht="13">
      <c r="A227" s="1">
        <v>225</v>
      </c>
      <c r="B227" s="23">
        <v>41516</v>
      </c>
      <c r="C227" s="24" t="s">
        <v>2285</v>
      </c>
      <c r="D227" s="25">
        <v>242</v>
      </c>
      <c r="E227" s="25" t="s">
        <v>2064</v>
      </c>
      <c r="F227" s="26">
        <v>2013</v>
      </c>
      <c r="G227" s="26">
        <v>8</v>
      </c>
      <c r="H227" s="26">
        <v>30</v>
      </c>
      <c r="I227" s="26" t="s">
        <v>1091</v>
      </c>
      <c r="J227" s="27">
        <v>0</v>
      </c>
      <c r="K227" s="5">
        <v>0</v>
      </c>
      <c r="L227" s="5">
        <v>5.0431309444691701E-2</v>
      </c>
    </row>
    <row r="228" spans="1:12" ht="13">
      <c r="A228" s="1">
        <v>226</v>
      </c>
      <c r="B228" s="23">
        <v>41523</v>
      </c>
      <c r="C228" s="24" t="s">
        <v>2286</v>
      </c>
      <c r="D228" s="25">
        <v>249</v>
      </c>
      <c r="E228" s="25" t="s">
        <v>2064</v>
      </c>
      <c r="F228" s="26">
        <v>2013</v>
      </c>
      <c r="G228" s="26">
        <v>9</v>
      </c>
      <c r="H228" s="26">
        <v>6</v>
      </c>
      <c r="I228" s="26" t="s">
        <v>1328</v>
      </c>
      <c r="J228" s="27">
        <v>0</v>
      </c>
      <c r="K228" s="5">
        <v>0</v>
      </c>
      <c r="L228" s="5">
        <v>7.4140103851007097E-2</v>
      </c>
    </row>
    <row r="229" spans="1:12" ht="13">
      <c r="A229" s="1">
        <v>227</v>
      </c>
      <c r="B229" s="23">
        <v>41533</v>
      </c>
      <c r="C229" s="24" t="s">
        <v>2287</v>
      </c>
      <c r="D229" s="25">
        <v>259</v>
      </c>
      <c r="E229" s="25" t="s">
        <v>2064</v>
      </c>
      <c r="F229" s="26">
        <v>2013</v>
      </c>
      <c r="G229" s="26">
        <v>9</v>
      </c>
      <c r="H229" s="26">
        <v>16</v>
      </c>
      <c r="I229" s="26" t="s">
        <v>1438</v>
      </c>
      <c r="J229" s="27">
        <v>0</v>
      </c>
      <c r="K229" s="5">
        <v>0</v>
      </c>
      <c r="L229" s="5">
        <v>0</v>
      </c>
    </row>
    <row r="230" spans="1:12" ht="13">
      <c r="A230" s="1">
        <v>228</v>
      </c>
      <c r="B230" s="23">
        <v>41592</v>
      </c>
      <c r="C230" s="24" t="s">
        <v>2288</v>
      </c>
      <c r="D230" s="25">
        <v>318</v>
      </c>
      <c r="E230" s="25" t="s">
        <v>2069</v>
      </c>
      <c r="F230" s="26">
        <v>2013</v>
      </c>
      <c r="G230" s="26">
        <v>11</v>
      </c>
      <c r="H230" s="26">
        <v>14</v>
      </c>
      <c r="I230" s="26" t="s">
        <v>989</v>
      </c>
      <c r="J230" s="27">
        <v>0</v>
      </c>
      <c r="K230" s="5">
        <v>0</v>
      </c>
      <c r="L230" s="5">
        <v>0</v>
      </c>
    </row>
    <row r="231" spans="1:12" ht="13">
      <c r="A231" s="1">
        <v>229</v>
      </c>
      <c r="B231" s="23">
        <v>41650</v>
      </c>
      <c r="C231" s="24" t="s">
        <v>2289</v>
      </c>
      <c r="D231" s="25">
        <v>11</v>
      </c>
      <c r="E231" s="25" t="s">
        <v>2072</v>
      </c>
      <c r="F231" s="26">
        <v>2014</v>
      </c>
      <c r="G231" s="26">
        <v>1</v>
      </c>
      <c r="H231" s="26">
        <v>11</v>
      </c>
      <c r="I231" s="26" t="s">
        <v>2290</v>
      </c>
      <c r="J231" s="27">
        <v>0</v>
      </c>
      <c r="K231" s="5">
        <v>0</v>
      </c>
      <c r="L231" s="5">
        <v>8.1881391773733903</v>
      </c>
    </row>
    <row r="232" spans="1:12" ht="13">
      <c r="A232" s="1">
        <v>230</v>
      </c>
      <c r="B232" s="23">
        <v>41672</v>
      </c>
      <c r="C232" s="24" t="s">
        <v>2291</v>
      </c>
      <c r="D232" s="25">
        <v>33</v>
      </c>
      <c r="E232" s="25" t="s">
        <v>2072</v>
      </c>
      <c r="F232" s="26">
        <v>2014</v>
      </c>
      <c r="G232" s="26">
        <v>2</v>
      </c>
      <c r="H232" s="26">
        <v>2</v>
      </c>
      <c r="I232" s="26" t="s">
        <v>995</v>
      </c>
      <c r="J232" s="27">
        <v>0</v>
      </c>
      <c r="K232" s="5">
        <v>0</v>
      </c>
      <c r="L232" s="5">
        <v>8.5249772378037996</v>
      </c>
    </row>
    <row r="233" spans="1:12" ht="13">
      <c r="A233" s="1">
        <v>231</v>
      </c>
      <c r="B233" s="23">
        <v>41679</v>
      </c>
      <c r="C233" s="24" t="s">
        <v>2292</v>
      </c>
      <c r="D233" s="25">
        <v>40</v>
      </c>
      <c r="E233" s="25" t="s">
        <v>2072</v>
      </c>
      <c r="F233" s="26">
        <v>2014</v>
      </c>
      <c r="G233" s="26">
        <v>2</v>
      </c>
      <c r="H233" s="26">
        <v>9</v>
      </c>
      <c r="I233" s="26" t="s">
        <v>1351</v>
      </c>
      <c r="J233" s="27">
        <v>0</v>
      </c>
      <c r="K233" s="5">
        <v>0</v>
      </c>
      <c r="L233" s="5">
        <v>4.5840632264106196</v>
      </c>
    </row>
    <row r="234" spans="1:12" ht="13">
      <c r="A234" s="1">
        <v>232</v>
      </c>
      <c r="B234" s="23">
        <v>41766</v>
      </c>
      <c r="C234" s="24" t="s">
        <v>2293</v>
      </c>
      <c r="D234" s="25">
        <v>127</v>
      </c>
      <c r="E234" s="25" t="s">
        <v>2054</v>
      </c>
      <c r="F234" s="26">
        <v>2014</v>
      </c>
      <c r="G234" s="26">
        <v>5</v>
      </c>
      <c r="H234" s="26">
        <v>7</v>
      </c>
      <c r="I234" s="26" t="s">
        <v>1271</v>
      </c>
      <c r="J234" s="27">
        <v>0</v>
      </c>
      <c r="K234" s="5">
        <v>0</v>
      </c>
      <c r="L234" s="5">
        <v>0</v>
      </c>
    </row>
    <row r="235" spans="1:12" ht="13">
      <c r="A235" s="1">
        <v>233</v>
      </c>
      <c r="B235" s="23">
        <v>41774</v>
      </c>
      <c r="C235" s="24" t="s">
        <v>2294</v>
      </c>
      <c r="D235" s="25">
        <v>135</v>
      </c>
      <c r="E235" s="25" t="s">
        <v>2054</v>
      </c>
      <c r="F235" s="26">
        <v>2014</v>
      </c>
      <c r="G235" s="26">
        <v>5</v>
      </c>
      <c r="H235" s="26">
        <v>15</v>
      </c>
      <c r="I235" s="26" t="s">
        <v>1013</v>
      </c>
      <c r="J235" s="27">
        <v>2.6608098</v>
      </c>
      <c r="K235" s="5">
        <v>0.13711099472798699</v>
      </c>
      <c r="L235" s="5">
        <v>0</v>
      </c>
    </row>
    <row r="236" spans="1:12" ht="13">
      <c r="A236" s="1">
        <v>234</v>
      </c>
      <c r="B236" s="23">
        <v>41782</v>
      </c>
      <c r="C236" s="24" t="s">
        <v>2295</v>
      </c>
      <c r="D236" s="25">
        <v>143</v>
      </c>
      <c r="E236" s="25" t="s">
        <v>2054</v>
      </c>
      <c r="F236" s="26">
        <v>2014</v>
      </c>
      <c r="G236" s="26">
        <v>5</v>
      </c>
      <c r="H236" s="26">
        <v>23</v>
      </c>
      <c r="I236" s="26" t="s">
        <v>990</v>
      </c>
      <c r="J236" s="27">
        <v>0</v>
      </c>
      <c r="K236" s="5">
        <v>0</v>
      </c>
      <c r="L236" s="5">
        <v>0</v>
      </c>
    </row>
    <row r="237" spans="1:12" ht="13">
      <c r="A237" s="1">
        <v>235</v>
      </c>
      <c r="B237" s="23">
        <v>41787</v>
      </c>
      <c r="C237" s="24" t="s">
        <v>2296</v>
      </c>
      <c r="D237" s="25">
        <v>148</v>
      </c>
      <c r="E237" s="25" t="s">
        <v>2054</v>
      </c>
      <c r="F237" s="26">
        <v>2014</v>
      </c>
      <c r="G237" s="26">
        <v>5</v>
      </c>
      <c r="H237" s="26">
        <v>28</v>
      </c>
      <c r="I237" s="26" t="s">
        <v>1036</v>
      </c>
      <c r="J237" s="27">
        <v>0</v>
      </c>
      <c r="K237" s="5">
        <v>0</v>
      </c>
      <c r="L237" s="5">
        <v>0</v>
      </c>
    </row>
    <row r="238" spans="1:12" ht="13">
      <c r="A238" s="1">
        <v>236</v>
      </c>
      <c r="B238" s="23">
        <v>41788</v>
      </c>
      <c r="C238" s="24" t="s">
        <v>2297</v>
      </c>
      <c r="D238" s="25">
        <v>149</v>
      </c>
      <c r="E238" s="25" t="s">
        <v>2057</v>
      </c>
      <c r="F238" s="26">
        <v>2014</v>
      </c>
      <c r="G238" s="26">
        <v>5</v>
      </c>
      <c r="H238" s="26">
        <v>29</v>
      </c>
      <c r="I238" s="26" t="s">
        <v>1260</v>
      </c>
      <c r="J238" s="27">
        <v>0</v>
      </c>
      <c r="K238" s="5">
        <v>0</v>
      </c>
      <c r="L238" s="5">
        <v>0</v>
      </c>
    </row>
    <row r="239" spans="1:12" ht="13">
      <c r="A239" s="1">
        <v>237</v>
      </c>
      <c r="B239" s="23">
        <v>41789</v>
      </c>
      <c r="C239" s="24" t="s">
        <v>2298</v>
      </c>
      <c r="D239" s="25">
        <v>150</v>
      </c>
      <c r="E239" s="25" t="s">
        <v>2057</v>
      </c>
      <c r="F239" s="26">
        <v>2014</v>
      </c>
      <c r="G239" s="26">
        <v>5</v>
      </c>
      <c r="H239" s="26">
        <v>30</v>
      </c>
      <c r="I239" s="26" t="s">
        <v>1099</v>
      </c>
      <c r="J239" s="27">
        <v>0</v>
      </c>
      <c r="K239" s="5">
        <v>0</v>
      </c>
      <c r="L239" s="5">
        <v>0</v>
      </c>
    </row>
    <row r="240" spans="1:12" ht="13">
      <c r="A240" s="1">
        <v>238</v>
      </c>
      <c r="B240" s="23">
        <v>41798</v>
      </c>
      <c r="C240" s="24" t="s">
        <v>2299</v>
      </c>
      <c r="D240" s="25">
        <v>159</v>
      </c>
      <c r="E240" s="25" t="s">
        <v>2057</v>
      </c>
      <c r="F240" s="26">
        <v>2014</v>
      </c>
      <c r="G240" s="26">
        <v>6</v>
      </c>
      <c r="H240" s="26">
        <v>8</v>
      </c>
      <c r="I240" s="26" t="s">
        <v>999</v>
      </c>
      <c r="J240" s="27">
        <v>2.5260608000000002</v>
      </c>
      <c r="K240" s="5">
        <v>0.14754715820893599</v>
      </c>
      <c r="L240" s="5">
        <v>0</v>
      </c>
    </row>
    <row r="241" spans="1:12" ht="13">
      <c r="A241" s="1">
        <v>239</v>
      </c>
      <c r="B241" s="23">
        <v>41800</v>
      </c>
      <c r="C241" s="24" t="s">
        <v>2300</v>
      </c>
      <c r="D241" s="25">
        <v>161</v>
      </c>
      <c r="E241" s="25" t="s">
        <v>2057</v>
      </c>
      <c r="F241" s="26">
        <v>2014</v>
      </c>
      <c r="G241" s="26">
        <v>6</v>
      </c>
      <c r="H241" s="26">
        <v>10</v>
      </c>
      <c r="I241" s="26" t="s">
        <v>1177</v>
      </c>
      <c r="J241" s="27">
        <v>0</v>
      </c>
      <c r="K241" s="5">
        <v>0</v>
      </c>
      <c r="L241" s="5">
        <v>0</v>
      </c>
    </row>
    <row r="242" spans="1:12" ht="13">
      <c r="A242" s="1">
        <v>240</v>
      </c>
      <c r="B242" s="23">
        <v>41806</v>
      </c>
      <c r="C242" s="24" t="s">
        <v>2301</v>
      </c>
      <c r="D242" s="25">
        <v>167</v>
      </c>
      <c r="E242" s="25" t="s">
        <v>2060</v>
      </c>
      <c r="F242" s="26">
        <v>2014</v>
      </c>
      <c r="G242" s="26">
        <v>6</v>
      </c>
      <c r="H242" s="26">
        <v>16</v>
      </c>
      <c r="I242" s="26" t="s">
        <v>972</v>
      </c>
      <c r="J242" s="27">
        <v>0</v>
      </c>
      <c r="K242" s="5">
        <v>0</v>
      </c>
      <c r="L242" s="5">
        <v>0.32429598969971501</v>
      </c>
    </row>
    <row r="243" spans="1:12" ht="13">
      <c r="A243" s="1">
        <v>241</v>
      </c>
      <c r="B243" s="23">
        <v>41807</v>
      </c>
      <c r="C243" s="24" t="s">
        <v>2302</v>
      </c>
      <c r="D243" s="25">
        <v>168</v>
      </c>
      <c r="E243" s="25" t="s">
        <v>2060</v>
      </c>
      <c r="F243" s="26">
        <v>2014</v>
      </c>
      <c r="G243" s="26">
        <v>6</v>
      </c>
      <c r="H243" s="26">
        <v>17</v>
      </c>
      <c r="I243" s="26" t="s">
        <v>1018</v>
      </c>
      <c r="J243" s="27">
        <v>3.3977453999999998</v>
      </c>
      <c r="K243" s="5">
        <v>0.17644561795049901</v>
      </c>
      <c r="L243" s="5">
        <v>0.43663551329181599</v>
      </c>
    </row>
    <row r="244" spans="1:12" ht="13">
      <c r="A244" s="1">
        <v>242</v>
      </c>
      <c r="B244" s="23">
        <v>41808</v>
      </c>
      <c r="C244" s="24" t="s">
        <v>2303</v>
      </c>
      <c r="D244" s="25">
        <v>169</v>
      </c>
      <c r="E244" s="25" t="s">
        <v>2060</v>
      </c>
      <c r="F244" s="26">
        <v>2014</v>
      </c>
      <c r="G244" s="26">
        <v>6</v>
      </c>
      <c r="H244" s="26">
        <v>18</v>
      </c>
      <c r="I244" s="26" t="s">
        <v>1014</v>
      </c>
      <c r="J244" s="27">
        <v>11.982715000000001</v>
      </c>
      <c r="K244" s="5">
        <v>0.59449169804425495</v>
      </c>
      <c r="L244" s="5">
        <v>1.30721804667815</v>
      </c>
    </row>
    <row r="245" spans="1:12" ht="13">
      <c r="A245" s="1">
        <v>243</v>
      </c>
      <c r="B245" s="23">
        <v>41809</v>
      </c>
      <c r="C245" s="24" t="s">
        <v>2304</v>
      </c>
      <c r="D245" s="25">
        <v>170</v>
      </c>
      <c r="E245" s="25" t="s">
        <v>2060</v>
      </c>
      <c r="F245" s="26">
        <v>2014</v>
      </c>
      <c r="G245" s="26">
        <v>6</v>
      </c>
      <c r="H245" s="26">
        <v>19</v>
      </c>
      <c r="I245" s="26" t="s">
        <v>1066</v>
      </c>
      <c r="J245" s="27">
        <v>2.1311724000000001</v>
      </c>
      <c r="K245" s="5">
        <v>9.5161356980261402E-2</v>
      </c>
      <c r="L245" s="5">
        <v>0.41886803991183302</v>
      </c>
    </row>
    <row r="246" spans="1:12" ht="13">
      <c r="A246" s="1">
        <v>244</v>
      </c>
      <c r="B246" s="23">
        <v>41814</v>
      </c>
      <c r="C246" s="24" t="s">
        <v>2305</v>
      </c>
      <c r="D246" s="25">
        <v>175</v>
      </c>
      <c r="E246" s="25" t="s">
        <v>2060</v>
      </c>
      <c r="F246" s="26">
        <v>2014</v>
      </c>
      <c r="G246" s="26">
        <v>6</v>
      </c>
      <c r="H246" s="26">
        <v>24</v>
      </c>
      <c r="I246" s="26" t="s">
        <v>1019</v>
      </c>
      <c r="J246" s="27">
        <v>3.6832600000000002</v>
      </c>
      <c r="K246" s="5">
        <v>0.22244619599450599</v>
      </c>
      <c r="L246" s="5">
        <v>0.71993380707186205</v>
      </c>
    </row>
    <row r="247" spans="1:12" ht="13">
      <c r="A247" s="1">
        <v>245</v>
      </c>
      <c r="B247" s="23">
        <v>41816</v>
      </c>
      <c r="C247" s="24" t="s">
        <v>2306</v>
      </c>
      <c r="D247" s="25">
        <v>177</v>
      </c>
      <c r="E247" s="25" t="s">
        <v>2060</v>
      </c>
      <c r="F247" s="26">
        <v>2014</v>
      </c>
      <c r="G247" s="26">
        <v>6</v>
      </c>
      <c r="H247" s="26">
        <v>26</v>
      </c>
      <c r="I247" s="26" t="s">
        <v>1288</v>
      </c>
      <c r="J247" s="27">
        <v>3.7034232999999999</v>
      </c>
      <c r="K247" s="5">
        <v>0.17611220841244199</v>
      </c>
      <c r="L247" s="5">
        <v>0.56219033290809095</v>
      </c>
    </row>
    <row r="248" spans="1:12" ht="13">
      <c r="A248" s="1">
        <v>246</v>
      </c>
      <c r="B248" s="23">
        <v>41820</v>
      </c>
      <c r="C248" s="24" t="s">
        <v>2307</v>
      </c>
      <c r="D248" s="25">
        <v>181</v>
      </c>
      <c r="E248" s="25" t="s">
        <v>2060</v>
      </c>
      <c r="F248" s="26">
        <v>2014</v>
      </c>
      <c r="G248" s="26">
        <v>6</v>
      </c>
      <c r="H248" s="26">
        <v>30</v>
      </c>
      <c r="I248" s="26" t="s">
        <v>1373</v>
      </c>
      <c r="J248" s="27">
        <v>0</v>
      </c>
      <c r="K248" s="5">
        <v>0</v>
      </c>
      <c r="L248" s="5">
        <v>0.40053784009177101</v>
      </c>
    </row>
    <row r="249" spans="1:12" ht="13">
      <c r="A249" s="1">
        <v>247</v>
      </c>
      <c r="B249" s="23">
        <v>41824</v>
      </c>
      <c r="C249" s="24" t="s">
        <v>2308</v>
      </c>
      <c r="D249" s="25">
        <v>185</v>
      </c>
      <c r="E249" s="25" t="s">
        <v>2060</v>
      </c>
      <c r="F249" s="26">
        <v>2014</v>
      </c>
      <c r="G249" s="26">
        <v>7</v>
      </c>
      <c r="H249" s="26">
        <v>4</v>
      </c>
      <c r="I249" s="26" t="s">
        <v>975</v>
      </c>
      <c r="J249" s="27">
        <v>3.6333441999999998</v>
      </c>
      <c r="K249" s="5">
        <v>0.13489177493245</v>
      </c>
      <c r="L249" s="5">
        <v>0.34638752702151798</v>
      </c>
    </row>
    <row r="250" spans="1:12" ht="13">
      <c r="A250" s="1">
        <v>248</v>
      </c>
      <c r="B250" s="23">
        <v>41828</v>
      </c>
      <c r="C250" s="24" t="s">
        <v>2309</v>
      </c>
      <c r="D250" s="25">
        <v>189</v>
      </c>
      <c r="E250" s="25" t="s">
        <v>2060</v>
      </c>
      <c r="F250" s="26">
        <v>2014</v>
      </c>
      <c r="G250" s="26">
        <v>7</v>
      </c>
      <c r="H250" s="26">
        <v>8</v>
      </c>
      <c r="I250" s="26" t="s">
        <v>1418</v>
      </c>
      <c r="J250" s="27">
        <v>0</v>
      </c>
      <c r="K250" s="5">
        <v>0</v>
      </c>
      <c r="L250" s="5">
        <v>0.251133813910218</v>
      </c>
    </row>
    <row r="251" spans="1:12" ht="13">
      <c r="A251" s="1">
        <v>249</v>
      </c>
      <c r="B251" s="23">
        <v>41837</v>
      </c>
      <c r="C251" s="24" t="s">
        <v>2310</v>
      </c>
      <c r="D251" s="25">
        <v>198</v>
      </c>
      <c r="E251" s="25" t="s">
        <v>2064</v>
      </c>
      <c r="F251" s="26">
        <v>2014</v>
      </c>
      <c r="G251" s="26">
        <v>7</v>
      </c>
      <c r="H251" s="26">
        <v>17</v>
      </c>
      <c r="I251" s="26" t="s">
        <v>1021</v>
      </c>
      <c r="J251" s="27">
        <v>1.9623884</v>
      </c>
      <c r="K251" s="5">
        <v>0.114736612430549</v>
      </c>
      <c r="L251" s="5">
        <v>0.316586074625886</v>
      </c>
    </row>
    <row r="252" spans="1:12" ht="13">
      <c r="A252" s="1">
        <v>250</v>
      </c>
      <c r="B252" s="23">
        <v>41840</v>
      </c>
      <c r="C252" s="24" t="s">
        <v>2311</v>
      </c>
      <c r="D252" s="25">
        <v>201</v>
      </c>
      <c r="E252" s="25" t="s">
        <v>2064</v>
      </c>
      <c r="F252" s="26">
        <v>2014</v>
      </c>
      <c r="G252" s="26">
        <v>7</v>
      </c>
      <c r="H252" s="26">
        <v>20</v>
      </c>
      <c r="I252" s="26" t="s">
        <v>1201</v>
      </c>
      <c r="J252" s="27">
        <v>2.3514674000000002</v>
      </c>
      <c r="K252" s="5">
        <v>0.14136758921055401</v>
      </c>
      <c r="L252" s="5">
        <v>0.43747974154525399</v>
      </c>
    </row>
    <row r="253" spans="1:12" ht="13">
      <c r="A253" s="1">
        <v>251</v>
      </c>
      <c r="B253" s="23">
        <v>41844</v>
      </c>
      <c r="C253" s="24" t="s">
        <v>2312</v>
      </c>
      <c r="D253" s="25">
        <v>205</v>
      </c>
      <c r="E253" s="25" t="s">
        <v>2064</v>
      </c>
      <c r="F253" s="26">
        <v>2014</v>
      </c>
      <c r="G253" s="26">
        <v>7</v>
      </c>
      <c r="H253" s="26">
        <v>24</v>
      </c>
      <c r="I253" s="26" t="s">
        <v>1096</v>
      </c>
      <c r="J253" s="27">
        <v>0</v>
      </c>
      <c r="K253" s="5">
        <v>0</v>
      </c>
      <c r="L253" s="5">
        <v>0.48044378686329298</v>
      </c>
    </row>
    <row r="254" spans="1:12" ht="13">
      <c r="A254" s="1">
        <v>252</v>
      </c>
      <c r="B254" s="23">
        <v>41847</v>
      </c>
      <c r="C254" s="24" t="s">
        <v>2313</v>
      </c>
      <c r="D254" s="25">
        <v>208</v>
      </c>
      <c r="E254" s="25" t="s">
        <v>2064</v>
      </c>
      <c r="F254" s="26">
        <v>2014</v>
      </c>
      <c r="G254" s="26">
        <v>7</v>
      </c>
      <c r="H254" s="26">
        <v>27</v>
      </c>
      <c r="I254" s="26" t="s">
        <v>1219</v>
      </c>
      <c r="J254" s="27">
        <v>0</v>
      </c>
      <c r="K254" s="5">
        <v>0</v>
      </c>
      <c r="L254" s="5">
        <v>0</v>
      </c>
    </row>
    <row r="255" spans="1:12" ht="13">
      <c r="A255" s="1">
        <v>253</v>
      </c>
      <c r="B255" s="23">
        <v>41852</v>
      </c>
      <c r="C255" s="24" t="s">
        <v>2314</v>
      </c>
      <c r="D255" s="25">
        <v>213</v>
      </c>
      <c r="E255" s="25" t="s">
        <v>2064</v>
      </c>
      <c r="F255" s="26">
        <v>2014</v>
      </c>
      <c r="G255" s="26">
        <v>8</v>
      </c>
      <c r="H255" s="26">
        <v>1</v>
      </c>
      <c r="I255" s="26" t="s">
        <v>1238</v>
      </c>
      <c r="J255" s="27">
        <v>2.4495344000000001</v>
      </c>
      <c r="K255" s="5">
        <v>0.18450808048617001</v>
      </c>
      <c r="L255" s="5">
        <v>0</v>
      </c>
    </row>
    <row r="256" spans="1:12" ht="13">
      <c r="A256" s="1">
        <v>254</v>
      </c>
      <c r="B256" s="23">
        <v>41854</v>
      </c>
      <c r="C256" s="24" t="s">
        <v>2315</v>
      </c>
      <c r="D256" s="25">
        <v>215</v>
      </c>
      <c r="E256" s="25" t="s">
        <v>2064</v>
      </c>
      <c r="F256" s="26">
        <v>2014</v>
      </c>
      <c r="G256" s="26">
        <v>8</v>
      </c>
      <c r="H256" s="26">
        <v>3</v>
      </c>
      <c r="I256" s="26" t="s">
        <v>1026</v>
      </c>
      <c r="J256" s="27">
        <v>2.4534163000000002</v>
      </c>
      <c r="K256" s="5">
        <v>0.148748148950515</v>
      </c>
      <c r="L256" s="5">
        <v>8.1995455662787195E-2</v>
      </c>
    </row>
    <row r="257" spans="1:12" ht="13">
      <c r="A257" s="1">
        <v>255</v>
      </c>
      <c r="B257" s="23">
        <v>41856</v>
      </c>
      <c r="C257" s="24" t="s">
        <v>2316</v>
      </c>
      <c r="D257" s="25">
        <v>217</v>
      </c>
      <c r="E257" s="25" t="s">
        <v>2064</v>
      </c>
      <c r="F257" s="26">
        <v>2014</v>
      </c>
      <c r="G257" s="26">
        <v>8</v>
      </c>
      <c r="H257" s="26">
        <v>5</v>
      </c>
      <c r="I257" s="26" t="s">
        <v>1163</v>
      </c>
      <c r="J257" s="27">
        <v>3.1866805999999999</v>
      </c>
      <c r="K257" s="5">
        <v>0.141491857726109</v>
      </c>
      <c r="L257" s="5">
        <v>0.144518988186395</v>
      </c>
    </row>
    <row r="258" spans="1:12" ht="13">
      <c r="A258" s="1">
        <v>256</v>
      </c>
      <c r="B258" s="23">
        <v>41857</v>
      </c>
      <c r="C258" s="24" t="s">
        <v>2317</v>
      </c>
      <c r="D258" s="25">
        <v>218</v>
      </c>
      <c r="E258" s="25" t="s">
        <v>2064</v>
      </c>
      <c r="F258" s="26">
        <v>2014</v>
      </c>
      <c r="G258" s="26">
        <v>8</v>
      </c>
      <c r="H258" s="26">
        <v>6</v>
      </c>
      <c r="I258" s="26" t="s">
        <v>1234</v>
      </c>
      <c r="J258" s="27">
        <v>4.749498</v>
      </c>
      <c r="K258" s="5">
        <v>0.24098095607139999</v>
      </c>
      <c r="L258" s="5">
        <v>0.172309609339865</v>
      </c>
    </row>
    <row r="259" spans="1:12" ht="13">
      <c r="A259" s="1">
        <v>257</v>
      </c>
      <c r="B259" s="23">
        <v>41858</v>
      </c>
      <c r="C259" s="24" t="s">
        <v>2318</v>
      </c>
      <c r="D259" s="25">
        <v>219</v>
      </c>
      <c r="E259" s="25" t="s">
        <v>2064</v>
      </c>
      <c r="F259" s="26">
        <v>2014</v>
      </c>
      <c r="G259" s="26">
        <v>8</v>
      </c>
      <c r="H259" s="26">
        <v>7</v>
      </c>
      <c r="I259" s="26" t="s">
        <v>1028</v>
      </c>
      <c r="J259" s="27">
        <v>3.0856067999999999</v>
      </c>
      <c r="K259" s="5">
        <v>0.173135874831642</v>
      </c>
      <c r="L259" s="5">
        <v>0.176522066881136</v>
      </c>
    </row>
    <row r="260" spans="1:12" ht="13">
      <c r="A260" s="1">
        <v>258</v>
      </c>
      <c r="B260" s="23">
        <v>41866</v>
      </c>
      <c r="C260" s="24" t="s">
        <v>2319</v>
      </c>
      <c r="D260" s="25">
        <v>227</v>
      </c>
      <c r="E260" s="25" t="s">
        <v>2064</v>
      </c>
      <c r="F260" s="26">
        <v>2014</v>
      </c>
      <c r="G260" s="26">
        <v>8</v>
      </c>
      <c r="H260" s="26">
        <v>15</v>
      </c>
      <c r="I260" s="26" t="s">
        <v>1137</v>
      </c>
      <c r="J260" s="27">
        <v>4.585661</v>
      </c>
      <c r="K260" s="5">
        <v>0.28403887796364602</v>
      </c>
      <c r="L260" s="5">
        <v>0</v>
      </c>
    </row>
    <row r="261" spans="1:12" ht="13">
      <c r="A261" s="1">
        <v>259</v>
      </c>
      <c r="B261" s="23">
        <v>41869</v>
      </c>
      <c r="C261" s="24" t="s">
        <v>2320</v>
      </c>
      <c r="D261" s="25">
        <v>230</v>
      </c>
      <c r="E261" s="25" t="s">
        <v>2064</v>
      </c>
      <c r="F261" s="26">
        <v>2014</v>
      </c>
      <c r="G261" s="26">
        <v>8</v>
      </c>
      <c r="H261" s="26">
        <v>18</v>
      </c>
      <c r="I261" s="26" t="s">
        <v>1307</v>
      </c>
      <c r="J261" s="27">
        <v>1.8993945999999999</v>
      </c>
      <c r="K261" s="5">
        <v>0.115147270086136</v>
      </c>
      <c r="L261" s="5">
        <v>0</v>
      </c>
    </row>
    <row r="262" spans="1:12" ht="13">
      <c r="A262" s="1">
        <v>260</v>
      </c>
      <c r="B262" s="23">
        <v>41870</v>
      </c>
      <c r="C262" s="24" t="s">
        <v>2321</v>
      </c>
      <c r="D262" s="25">
        <v>231</v>
      </c>
      <c r="E262" s="25" t="s">
        <v>2064</v>
      </c>
      <c r="F262" s="26">
        <v>2014</v>
      </c>
      <c r="G262" s="26">
        <v>8</v>
      </c>
      <c r="H262" s="26">
        <v>19</v>
      </c>
      <c r="I262" s="26" t="s">
        <v>1439</v>
      </c>
      <c r="J262" s="27">
        <v>2.2619853000000001</v>
      </c>
      <c r="K262" s="5">
        <v>9.2610735252170603E-2</v>
      </c>
      <c r="L262" s="5">
        <v>0</v>
      </c>
    </row>
    <row r="263" spans="1:12" ht="13">
      <c r="A263" s="1">
        <v>261</v>
      </c>
      <c r="B263" s="23">
        <v>41871</v>
      </c>
      <c r="C263" s="24" t="s">
        <v>2322</v>
      </c>
      <c r="D263" s="25">
        <v>232</v>
      </c>
      <c r="E263" s="25" t="s">
        <v>2064</v>
      </c>
      <c r="F263" s="26">
        <v>2014</v>
      </c>
      <c r="G263" s="26">
        <v>8</v>
      </c>
      <c r="H263" s="26">
        <v>20</v>
      </c>
      <c r="I263" s="26" t="s">
        <v>1432</v>
      </c>
      <c r="J263" s="27">
        <v>0</v>
      </c>
      <c r="K263" s="5">
        <v>0</v>
      </c>
      <c r="L263" s="5">
        <v>0</v>
      </c>
    </row>
    <row r="264" spans="1:12" ht="13">
      <c r="A264" s="1">
        <v>262</v>
      </c>
      <c r="B264" s="23">
        <v>41872</v>
      </c>
      <c r="C264" s="24" t="s">
        <v>2323</v>
      </c>
      <c r="D264" s="25">
        <v>233</v>
      </c>
      <c r="E264" s="25" t="s">
        <v>2064</v>
      </c>
      <c r="F264" s="26">
        <v>2014</v>
      </c>
      <c r="G264" s="26">
        <v>8</v>
      </c>
      <c r="H264" s="26">
        <v>21</v>
      </c>
      <c r="I264" s="26" t="s">
        <v>1117</v>
      </c>
      <c r="J264" s="27">
        <v>3.7190256000000002</v>
      </c>
      <c r="K264" s="5">
        <v>0.13521109605832399</v>
      </c>
      <c r="L264" s="5">
        <v>5.3469739583893297E-2</v>
      </c>
    </row>
    <row r="265" spans="1:12" ht="13">
      <c r="A265" s="1">
        <v>263</v>
      </c>
      <c r="B265" s="23">
        <v>41873</v>
      </c>
      <c r="C265" s="24" t="s">
        <v>2324</v>
      </c>
      <c r="D265" s="25">
        <v>234</v>
      </c>
      <c r="E265" s="25" t="s">
        <v>2064</v>
      </c>
      <c r="F265" s="26">
        <v>2014</v>
      </c>
      <c r="G265" s="26">
        <v>8</v>
      </c>
      <c r="H265" s="26">
        <v>22</v>
      </c>
      <c r="I265" s="26" t="s">
        <v>1299</v>
      </c>
      <c r="J265" s="27">
        <v>2.6715734000000002</v>
      </c>
      <c r="K265" s="5">
        <v>0.10693688961009699</v>
      </c>
      <c r="L265" s="5">
        <v>0</v>
      </c>
    </row>
    <row r="266" spans="1:12" ht="13">
      <c r="A266" s="1">
        <v>264</v>
      </c>
      <c r="B266" s="23">
        <v>41875</v>
      </c>
      <c r="C266" s="24" t="s">
        <v>2325</v>
      </c>
      <c r="D266" s="25">
        <v>236</v>
      </c>
      <c r="E266" s="25" t="s">
        <v>2064</v>
      </c>
      <c r="F266" s="26">
        <v>2014</v>
      </c>
      <c r="G266" s="26">
        <v>8</v>
      </c>
      <c r="H266" s="26">
        <v>24</v>
      </c>
      <c r="I266" s="26" t="s">
        <v>980</v>
      </c>
      <c r="J266" s="27">
        <v>0</v>
      </c>
      <c r="K266" s="5">
        <v>0</v>
      </c>
      <c r="L266" s="5">
        <v>0</v>
      </c>
    </row>
    <row r="267" spans="1:12" ht="13">
      <c r="A267" s="1">
        <v>265</v>
      </c>
      <c r="B267" s="23">
        <v>41876</v>
      </c>
      <c r="C267" s="24" t="s">
        <v>2326</v>
      </c>
      <c r="D267" s="25">
        <v>237</v>
      </c>
      <c r="E267" s="25" t="s">
        <v>2064</v>
      </c>
      <c r="F267" s="26">
        <v>2014</v>
      </c>
      <c r="G267" s="26">
        <v>8</v>
      </c>
      <c r="H267" s="26">
        <v>25</v>
      </c>
      <c r="I267" s="26" t="s">
        <v>1058</v>
      </c>
      <c r="J267" s="27">
        <v>3.640314</v>
      </c>
      <c r="K267" s="5">
        <v>0.179947104446286</v>
      </c>
      <c r="L267" s="5">
        <v>6.6527595992795605E-2</v>
      </c>
    </row>
    <row r="268" spans="1:12" ht="13">
      <c r="A268" s="1">
        <v>266</v>
      </c>
      <c r="B268" s="23">
        <v>41877</v>
      </c>
      <c r="C268" s="24" t="s">
        <v>2327</v>
      </c>
      <c r="D268" s="25">
        <v>238</v>
      </c>
      <c r="E268" s="25" t="s">
        <v>2064</v>
      </c>
      <c r="F268" s="26">
        <v>2014</v>
      </c>
      <c r="G268" s="26">
        <v>8</v>
      </c>
      <c r="H268" s="26">
        <v>26</v>
      </c>
      <c r="I268" s="26" t="s">
        <v>1139</v>
      </c>
      <c r="J268" s="27">
        <v>1.8173915</v>
      </c>
      <c r="K268" s="5">
        <v>0.15191320862004701</v>
      </c>
      <c r="L268" s="5">
        <v>0</v>
      </c>
    </row>
    <row r="269" spans="1:12" ht="13">
      <c r="A269" s="1">
        <v>267</v>
      </c>
      <c r="B269" s="23">
        <v>41878</v>
      </c>
      <c r="C269" s="24" t="s">
        <v>2328</v>
      </c>
      <c r="D269" s="25">
        <v>239</v>
      </c>
      <c r="E269" s="25" t="s">
        <v>2064</v>
      </c>
      <c r="F269" s="26">
        <v>2014</v>
      </c>
      <c r="G269" s="26">
        <v>8</v>
      </c>
      <c r="H269" s="26">
        <v>27</v>
      </c>
      <c r="I269" s="26" t="s">
        <v>1030</v>
      </c>
      <c r="J269" s="27">
        <v>2.0768656999999999</v>
      </c>
      <c r="K269" s="5">
        <v>0.13316418890884599</v>
      </c>
      <c r="L269" s="5">
        <v>0</v>
      </c>
    </row>
    <row r="270" spans="1:12" ht="13">
      <c r="A270" s="1">
        <v>268</v>
      </c>
      <c r="B270" s="23">
        <v>41879</v>
      </c>
      <c r="C270" s="24" t="s">
        <v>2329</v>
      </c>
      <c r="D270" s="25">
        <v>240</v>
      </c>
      <c r="E270" s="25" t="s">
        <v>2064</v>
      </c>
      <c r="F270" s="26">
        <v>2014</v>
      </c>
      <c r="G270" s="26">
        <v>8</v>
      </c>
      <c r="H270" s="26">
        <v>28</v>
      </c>
      <c r="I270" s="26" t="s">
        <v>1046</v>
      </c>
      <c r="J270" s="27">
        <v>2.2958235999999999</v>
      </c>
      <c r="K270" s="5">
        <v>0.110321913553796</v>
      </c>
      <c r="L270" s="5">
        <v>7.1072231631388497E-2</v>
      </c>
    </row>
    <row r="271" spans="1:12" ht="13">
      <c r="A271" s="1">
        <v>269</v>
      </c>
      <c r="B271" s="23">
        <v>41880</v>
      </c>
      <c r="C271" s="24" t="s">
        <v>2330</v>
      </c>
      <c r="D271" s="25">
        <v>241</v>
      </c>
      <c r="E271" s="25" t="s">
        <v>2064</v>
      </c>
      <c r="F271" s="26">
        <v>2014</v>
      </c>
      <c r="G271" s="26">
        <v>8</v>
      </c>
      <c r="H271" s="26">
        <v>29</v>
      </c>
      <c r="I271" s="26" t="s">
        <v>1045</v>
      </c>
      <c r="J271" s="27">
        <v>6.0343947</v>
      </c>
      <c r="K271" s="5">
        <v>0.16676917997383001</v>
      </c>
      <c r="L271" s="5">
        <v>6.46862829048859E-2</v>
      </c>
    </row>
    <row r="272" spans="1:12" ht="13">
      <c r="A272" s="1">
        <v>270</v>
      </c>
      <c r="B272" s="23">
        <v>41882</v>
      </c>
      <c r="C272" s="24" t="s">
        <v>2331</v>
      </c>
      <c r="D272" s="25">
        <v>243</v>
      </c>
      <c r="E272" s="25" t="s">
        <v>2064</v>
      </c>
      <c r="F272" s="26">
        <v>2014</v>
      </c>
      <c r="G272" s="26">
        <v>8</v>
      </c>
      <c r="H272" s="26">
        <v>31</v>
      </c>
      <c r="I272" s="26" t="s">
        <v>1087</v>
      </c>
      <c r="J272" s="27">
        <v>0</v>
      </c>
      <c r="K272" s="5">
        <v>0</v>
      </c>
      <c r="L272" s="5">
        <v>0</v>
      </c>
    </row>
    <row r="273" spans="1:12" ht="13">
      <c r="A273" s="1">
        <v>271</v>
      </c>
      <c r="B273" s="23">
        <v>41885</v>
      </c>
      <c r="C273" s="24" t="s">
        <v>2332</v>
      </c>
      <c r="D273" s="25">
        <v>246</v>
      </c>
      <c r="E273" s="25" t="s">
        <v>2064</v>
      </c>
      <c r="F273" s="26">
        <v>2014</v>
      </c>
      <c r="G273" s="26">
        <v>9</v>
      </c>
      <c r="H273" s="26">
        <v>3</v>
      </c>
      <c r="I273" s="26" t="s">
        <v>1313</v>
      </c>
      <c r="J273" s="27">
        <v>2.3696894999999998</v>
      </c>
      <c r="K273" s="5">
        <v>0.10419051467708899</v>
      </c>
      <c r="L273" s="5">
        <v>0</v>
      </c>
    </row>
    <row r="274" spans="1:12" ht="13">
      <c r="A274" s="1">
        <v>272</v>
      </c>
      <c r="B274" s="23">
        <v>41889</v>
      </c>
      <c r="C274" s="24" t="s">
        <v>2333</v>
      </c>
      <c r="D274" s="25">
        <v>250</v>
      </c>
      <c r="E274" s="25" t="s">
        <v>2064</v>
      </c>
      <c r="F274" s="26">
        <v>2014</v>
      </c>
      <c r="G274" s="26">
        <v>9</v>
      </c>
      <c r="H274" s="26">
        <v>7</v>
      </c>
      <c r="I274" s="26" t="s">
        <v>1038</v>
      </c>
      <c r="J274" s="27">
        <v>3.3964626999999998</v>
      </c>
      <c r="K274" s="5">
        <v>0.14043437678728299</v>
      </c>
      <c r="L274" s="5">
        <v>0</v>
      </c>
    </row>
    <row r="275" spans="1:12" ht="13">
      <c r="A275" s="1">
        <v>273</v>
      </c>
      <c r="B275" s="23">
        <v>41893</v>
      </c>
      <c r="C275" s="24" t="s">
        <v>2334</v>
      </c>
      <c r="D275" s="25">
        <v>254</v>
      </c>
      <c r="E275" s="25" t="s">
        <v>2064</v>
      </c>
      <c r="F275" s="26">
        <v>2014</v>
      </c>
      <c r="G275" s="26">
        <v>9</v>
      </c>
      <c r="H275" s="26">
        <v>11</v>
      </c>
      <c r="I275" s="26" t="s">
        <v>1054</v>
      </c>
      <c r="J275" s="27">
        <v>2.1168594000000001</v>
      </c>
      <c r="K275" s="5">
        <v>7.2580826065632001E-2</v>
      </c>
      <c r="L275" s="5">
        <v>0</v>
      </c>
    </row>
    <row r="276" spans="1:12" ht="13">
      <c r="A276" s="1">
        <v>274</v>
      </c>
      <c r="B276" s="23">
        <v>41895</v>
      </c>
      <c r="C276" s="24" t="s">
        <v>2335</v>
      </c>
      <c r="D276" s="25">
        <v>256</v>
      </c>
      <c r="E276" s="25" t="s">
        <v>2064</v>
      </c>
      <c r="F276" s="26">
        <v>2014</v>
      </c>
      <c r="G276" s="26">
        <v>9</v>
      </c>
      <c r="H276" s="26">
        <v>13</v>
      </c>
      <c r="I276" s="26" t="s">
        <v>1040</v>
      </c>
      <c r="J276" s="27">
        <v>2.1993035999999999</v>
      </c>
      <c r="K276" s="5">
        <v>0.111942454676251</v>
      </c>
      <c r="L276" s="5">
        <v>0</v>
      </c>
    </row>
    <row r="277" spans="1:12" ht="13">
      <c r="A277" s="1">
        <v>275</v>
      </c>
      <c r="B277" s="23">
        <v>41899</v>
      </c>
      <c r="C277" s="24" t="s">
        <v>2336</v>
      </c>
      <c r="D277" s="25">
        <v>260</v>
      </c>
      <c r="E277" s="25" t="s">
        <v>2064</v>
      </c>
      <c r="F277" s="26">
        <v>2014</v>
      </c>
      <c r="G277" s="26">
        <v>9</v>
      </c>
      <c r="H277" s="26">
        <v>17</v>
      </c>
      <c r="I277" s="26" t="s">
        <v>1135</v>
      </c>
      <c r="J277" s="27">
        <v>0</v>
      </c>
      <c r="K277" s="5">
        <v>0</v>
      </c>
      <c r="L277" s="5">
        <v>0</v>
      </c>
    </row>
    <row r="278" spans="1:12" ht="13">
      <c r="A278" s="1">
        <v>276</v>
      </c>
      <c r="B278" s="23">
        <v>41903</v>
      </c>
      <c r="C278" s="24" t="s">
        <v>2337</v>
      </c>
      <c r="D278" s="25">
        <v>264</v>
      </c>
      <c r="E278" s="25" t="s">
        <v>2064</v>
      </c>
      <c r="F278" s="26">
        <v>2014</v>
      </c>
      <c r="G278" s="26">
        <v>9</v>
      </c>
      <c r="H278" s="26">
        <v>21</v>
      </c>
      <c r="I278" s="26" t="s">
        <v>1049</v>
      </c>
      <c r="J278" s="27">
        <v>0</v>
      </c>
      <c r="K278" s="5">
        <v>0</v>
      </c>
      <c r="L278" s="5">
        <v>0</v>
      </c>
    </row>
    <row r="279" spans="1:12" ht="13">
      <c r="A279" s="1">
        <v>277</v>
      </c>
      <c r="B279" s="23">
        <v>41906</v>
      </c>
      <c r="C279" s="24" t="s">
        <v>2338</v>
      </c>
      <c r="D279" s="25">
        <v>267</v>
      </c>
      <c r="E279" s="25" t="s">
        <v>2064</v>
      </c>
      <c r="F279" s="26">
        <v>2014</v>
      </c>
      <c r="G279" s="26">
        <v>9</v>
      </c>
      <c r="H279" s="26">
        <v>24</v>
      </c>
      <c r="I279" s="26" t="s">
        <v>986</v>
      </c>
      <c r="J279" s="27">
        <v>0</v>
      </c>
      <c r="K279" s="5">
        <v>0</v>
      </c>
      <c r="L279" s="5">
        <v>0</v>
      </c>
    </row>
    <row r="280" spans="1:12" ht="13">
      <c r="A280" s="1">
        <v>278</v>
      </c>
      <c r="B280" s="23">
        <v>41910</v>
      </c>
      <c r="C280" s="24" t="s">
        <v>2339</v>
      </c>
      <c r="D280" s="25">
        <v>271</v>
      </c>
      <c r="E280" s="25" t="s">
        <v>2064</v>
      </c>
      <c r="F280" s="26">
        <v>2014</v>
      </c>
      <c r="G280" s="26">
        <v>9</v>
      </c>
      <c r="H280" s="26">
        <v>28</v>
      </c>
      <c r="I280" s="26" t="s">
        <v>2340</v>
      </c>
      <c r="J280" s="27">
        <v>0</v>
      </c>
      <c r="K280" s="5">
        <v>0</v>
      </c>
      <c r="L280" s="5">
        <v>0</v>
      </c>
    </row>
    <row r="281" spans="1:12" ht="13">
      <c r="A281" s="1">
        <v>279</v>
      </c>
      <c r="B281" s="23">
        <v>41913</v>
      </c>
      <c r="C281" s="24" t="s">
        <v>2341</v>
      </c>
      <c r="D281" s="25">
        <v>274</v>
      </c>
      <c r="E281" s="25" t="s">
        <v>2064</v>
      </c>
      <c r="F281" s="26">
        <v>2014</v>
      </c>
      <c r="G281" s="26">
        <v>10</v>
      </c>
      <c r="H281" s="26">
        <v>1</v>
      </c>
      <c r="I281" s="26" t="s">
        <v>992</v>
      </c>
      <c r="J281" s="27">
        <v>0</v>
      </c>
      <c r="K281" s="5">
        <v>0</v>
      </c>
      <c r="L281" s="5">
        <v>0</v>
      </c>
    </row>
    <row r="282" spans="1:12" ht="13">
      <c r="A282" s="1">
        <v>280</v>
      </c>
      <c r="B282" s="23">
        <v>41917</v>
      </c>
      <c r="C282" s="24" t="s">
        <v>2342</v>
      </c>
      <c r="D282" s="25">
        <v>278</v>
      </c>
      <c r="E282" s="25" t="s">
        <v>2064</v>
      </c>
      <c r="F282" s="26">
        <v>2014</v>
      </c>
      <c r="G282" s="26">
        <v>10</v>
      </c>
      <c r="H282" s="26">
        <v>5</v>
      </c>
      <c r="I282" s="26" t="s">
        <v>1053</v>
      </c>
      <c r="J282" s="27">
        <v>0</v>
      </c>
      <c r="K282" s="5">
        <v>0</v>
      </c>
      <c r="L282" s="5">
        <v>0</v>
      </c>
    </row>
    <row r="283" spans="1:12" ht="13">
      <c r="A283" s="1">
        <v>281</v>
      </c>
      <c r="B283" s="23">
        <v>41923</v>
      </c>
      <c r="C283" s="24" t="s">
        <v>2343</v>
      </c>
      <c r="D283" s="25">
        <v>284</v>
      </c>
      <c r="E283" s="25" t="s">
        <v>2064</v>
      </c>
      <c r="F283" s="26">
        <v>2014</v>
      </c>
      <c r="G283" s="26">
        <v>10</v>
      </c>
      <c r="H283" s="26">
        <v>11</v>
      </c>
      <c r="I283" s="26" t="s">
        <v>1105</v>
      </c>
      <c r="J283" s="27">
        <v>0</v>
      </c>
      <c r="K283" s="5">
        <v>0</v>
      </c>
      <c r="L283" s="5">
        <v>0</v>
      </c>
    </row>
    <row r="284" spans="1:12" ht="13">
      <c r="A284" s="1">
        <v>282</v>
      </c>
      <c r="B284" s="23">
        <v>41928</v>
      </c>
      <c r="C284" s="24" t="s">
        <v>2344</v>
      </c>
      <c r="D284" s="25">
        <v>289</v>
      </c>
      <c r="E284" s="25" t="s">
        <v>2069</v>
      </c>
      <c r="F284" s="26">
        <v>2014</v>
      </c>
      <c r="G284" s="26">
        <v>10</v>
      </c>
      <c r="H284" s="26">
        <v>16</v>
      </c>
      <c r="I284" s="26" t="s">
        <v>1321</v>
      </c>
      <c r="J284" s="27">
        <v>2.7485610999999999</v>
      </c>
      <c r="K284" s="5">
        <v>0.11329140909060501</v>
      </c>
      <c r="L284" s="5">
        <v>0</v>
      </c>
    </row>
    <row r="285" spans="1:12" ht="13">
      <c r="A285" s="1">
        <v>283</v>
      </c>
      <c r="B285" s="23">
        <v>41945</v>
      </c>
      <c r="C285" s="24" t="s">
        <v>2345</v>
      </c>
      <c r="D285" s="25">
        <v>306</v>
      </c>
      <c r="E285" s="25" t="s">
        <v>2069</v>
      </c>
      <c r="F285" s="26">
        <v>2014</v>
      </c>
      <c r="G285" s="26">
        <v>11</v>
      </c>
      <c r="H285" s="26">
        <v>2</v>
      </c>
      <c r="I285" s="26" t="s">
        <v>1270</v>
      </c>
      <c r="J285" s="27">
        <v>0</v>
      </c>
      <c r="K285" s="5">
        <v>0</v>
      </c>
      <c r="L285" s="5">
        <v>0</v>
      </c>
    </row>
    <row r="286" spans="1:12" ht="13">
      <c r="A286" s="1">
        <v>284</v>
      </c>
      <c r="B286" s="23">
        <v>41952</v>
      </c>
      <c r="C286" s="24" t="s">
        <v>2346</v>
      </c>
      <c r="D286" s="25">
        <v>313</v>
      </c>
      <c r="E286" s="25" t="s">
        <v>2069</v>
      </c>
      <c r="F286" s="26">
        <v>2014</v>
      </c>
      <c r="G286" s="26">
        <v>11</v>
      </c>
      <c r="H286" s="26">
        <v>9</v>
      </c>
      <c r="I286" s="26" t="s">
        <v>1093</v>
      </c>
      <c r="J286" s="27">
        <v>0</v>
      </c>
      <c r="K286" s="5">
        <v>0</v>
      </c>
      <c r="L286" s="5">
        <v>0</v>
      </c>
    </row>
    <row r="287" spans="1:12" ht="13">
      <c r="A287" s="1">
        <v>285</v>
      </c>
      <c r="B287" s="23">
        <v>42050</v>
      </c>
      <c r="C287" s="24" t="s">
        <v>2347</v>
      </c>
      <c r="D287" s="25">
        <v>46</v>
      </c>
      <c r="E287" s="25" t="s">
        <v>2072</v>
      </c>
      <c r="F287" s="26">
        <v>2015</v>
      </c>
      <c r="G287" s="26">
        <v>2</v>
      </c>
      <c r="H287" s="26">
        <v>15</v>
      </c>
      <c r="I287" s="26" t="s">
        <v>2348</v>
      </c>
      <c r="J287" s="27">
        <v>5.0644799999999996</v>
      </c>
      <c r="K287" s="5">
        <v>0.32826823736770999</v>
      </c>
      <c r="L287" s="5">
        <v>9.69202432023007</v>
      </c>
    </row>
    <row r="288" spans="1:12" ht="13">
      <c r="A288" s="1">
        <v>286</v>
      </c>
      <c r="B288" s="23">
        <v>42070</v>
      </c>
      <c r="C288" s="24" t="s">
        <v>2349</v>
      </c>
      <c r="D288" s="25">
        <v>66</v>
      </c>
      <c r="E288" s="25" t="s">
        <v>2072</v>
      </c>
      <c r="F288" s="26">
        <v>2015</v>
      </c>
      <c r="G288" s="26">
        <v>3</v>
      </c>
      <c r="H288" s="26">
        <v>7</v>
      </c>
      <c r="I288" s="26" t="s">
        <v>2350</v>
      </c>
      <c r="J288" s="27">
        <v>10.375336000000001</v>
      </c>
      <c r="K288" s="5">
        <v>0.51337380932544996</v>
      </c>
      <c r="L288" s="5">
        <v>7.4289919105701197</v>
      </c>
    </row>
    <row r="289" spans="1:12" ht="13">
      <c r="A289" s="1">
        <v>287</v>
      </c>
      <c r="B289" s="23">
        <v>42105</v>
      </c>
      <c r="C289" s="24" t="s">
        <v>2351</v>
      </c>
      <c r="D289" s="25">
        <v>101</v>
      </c>
      <c r="E289" s="25" t="s">
        <v>2054</v>
      </c>
      <c r="F289" s="26">
        <v>2015</v>
      </c>
      <c r="G289" s="26">
        <v>4</v>
      </c>
      <c r="H289" s="26">
        <v>11</v>
      </c>
      <c r="I289" s="26" t="s">
        <v>1004</v>
      </c>
      <c r="J289" s="27">
        <v>3.4314550000000001</v>
      </c>
      <c r="K289" s="5">
        <v>0.132201217058524</v>
      </c>
      <c r="L289" s="5">
        <v>0.15392714480337899</v>
      </c>
    </row>
    <row r="290" spans="1:12" ht="13">
      <c r="A290" s="1">
        <v>288</v>
      </c>
      <c r="B290" s="23">
        <v>42121</v>
      </c>
      <c r="C290" s="24" t="s">
        <v>2352</v>
      </c>
      <c r="D290" s="25">
        <v>117</v>
      </c>
      <c r="E290" s="25" t="s">
        <v>2054</v>
      </c>
      <c r="F290" s="26">
        <v>2015</v>
      </c>
      <c r="G290" s="26">
        <v>4</v>
      </c>
      <c r="H290" s="26">
        <v>27</v>
      </c>
      <c r="I290" s="26" t="s">
        <v>1170</v>
      </c>
      <c r="J290" s="27">
        <v>0</v>
      </c>
      <c r="K290" s="5">
        <v>0</v>
      </c>
      <c r="L290" s="5">
        <v>0</v>
      </c>
    </row>
    <row r="291" spans="1:12" ht="13">
      <c r="A291" s="1">
        <v>289</v>
      </c>
      <c r="B291" s="23">
        <v>42126</v>
      </c>
      <c r="C291" s="24" t="s">
        <v>2353</v>
      </c>
      <c r="D291" s="25">
        <v>122</v>
      </c>
      <c r="E291" s="25" t="s">
        <v>2054</v>
      </c>
      <c r="F291" s="26">
        <v>2015</v>
      </c>
      <c r="G291" s="26">
        <v>5</v>
      </c>
      <c r="H291" s="26">
        <v>2</v>
      </c>
      <c r="I291" s="26" t="s">
        <v>1051</v>
      </c>
      <c r="J291" s="27">
        <v>4.8417690000000002</v>
      </c>
      <c r="K291" s="5">
        <v>0.242120650550842</v>
      </c>
      <c r="L291" s="5">
        <v>0</v>
      </c>
    </row>
    <row r="292" spans="1:12" ht="13">
      <c r="A292" s="1">
        <v>290</v>
      </c>
      <c r="B292" s="23">
        <v>42133</v>
      </c>
      <c r="C292" s="24" t="s">
        <v>2354</v>
      </c>
      <c r="D292" s="25">
        <v>129</v>
      </c>
      <c r="E292" s="25" t="s">
        <v>2054</v>
      </c>
      <c r="F292" s="26">
        <v>2015</v>
      </c>
      <c r="G292" s="26">
        <v>5</v>
      </c>
      <c r="H292" s="26">
        <v>9</v>
      </c>
      <c r="I292" s="26" t="s">
        <v>1050</v>
      </c>
      <c r="J292" s="27">
        <v>2.6598597000000002</v>
      </c>
      <c r="K292" s="5">
        <v>0.14708511518623499</v>
      </c>
      <c r="L292" s="5">
        <v>0</v>
      </c>
    </row>
    <row r="293" spans="1:12" ht="13">
      <c r="A293" s="1">
        <v>291</v>
      </c>
      <c r="B293" s="23">
        <v>42143</v>
      </c>
      <c r="C293" s="24" t="s">
        <v>2355</v>
      </c>
      <c r="D293" s="25">
        <v>139</v>
      </c>
      <c r="E293" s="25" t="s">
        <v>2054</v>
      </c>
      <c r="F293" s="26">
        <v>2015</v>
      </c>
      <c r="G293" s="26">
        <v>5</v>
      </c>
      <c r="H293" s="26">
        <v>19</v>
      </c>
      <c r="I293" s="26" t="s">
        <v>1025</v>
      </c>
      <c r="J293" s="27">
        <v>0</v>
      </c>
      <c r="K293" s="5">
        <v>0</v>
      </c>
      <c r="L293" s="5">
        <v>0</v>
      </c>
    </row>
    <row r="294" spans="1:12" ht="13">
      <c r="A294" s="1">
        <v>292</v>
      </c>
      <c r="B294" s="23">
        <v>42148</v>
      </c>
      <c r="C294" s="24" t="s">
        <v>2356</v>
      </c>
      <c r="D294" s="25">
        <v>144</v>
      </c>
      <c r="E294" s="25" t="s">
        <v>2054</v>
      </c>
      <c r="F294" s="26">
        <v>2015</v>
      </c>
      <c r="G294" s="26">
        <v>5</v>
      </c>
      <c r="H294" s="26">
        <v>24</v>
      </c>
      <c r="I294" s="26" t="s">
        <v>1429</v>
      </c>
      <c r="J294" s="27">
        <v>0</v>
      </c>
      <c r="K294" s="5">
        <v>0</v>
      </c>
      <c r="L294" s="5">
        <v>0</v>
      </c>
    </row>
    <row r="295" spans="1:12" ht="13">
      <c r="A295" s="1">
        <v>293</v>
      </c>
      <c r="B295" s="23">
        <v>42151</v>
      </c>
      <c r="C295" s="24" t="s">
        <v>2357</v>
      </c>
      <c r="D295" s="25">
        <v>147</v>
      </c>
      <c r="E295" s="25" t="s">
        <v>2057</v>
      </c>
      <c r="F295" s="26">
        <v>2015</v>
      </c>
      <c r="G295" s="26">
        <v>5</v>
      </c>
      <c r="H295" s="26">
        <v>27</v>
      </c>
      <c r="I295" s="26" t="s">
        <v>1103</v>
      </c>
      <c r="J295" s="27">
        <v>0</v>
      </c>
      <c r="K295" s="5">
        <v>0</v>
      </c>
      <c r="L295" s="5">
        <v>0</v>
      </c>
    </row>
    <row r="296" spans="1:12" ht="13">
      <c r="A296" s="1">
        <v>294</v>
      </c>
      <c r="B296" s="23">
        <v>42152</v>
      </c>
      <c r="C296" s="24" t="s">
        <v>2358</v>
      </c>
      <c r="D296" s="25">
        <v>148</v>
      </c>
      <c r="E296" s="25" t="s">
        <v>2057</v>
      </c>
      <c r="F296" s="26">
        <v>2015</v>
      </c>
      <c r="G296" s="26">
        <v>5</v>
      </c>
      <c r="H296" s="26">
        <v>28</v>
      </c>
      <c r="I296" s="26" t="s">
        <v>1254</v>
      </c>
      <c r="J296" s="27">
        <v>0</v>
      </c>
      <c r="K296" s="5">
        <v>0</v>
      </c>
      <c r="L296" s="5">
        <v>0</v>
      </c>
    </row>
    <row r="297" spans="1:12" ht="13">
      <c r="A297" s="1">
        <v>295</v>
      </c>
      <c r="B297" s="23">
        <v>42155</v>
      </c>
      <c r="C297" s="24" t="s">
        <v>2359</v>
      </c>
      <c r="D297" s="25">
        <v>151</v>
      </c>
      <c r="E297" s="25" t="s">
        <v>2057</v>
      </c>
      <c r="F297" s="26">
        <v>2015</v>
      </c>
      <c r="G297" s="26">
        <v>5</v>
      </c>
      <c r="H297" s="26">
        <v>31</v>
      </c>
      <c r="I297" s="26" t="s">
        <v>1104</v>
      </c>
      <c r="J297" s="27">
        <v>0</v>
      </c>
      <c r="K297" s="5">
        <v>0</v>
      </c>
      <c r="L297" s="5">
        <v>0</v>
      </c>
    </row>
    <row r="298" spans="1:12" ht="13">
      <c r="A298" s="1">
        <v>296</v>
      </c>
      <c r="B298" s="23">
        <v>42157</v>
      </c>
      <c r="C298" s="24" t="s">
        <v>2360</v>
      </c>
      <c r="D298" s="25">
        <v>153</v>
      </c>
      <c r="E298" s="25" t="s">
        <v>2057</v>
      </c>
      <c r="F298" s="26">
        <v>2015</v>
      </c>
      <c r="G298" s="26">
        <v>6</v>
      </c>
      <c r="H298" s="26">
        <v>2</v>
      </c>
      <c r="I298" s="26" t="s">
        <v>1272</v>
      </c>
      <c r="J298" s="27">
        <v>0</v>
      </c>
      <c r="K298" s="5">
        <v>0</v>
      </c>
      <c r="L298" s="5">
        <v>0</v>
      </c>
    </row>
    <row r="299" spans="1:12" ht="13">
      <c r="A299" s="1">
        <v>297</v>
      </c>
      <c r="B299" s="23">
        <v>42159</v>
      </c>
      <c r="C299" s="24" t="s">
        <v>2361</v>
      </c>
      <c r="D299" s="25">
        <v>155</v>
      </c>
      <c r="E299" s="25" t="s">
        <v>2057</v>
      </c>
      <c r="F299" s="26">
        <v>2015</v>
      </c>
      <c r="G299" s="26">
        <v>6</v>
      </c>
      <c r="H299" s="26">
        <v>4</v>
      </c>
      <c r="I299" s="26" t="s">
        <v>1275</v>
      </c>
      <c r="J299" s="27">
        <v>0</v>
      </c>
      <c r="K299" s="5">
        <v>0</v>
      </c>
      <c r="L299" s="5">
        <v>0</v>
      </c>
    </row>
    <row r="300" spans="1:12" ht="13">
      <c r="A300" s="1">
        <v>298</v>
      </c>
      <c r="B300" s="23">
        <v>42160</v>
      </c>
      <c r="C300" s="24" t="s">
        <v>2362</v>
      </c>
      <c r="D300" s="25">
        <v>156</v>
      </c>
      <c r="E300" s="25" t="s">
        <v>2057</v>
      </c>
      <c r="F300" s="26">
        <v>2015</v>
      </c>
      <c r="G300" s="26">
        <v>6</v>
      </c>
      <c r="H300" s="26">
        <v>5</v>
      </c>
      <c r="I300" s="26" t="s">
        <v>998</v>
      </c>
      <c r="J300" s="27">
        <v>5.691859</v>
      </c>
      <c r="K300" s="5">
        <v>0.28461779899684297</v>
      </c>
      <c r="L300" s="5">
        <v>0</v>
      </c>
    </row>
    <row r="301" spans="1:12" ht="13">
      <c r="A301" s="1">
        <v>299</v>
      </c>
      <c r="B301" s="23">
        <v>42163</v>
      </c>
      <c r="C301" s="24" t="s">
        <v>2363</v>
      </c>
      <c r="D301" s="25">
        <v>159</v>
      </c>
      <c r="E301" s="25" t="s">
        <v>2057</v>
      </c>
      <c r="F301" s="26">
        <v>2015</v>
      </c>
      <c r="G301" s="26">
        <v>6</v>
      </c>
      <c r="H301" s="26">
        <v>8</v>
      </c>
      <c r="I301" s="26" t="s">
        <v>1298</v>
      </c>
      <c r="J301" s="27">
        <v>3.2070471999999999</v>
      </c>
      <c r="K301" s="5">
        <v>0.12213438563182601</v>
      </c>
      <c r="L301" s="5">
        <v>0</v>
      </c>
    </row>
    <row r="302" spans="1:12" ht="13">
      <c r="A302" s="1">
        <v>300</v>
      </c>
      <c r="B302" s="23">
        <v>42165</v>
      </c>
      <c r="C302" s="24" t="s">
        <v>2364</v>
      </c>
      <c r="D302" s="25">
        <v>161</v>
      </c>
      <c r="E302" s="25" t="s">
        <v>2060</v>
      </c>
      <c r="F302" s="26">
        <v>2015</v>
      </c>
      <c r="G302" s="26">
        <v>6</v>
      </c>
      <c r="H302" s="26">
        <v>10</v>
      </c>
      <c r="I302" s="26" t="s">
        <v>1207</v>
      </c>
      <c r="J302" s="27">
        <v>0</v>
      </c>
      <c r="K302" s="5">
        <v>0</v>
      </c>
      <c r="L302" s="5">
        <v>0</v>
      </c>
    </row>
    <row r="303" spans="1:12" ht="13">
      <c r="A303" s="1">
        <v>301</v>
      </c>
      <c r="B303" s="23">
        <v>42167</v>
      </c>
      <c r="C303" s="24" t="s">
        <v>2365</v>
      </c>
      <c r="D303" s="25">
        <v>163</v>
      </c>
      <c r="E303" s="25" t="s">
        <v>2060</v>
      </c>
      <c r="F303" s="26">
        <v>2015</v>
      </c>
      <c r="G303" s="26">
        <v>6</v>
      </c>
      <c r="H303" s="26">
        <v>12</v>
      </c>
      <c r="I303" s="26" t="s">
        <v>1294</v>
      </c>
      <c r="J303" s="27">
        <v>0</v>
      </c>
      <c r="K303" s="5">
        <v>0</v>
      </c>
      <c r="L303" s="5">
        <v>0</v>
      </c>
    </row>
    <row r="304" spans="1:12" ht="13">
      <c r="A304" s="1">
        <v>302</v>
      </c>
      <c r="B304" s="23">
        <v>42171</v>
      </c>
      <c r="C304" s="24" t="s">
        <v>2366</v>
      </c>
      <c r="D304" s="25">
        <v>167</v>
      </c>
      <c r="E304" s="25" t="s">
        <v>2060</v>
      </c>
      <c r="F304" s="26">
        <v>2015</v>
      </c>
      <c r="G304" s="26">
        <v>6</v>
      </c>
      <c r="H304" s="26">
        <v>16</v>
      </c>
      <c r="I304" s="26" t="s">
        <v>1118</v>
      </c>
      <c r="J304" s="27">
        <v>3.6303241000000002</v>
      </c>
      <c r="K304" s="5">
        <v>0.152384796458506</v>
      </c>
      <c r="L304" s="5">
        <v>7.3174734676480196E-2</v>
      </c>
    </row>
    <row r="305" spans="1:12" ht="13">
      <c r="A305" s="1">
        <v>303</v>
      </c>
      <c r="B305" s="23">
        <v>42174</v>
      </c>
      <c r="C305" s="24" t="s">
        <v>2367</v>
      </c>
      <c r="D305" s="25">
        <v>170</v>
      </c>
      <c r="E305" s="25" t="s">
        <v>2060</v>
      </c>
      <c r="F305" s="26">
        <v>2015</v>
      </c>
      <c r="G305" s="26">
        <v>6</v>
      </c>
      <c r="H305" s="26">
        <v>19</v>
      </c>
      <c r="I305" s="26" t="s">
        <v>1423</v>
      </c>
      <c r="J305" s="27">
        <v>0</v>
      </c>
      <c r="K305" s="5">
        <v>0</v>
      </c>
      <c r="L305" s="5">
        <v>4.8110609095152003E-2</v>
      </c>
    </row>
    <row r="306" spans="1:12" ht="13">
      <c r="A306" s="1">
        <v>304</v>
      </c>
      <c r="B306" s="23">
        <v>42178</v>
      </c>
      <c r="C306" s="24" t="s">
        <v>2368</v>
      </c>
      <c r="D306" s="25">
        <v>174</v>
      </c>
      <c r="E306" s="25" t="s">
        <v>2060</v>
      </c>
      <c r="F306" s="26">
        <v>2015</v>
      </c>
      <c r="G306" s="26">
        <v>6</v>
      </c>
      <c r="H306" s="26">
        <v>23</v>
      </c>
      <c r="I306" s="26" t="s">
        <v>1339</v>
      </c>
      <c r="J306" s="27">
        <v>2.4479869999999999</v>
      </c>
      <c r="K306" s="5">
        <v>0.136991896227834</v>
      </c>
      <c r="L306" s="5">
        <v>0.121469680285041</v>
      </c>
    </row>
    <row r="307" spans="1:12" ht="13">
      <c r="A307" s="1">
        <v>305</v>
      </c>
      <c r="B307" s="23">
        <v>42180</v>
      </c>
      <c r="C307" s="24" t="s">
        <v>2369</v>
      </c>
      <c r="D307" s="25">
        <v>176</v>
      </c>
      <c r="E307" s="25" t="s">
        <v>2060</v>
      </c>
      <c r="F307" s="26">
        <v>2015</v>
      </c>
      <c r="G307" s="26">
        <v>6</v>
      </c>
      <c r="H307" s="26">
        <v>25</v>
      </c>
      <c r="I307" s="26" t="s">
        <v>1311</v>
      </c>
      <c r="J307" s="27">
        <v>0</v>
      </c>
      <c r="K307" s="5">
        <v>0</v>
      </c>
      <c r="L307" s="5">
        <v>0.23102788403326499</v>
      </c>
    </row>
    <row r="308" spans="1:12" ht="13">
      <c r="A308" s="1">
        <v>306</v>
      </c>
      <c r="B308" s="23">
        <v>42182</v>
      </c>
      <c r="C308" s="24" t="s">
        <v>2370</v>
      </c>
      <c r="D308" s="25">
        <v>178</v>
      </c>
      <c r="E308" s="25" t="s">
        <v>2060</v>
      </c>
      <c r="F308" s="26">
        <v>2015</v>
      </c>
      <c r="G308" s="26">
        <v>6</v>
      </c>
      <c r="H308" s="26">
        <v>27</v>
      </c>
      <c r="I308" s="26" t="s">
        <v>1348</v>
      </c>
      <c r="J308" s="27">
        <v>4.3232689999999998</v>
      </c>
      <c r="K308" s="5">
        <v>0.167525764087083</v>
      </c>
      <c r="L308" s="5">
        <v>0.31089465738405198</v>
      </c>
    </row>
    <row r="309" spans="1:12" ht="13">
      <c r="A309" s="1">
        <v>307</v>
      </c>
      <c r="B309" s="23">
        <v>42184</v>
      </c>
      <c r="C309" s="24" t="s">
        <v>2371</v>
      </c>
      <c r="D309" s="25">
        <v>180</v>
      </c>
      <c r="E309" s="25" t="s">
        <v>2060</v>
      </c>
      <c r="F309" s="26">
        <v>2015</v>
      </c>
      <c r="G309" s="26">
        <v>6</v>
      </c>
      <c r="H309" s="26">
        <v>29</v>
      </c>
      <c r="I309" s="26" t="s">
        <v>1428</v>
      </c>
      <c r="J309" s="27">
        <v>0</v>
      </c>
      <c r="K309" s="5">
        <v>0</v>
      </c>
      <c r="L309" s="5">
        <v>0.219633824323377</v>
      </c>
    </row>
    <row r="310" spans="1:12" ht="13">
      <c r="A310" s="1">
        <v>308</v>
      </c>
      <c r="B310" s="23">
        <v>42186</v>
      </c>
      <c r="C310" s="24" t="s">
        <v>2372</v>
      </c>
      <c r="D310" s="25">
        <v>182</v>
      </c>
      <c r="E310" s="25" t="s">
        <v>2060</v>
      </c>
      <c r="F310" s="26">
        <v>2015</v>
      </c>
      <c r="G310" s="26">
        <v>7</v>
      </c>
      <c r="H310" s="26">
        <v>1</v>
      </c>
      <c r="I310" s="26" t="s">
        <v>1302</v>
      </c>
      <c r="J310" s="27">
        <v>2.2653718</v>
      </c>
      <c r="K310" s="5">
        <v>9.08739355933596E-2</v>
      </c>
      <c r="L310" s="5">
        <v>0.16892299526079099</v>
      </c>
    </row>
    <row r="311" spans="1:12" ht="13">
      <c r="A311" s="1">
        <v>309</v>
      </c>
      <c r="B311" s="23">
        <v>42188</v>
      </c>
      <c r="C311" s="24" t="s">
        <v>2373</v>
      </c>
      <c r="D311" s="25">
        <v>184</v>
      </c>
      <c r="E311" s="25" t="s">
        <v>2060</v>
      </c>
      <c r="F311" s="26">
        <v>2015</v>
      </c>
      <c r="G311" s="26">
        <v>7</v>
      </c>
      <c r="H311" s="26">
        <v>3</v>
      </c>
      <c r="I311" s="26" t="s">
        <v>1341</v>
      </c>
      <c r="J311" s="27">
        <v>2.2921450000000001</v>
      </c>
      <c r="K311" s="5">
        <v>9.62217362758854E-2</v>
      </c>
      <c r="L311" s="5">
        <v>0.36197874908460098</v>
      </c>
    </row>
    <row r="312" spans="1:12" ht="13">
      <c r="A312" s="1">
        <v>310</v>
      </c>
      <c r="B312" s="23">
        <v>42192</v>
      </c>
      <c r="C312" s="24" t="s">
        <v>2374</v>
      </c>
      <c r="D312" s="25">
        <v>188</v>
      </c>
      <c r="E312" s="25" t="s">
        <v>2064</v>
      </c>
      <c r="F312" s="26">
        <v>2015</v>
      </c>
      <c r="G312" s="26">
        <v>7</v>
      </c>
      <c r="H312" s="26">
        <v>7</v>
      </c>
      <c r="I312" s="26" t="s">
        <v>1314</v>
      </c>
      <c r="J312" s="27">
        <v>0</v>
      </c>
      <c r="K312" s="5">
        <v>0</v>
      </c>
      <c r="L312" s="5">
        <v>0.35081497318127802</v>
      </c>
    </row>
    <row r="313" spans="1:12" ht="13">
      <c r="A313" s="1">
        <v>311</v>
      </c>
      <c r="B313" s="23">
        <v>42195</v>
      </c>
      <c r="C313" s="24" t="s">
        <v>2375</v>
      </c>
      <c r="D313" s="25">
        <v>191</v>
      </c>
      <c r="E313" s="25" t="s">
        <v>2064</v>
      </c>
      <c r="F313" s="26">
        <v>2015</v>
      </c>
      <c r="G313" s="26">
        <v>7</v>
      </c>
      <c r="H313" s="26">
        <v>10</v>
      </c>
      <c r="I313" s="26" t="s">
        <v>1047</v>
      </c>
      <c r="J313" s="27">
        <v>0</v>
      </c>
      <c r="K313" s="5">
        <v>0</v>
      </c>
      <c r="L313" s="5">
        <v>0.88886855966661305</v>
      </c>
    </row>
    <row r="314" spans="1:12" ht="13">
      <c r="A314" s="1">
        <v>312</v>
      </c>
      <c r="B314" s="23">
        <v>42198</v>
      </c>
      <c r="C314" s="24" t="s">
        <v>2376</v>
      </c>
      <c r="D314" s="25">
        <v>194</v>
      </c>
      <c r="E314" s="25" t="s">
        <v>2064</v>
      </c>
      <c r="F314" s="26">
        <v>2015</v>
      </c>
      <c r="G314" s="26">
        <v>7</v>
      </c>
      <c r="H314" s="26">
        <v>13</v>
      </c>
      <c r="I314" s="26" t="s">
        <v>1353</v>
      </c>
      <c r="J314" s="27">
        <v>0</v>
      </c>
      <c r="K314" s="5">
        <v>0</v>
      </c>
      <c r="L314" s="5">
        <v>0.31664862879932898</v>
      </c>
    </row>
    <row r="315" spans="1:12" ht="13">
      <c r="A315" s="1">
        <v>313</v>
      </c>
      <c r="B315" s="23">
        <v>42200</v>
      </c>
      <c r="C315" s="24" t="s">
        <v>2377</v>
      </c>
      <c r="D315" s="25">
        <v>196</v>
      </c>
      <c r="E315" s="25" t="s">
        <v>2064</v>
      </c>
      <c r="F315" s="26">
        <v>2015</v>
      </c>
      <c r="G315" s="26">
        <v>7</v>
      </c>
      <c r="H315" s="26">
        <v>15</v>
      </c>
      <c r="I315" s="26" t="s">
        <v>1388</v>
      </c>
      <c r="J315" s="27">
        <v>0</v>
      </c>
      <c r="K315" s="5">
        <v>0</v>
      </c>
      <c r="L315" s="5">
        <v>0.64351527448128099</v>
      </c>
    </row>
    <row r="316" spans="1:12" ht="13">
      <c r="A316" s="1">
        <v>314</v>
      </c>
      <c r="B316" s="23">
        <v>42204</v>
      </c>
      <c r="C316" s="24" t="s">
        <v>2378</v>
      </c>
      <c r="D316" s="25">
        <v>200</v>
      </c>
      <c r="E316" s="25" t="s">
        <v>2064</v>
      </c>
      <c r="F316" s="26">
        <v>2015</v>
      </c>
      <c r="G316" s="26">
        <v>7</v>
      </c>
      <c r="H316" s="26">
        <v>19</v>
      </c>
      <c r="I316" s="26" t="s">
        <v>1229</v>
      </c>
      <c r="J316" s="27">
        <v>0</v>
      </c>
      <c r="K316" s="5">
        <v>0</v>
      </c>
      <c r="L316" s="5">
        <v>0.293638451446533</v>
      </c>
    </row>
    <row r="317" spans="1:12" ht="13">
      <c r="A317" s="1">
        <v>315</v>
      </c>
      <c r="B317" s="23">
        <v>42206</v>
      </c>
      <c r="C317" s="24" t="s">
        <v>2379</v>
      </c>
      <c r="D317" s="25">
        <v>202</v>
      </c>
      <c r="E317" s="25" t="s">
        <v>2064</v>
      </c>
      <c r="F317" s="26">
        <v>2015</v>
      </c>
      <c r="G317" s="26">
        <v>7</v>
      </c>
      <c r="H317" s="26">
        <v>21</v>
      </c>
      <c r="I317" s="26" t="s">
        <v>1022</v>
      </c>
      <c r="J317" s="27">
        <v>0</v>
      </c>
      <c r="K317" s="5">
        <v>0</v>
      </c>
      <c r="L317" s="5">
        <v>0.33731142686918503</v>
      </c>
    </row>
    <row r="318" spans="1:12" ht="13">
      <c r="A318" s="1">
        <v>316</v>
      </c>
      <c r="B318" s="23">
        <v>42209</v>
      </c>
      <c r="C318" s="24" t="s">
        <v>2380</v>
      </c>
      <c r="D318" s="25">
        <v>205</v>
      </c>
      <c r="E318" s="25" t="s">
        <v>2064</v>
      </c>
      <c r="F318" s="26">
        <v>2015</v>
      </c>
      <c r="G318" s="26">
        <v>7</v>
      </c>
      <c r="H318" s="26">
        <v>24</v>
      </c>
      <c r="I318" s="26" t="s">
        <v>1056</v>
      </c>
      <c r="J318" s="27">
        <v>0</v>
      </c>
      <c r="K318" s="5">
        <v>0</v>
      </c>
      <c r="L318" s="5">
        <v>0.29165147210533698</v>
      </c>
    </row>
    <row r="319" spans="1:12" ht="13">
      <c r="A319" s="1">
        <v>317</v>
      </c>
      <c r="B319" s="23">
        <v>42211</v>
      </c>
      <c r="C319" s="24" t="s">
        <v>2381</v>
      </c>
      <c r="D319" s="25">
        <v>207</v>
      </c>
      <c r="E319" s="25" t="s">
        <v>2064</v>
      </c>
      <c r="F319" s="26">
        <v>2015</v>
      </c>
      <c r="G319" s="26">
        <v>7</v>
      </c>
      <c r="H319" s="26">
        <v>26</v>
      </c>
      <c r="I319" s="26" t="s">
        <v>1406</v>
      </c>
      <c r="J319" s="27">
        <v>0</v>
      </c>
      <c r="K319" s="5">
        <v>0</v>
      </c>
      <c r="L319" s="5">
        <v>0.242929050685985</v>
      </c>
    </row>
    <row r="320" spans="1:12" ht="13">
      <c r="A320" s="1">
        <v>318</v>
      </c>
      <c r="B320" s="23">
        <v>42213</v>
      </c>
      <c r="C320" s="24" t="s">
        <v>2382</v>
      </c>
      <c r="D320" s="25">
        <v>209</v>
      </c>
      <c r="E320" s="25" t="s">
        <v>2064</v>
      </c>
      <c r="F320" s="26">
        <v>2015</v>
      </c>
      <c r="G320" s="26">
        <v>7</v>
      </c>
      <c r="H320" s="26">
        <v>28</v>
      </c>
      <c r="I320" s="26" t="s">
        <v>1048</v>
      </c>
      <c r="J320" s="27">
        <v>0</v>
      </c>
      <c r="K320" s="5">
        <v>0</v>
      </c>
      <c r="L320" s="5">
        <v>0.59880745464954099</v>
      </c>
    </row>
    <row r="321" spans="1:12" ht="13">
      <c r="A321" s="1">
        <v>319</v>
      </c>
      <c r="B321" s="23">
        <v>42215</v>
      </c>
      <c r="C321" s="24" t="s">
        <v>2383</v>
      </c>
      <c r="D321" s="25">
        <v>211</v>
      </c>
      <c r="E321" s="25" t="s">
        <v>2064</v>
      </c>
      <c r="F321" s="26">
        <v>2015</v>
      </c>
      <c r="G321" s="26">
        <v>7</v>
      </c>
      <c r="H321" s="26">
        <v>30</v>
      </c>
      <c r="I321" s="26" t="s">
        <v>1364</v>
      </c>
      <c r="J321" s="27">
        <v>0</v>
      </c>
      <c r="K321" s="5">
        <v>0</v>
      </c>
      <c r="L321" s="5">
        <v>0.22399678732936301</v>
      </c>
    </row>
    <row r="322" spans="1:12" ht="13">
      <c r="A322" s="1">
        <v>320</v>
      </c>
      <c r="B322" s="23">
        <v>42217</v>
      </c>
      <c r="C322" s="24" t="s">
        <v>2384</v>
      </c>
      <c r="D322" s="25">
        <v>213</v>
      </c>
      <c r="E322" s="25" t="s">
        <v>2064</v>
      </c>
      <c r="F322" s="26">
        <v>2015</v>
      </c>
      <c r="G322" s="26">
        <v>8</v>
      </c>
      <c r="H322" s="26">
        <v>1</v>
      </c>
      <c r="I322" s="26" t="s">
        <v>1324</v>
      </c>
      <c r="J322" s="27">
        <v>0</v>
      </c>
      <c r="K322" s="5">
        <v>0</v>
      </c>
      <c r="L322" s="5">
        <v>0.13038121576496201</v>
      </c>
    </row>
    <row r="323" spans="1:12" ht="13">
      <c r="A323" s="1">
        <v>321</v>
      </c>
      <c r="B323" s="23">
        <v>42219</v>
      </c>
      <c r="C323" s="24" t="s">
        <v>2385</v>
      </c>
      <c r="D323" s="25">
        <v>215</v>
      </c>
      <c r="E323" s="25" t="s">
        <v>2064</v>
      </c>
      <c r="F323" s="26">
        <v>2015</v>
      </c>
      <c r="G323" s="26">
        <v>8</v>
      </c>
      <c r="H323" s="26">
        <v>3</v>
      </c>
      <c r="I323" s="26" t="s">
        <v>1282</v>
      </c>
      <c r="J323" s="27">
        <v>0</v>
      </c>
      <c r="K323" s="5">
        <v>0</v>
      </c>
      <c r="L323" s="5">
        <v>0</v>
      </c>
    </row>
    <row r="324" spans="1:12" ht="13">
      <c r="A324" s="1">
        <v>322</v>
      </c>
      <c r="B324" s="23">
        <v>42221</v>
      </c>
      <c r="C324" s="24" t="s">
        <v>2386</v>
      </c>
      <c r="D324" s="25">
        <v>217</v>
      </c>
      <c r="E324" s="25" t="s">
        <v>2064</v>
      </c>
      <c r="F324" s="26">
        <v>2015</v>
      </c>
      <c r="G324" s="26">
        <v>8</v>
      </c>
      <c r="H324" s="26">
        <v>5</v>
      </c>
      <c r="I324" s="26" t="s">
        <v>1308</v>
      </c>
      <c r="J324" s="27">
        <v>0</v>
      </c>
      <c r="K324" s="5">
        <v>0</v>
      </c>
      <c r="L324" s="5">
        <v>0.116068038207451</v>
      </c>
    </row>
    <row r="325" spans="1:12" ht="13">
      <c r="A325" s="1">
        <v>323</v>
      </c>
      <c r="B325" s="23">
        <v>42223</v>
      </c>
      <c r="C325" s="24" t="s">
        <v>2387</v>
      </c>
      <c r="D325" s="25">
        <v>219</v>
      </c>
      <c r="E325" s="25" t="s">
        <v>2064</v>
      </c>
      <c r="F325" s="26">
        <v>2015</v>
      </c>
      <c r="G325" s="26">
        <v>8</v>
      </c>
      <c r="H325" s="26">
        <v>7</v>
      </c>
      <c r="I325" s="26" t="s">
        <v>991</v>
      </c>
      <c r="J325" s="27">
        <v>0</v>
      </c>
      <c r="K325" s="5">
        <v>0</v>
      </c>
      <c r="L325" s="5">
        <v>0.101193283055001</v>
      </c>
    </row>
    <row r="326" spans="1:12" ht="13">
      <c r="A326" s="1">
        <v>324</v>
      </c>
      <c r="B326" s="23">
        <v>42225</v>
      </c>
      <c r="C326" s="24" t="s">
        <v>2388</v>
      </c>
      <c r="D326" s="25">
        <v>221</v>
      </c>
      <c r="E326" s="25" t="s">
        <v>2064</v>
      </c>
      <c r="F326" s="26">
        <v>2015</v>
      </c>
      <c r="G326" s="26">
        <v>8</v>
      </c>
      <c r="H326" s="26">
        <v>9</v>
      </c>
      <c r="I326" s="26" t="s">
        <v>977</v>
      </c>
      <c r="J326" s="27">
        <v>0</v>
      </c>
      <c r="K326" s="5">
        <v>0</v>
      </c>
      <c r="L326" s="5">
        <v>0.121404758406203</v>
      </c>
    </row>
    <row r="327" spans="1:12" ht="13">
      <c r="A327" s="1">
        <v>325</v>
      </c>
      <c r="B327" s="23">
        <v>42227</v>
      </c>
      <c r="C327" s="24" t="s">
        <v>2389</v>
      </c>
      <c r="D327" s="25">
        <v>223</v>
      </c>
      <c r="E327" s="25" t="s">
        <v>2064</v>
      </c>
      <c r="F327" s="26">
        <v>2015</v>
      </c>
      <c r="G327" s="26">
        <v>8</v>
      </c>
      <c r="H327" s="26">
        <v>11</v>
      </c>
      <c r="I327" s="26" t="s">
        <v>1403</v>
      </c>
      <c r="J327" s="27">
        <v>0</v>
      </c>
      <c r="K327" s="5">
        <v>0</v>
      </c>
      <c r="L327" s="5">
        <v>0.16096624877208801</v>
      </c>
    </row>
    <row r="328" spans="1:12" ht="13">
      <c r="A328" s="1">
        <v>326</v>
      </c>
      <c r="B328" s="23">
        <v>42229</v>
      </c>
      <c r="C328" s="24" t="s">
        <v>2390</v>
      </c>
      <c r="D328" s="25">
        <v>225</v>
      </c>
      <c r="E328" s="25" t="s">
        <v>2064</v>
      </c>
      <c r="F328" s="26">
        <v>2015</v>
      </c>
      <c r="G328" s="26">
        <v>8</v>
      </c>
      <c r="H328" s="26">
        <v>13</v>
      </c>
      <c r="I328" s="26" t="s">
        <v>1343</v>
      </c>
      <c r="J328" s="27">
        <v>0</v>
      </c>
      <c r="K328" s="5">
        <v>0</v>
      </c>
      <c r="L328" s="5">
        <v>7.7017819200012799E-2</v>
      </c>
    </row>
    <row r="329" spans="1:12" ht="13">
      <c r="A329" s="1">
        <v>327</v>
      </c>
      <c r="B329" s="23">
        <v>42232</v>
      </c>
      <c r="C329" s="24" t="s">
        <v>2391</v>
      </c>
      <c r="D329" s="25">
        <v>228</v>
      </c>
      <c r="E329" s="25" t="s">
        <v>2064</v>
      </c>
      <c r="F329" s="26">
        <v>2015</v>
      </c>
      <c r="G329" s="26">
        <v>8</v>
      </c>
      <c r="H329" s="26">
        <v>16</v>
      </c>
      <c r="I329" s="26" t="s">
        <v>1357</v>
      </c>
      <c r="J329" s="27">
        <v>0</v>
      </c>
      <c r="K329" s="5">
        <v>0</v>
      </c>
      <c r="L329" s="5">
        <v>0</v>
      </c>
    </row>
    <row r="330" spans="1:12" ht="13">
      <c r="A330" s="1">
        <v>328</v>
      </c>
      <c r="B330" s="23">
        <v>42235</v>
      </c>
      <c r="C330" s="24" t="s">
        <v>2392</v>
      </c>
      <c r="D330" s="25">
        <v>231</v>
      </c>
      <c r="E330" s="25" t="s">
        <v>2064</v>
      </c>
      <c r="F330" s="26">
        <v>2015</v>
      </c>
      <c r="G330" s="26">
        <v>8</v>
      </c>
      <c r="H330" s="26">
        <v>19</v>
      </c>
      <c r="I330" s="26" t="s">
        <v>1186</v>
      </c>
      <c r="J330" s="27">
        <v>0</v>
      </c>
      <c r="K330" s="5">
        <v>0</v>
      </c>
      <c r="L330" s="5">
        <v>0</v>
      </c>
    </row>
    <row r="331" spans="1:12" ht="13">
      <c r="A331" s="1">
        <v>329</v>
      </c>
      <c r="B331" s="23">
        <v>42238</v>
      </c>
      <c r="C331" s="24" t="s">
        <v>2393</v>
      </c>
      <c r="D331" s="25">
        <v>234</v>
      </c>
      <c r="E331" s="25" t="s">
        <v>2064</v>
      </c>
      <c r="F331" s="26">
        <v>2015</v>
      </c>
      <c r="G331" s="26">
        <v>8</v>
      </c>
      <c r="H331" s="26">
        <v>22</v>
      </c>
      <c r="I331" s="26" t="s">
        <v>1315</v>
      </c>
      <c r="J331" s="27">
        <v>0</v>
      </c>
      <c r="K331" s="5">
        <v>0</v>
      </c>
      <c r="L331" s="5">
        <v>0</v>
      </c>
    </row>
    <row r="332" spans="1:12" ht="13">
      <c r="A332" s="1">
        <v>330</v>
      </c>
      <c r="B332" s="23">
        <v>42241</v>
      </c>
      <c r="C332" s="24" t="s">
        <v>2394</v>
      </c>
      <c r="D332" s="25">
        <v>237</v>
      </c>
      <c r="E332" s="25" t="s">
        <v>2064</v>
      </c>
      <c r="F332" s="26">
        <v>2015</v>
      </c>
      <c r="G332" s="26">
        <v>8</v>
      </c>
      <c r="H332" s="26">
        <v>25</v>
      </c>
      <c r="I332" s="26" t="s">
        <v>1212</v>
      </c>
      <c r="J332" s="27">
        <v>0</v>
      </c>
      <c r="K332" s="5">
        <v>0</v>
      </c>
      <c r="L332" s="5">
        <v>0</v>
      </c>
    </row>
    <row r="333" spans="1:12" ht="13">
      <c r="A333" s="1">
        <v>331</v>
      </c>
      <c r="B333" s="23">
        <v>42246</v>
      </c>
      <c r="C333" s="24" t="s">
        <v>2395</v>
      </c>
      <c r="D333" s="25">
        <v>242</v>
      </c>
      <c r="E333" s="25" t="s">
        <v>2064</v>
      </c>
      <c r="F333" s="26">
        <v>2015</v>
      </c>
      <c r="G333" s="26">
        <v>8</v>
      </c>
      <c r="H333" s="26">
        <v>30</v>
      </c>
      <c r="I333" s="26" t="s">
        <v>1420</v>
      </c>
      <c r="J333" s="27">
        <v>0</v>
      </c>
      <c r="K333" s="5">
        <v>0</v>
      </c>
      <c r="L333" s="5">
        <v>0</v>
      </c>
    </row>
    <row r="334" spans="1:12" ht="13">
      <c r="A334" s="1">
        <v>332</v>
      </c>
      <c r="B334" s="23">
        <v>42248</v>
      </c>
      <c r="C334" s="24" t="s">
        <v>2396</v>
      </c>
      <c r="D334" s="25">
        <v>244</v>
      </c>
      <c r="E334" s="25" t="s">
        <v>2064</v>
      </c>
      <c r="F334" s="26">
        <v>2015</v>
      </c>
      <c r="G334" s="26">
        <v>9</v>
      </c>
      <c r="H334" s="26">
        <v>1</v>
      </c>
      <c r="I334" s="26" t="s">
        <v>1052</v>
      </c>
      <c r="J334" s="27">
        <v>0</v>
      </c>
      <c r="K334" s="5">
        <v>0</v>
      </c>
      <c r="L334" s="5">
        <v>0</v>
      </c>
    </row>
    <row r="335" spans="1:12" ht="13">
      <c r="A335" s="1">
        <v>333</v>
      </c>
      <c r="B335" s="23">
        <v>42260</v>
      </c>
      <c r="C335" s="24" t="s">
        <v>2397</v>
      </c>
      <c r="D335" s="25">
        <v>256</v>
      </c>
      <c r="E335" s="25" t="s">
        <v>2064</v>
      </c>
      <c r="F335" s="26">
        <v>2015</v>
      </c>
      <c r="G335" s="26">
        <v>9</v>
      </c>
      <c r="H335" s="26">
        <v>13</v>
      </c>
      <c r="I335" s="26" t="s">
        <v>1044</v>
      </c>
      <c r="J335" s="27">
        <v>0</v>
      </c>
      <c r="K335" s="5">
        <v>0</v>
      </c>
      <c r="L335" s="5">
        <v>0</v>
      </c>
    </row>
    <row r="336" spans="1:12" ht="13">
      <c r="A336" s="1">
        <v>334</v>
      </c>
      <c r="B336" s="23">
        <v>42263</v>
      </c>
      <c r="C336" s="24" t="s">
        <v>2398</v>
      </c>
      <c r="D336" s="25">
        <v>259</v>
      </c>
      <c r="E336" s="25" t="s">
        <v>2064</v>
      </c>
      <c r="F336" s="26">
        <v>2015</v>
      </c>
      <c r="G336" s="26">
        <v>9</v>
      </c>
      <c r="H336" s="26">
        <v>16</v>
      </c>
      <c r="I336" s="26" t="s">
        <v>1285</v>
      </c>
      <c r="J336" s="27">
        <v>0</v>
      </c>
      <c r="K336" s="5">
        <v>0</v>
      </c>
      <c r="L336" s="5">
        <v>0</v>
      </c>
    </row>
    <row r="337" spans="1:12" ht="13">
      <c r="A337" s="1">
        <v>335</v>
      </c>
      <c r="B337" s="23">
        <v>42266</v>
      </c>
      <c r="C337" s="24" t="s">
        <v>2399</v>
      </c>
      <c r="D337" s="25">
        <v>262</v>
      </c>
      <c r="E337" s="25" t="s">
        <v>2064</v>
      </c>
      <c r="F337" s="26">
        <v>2015</v>
      </c>
      <c r="G337" s="26">
        <v>9</v>
      </c>
      <c r="H337" s="26">
        <v>19</v>
      </c>
      <c r="I337" s="26" t="s">
        <v>1211</v>
      </c>
      <c r="J337" s="27">
        <v>0</v>
      </c>
      <c r="K337" s="5">
        <v>0</v>
      </c>
      <c r="L337" s="5">
        <v>0</v>
      </c>
    </row>
    <row r="338" spans="1:12" ht="13">
      <c r="A338" s="1">
        <v>336</v>
      </c>
      <c r="B338" s="23">
        <v>42269</v>
      </c>
      <c r="C338" s="24" t="s">
        <v>2400</v>
      </c>
      <c r="D338" s="25">
        <v>265</v>
      </c>
      <c r="E338" s="25" t="s">
        <v>2064</v>
      </c>
      <c r="F338" s="26">
        <v>2015</v>
      </c>
      <c r="G338" s="26">
        <v>9</v>
      </c>
      <c r="H338" s="26">
        <v>22</v>
      </c>
      <c r="I338" s="26" t="s">
        <v>1057</v>
      </c>
      <c r="J338" s="27">
        <v>0</v>
      </c>
      <c r="K338" s="5">
        <v>0</v>
      </c>
      <c r="L338" s="5">
        <v>0</v>
      </c>
    </row>
    <row r="339" spans="1:12" ht="13">
      <c r="A339" s="1">
        <v>337</v>
      </c>
      <c r="B339" s="23">
        <v>42273</v>
      </c>
      <c r="C339" s="24" t="s">
        <v>2401</v>
      </c>
      <c r="D339" s="25">
        <v>269</v>
      </c>
      <c r="E339" s="25" t="s">
        <v>2064</v>
      </c>
      <c r="F339" s="26">
        <v>2015</v>
      </c>
      <c r="G339" s="26">
        <v>9</v>
      </c>
      <c r="H339" s="26">
        <v>26</v>
      </c>
      <c r="I339" s="26" t="s">
        <v>1043</v>
      </c>
      <c r="J339" s="27">
        <v>0</v>
      </c>
      <c r="K339" s="5">
        <v>0</v>
      </c>
      <c r="L339" s="5">
        <v>0</v>
      </c>
    </row>
    <row r="340" spans="1:12" ht="13">
      <c r="A340" s="1">
        <v>338</v>
      </c>
      <c r="B340" s="23">
        <v>42281</v>
      </c>
      <c r="C340" s="24" t="s">
        <v>2402</v>
      </c>
      <c r="D340" s="25">
        <v>277</v>
      </c>
      <c r="E340" s="25" t="s">
        <v>2064</v>
      </c>
      <c r="F340" s="26">
        <v>2015</v>
      </c>
      <c r="G340" s="26">
        <v>10</v>
      </c>
      <c r="H340" s="26">
        <v>4</v>
      </c>
      <c r="I340" s="26" t="s">
        <v>1120</v>
      </c>
      <c r="J340" s="27">
        <v>0</v>
      </c>
      <c r="K340" s="5">
        <v>0</v>
      </c>
      <c r="L340" s="5">
        <v>0</v>
      </c>
    </row>
    <row r="341" spans="1:12" ht="13">
      <c r="A341" s="1">
        <v>339</v>
      </c>
      <c r="B341" s="23">
        <v>42283</v>
      </c>
      <c r="C341" s="24" t="s">
        <v>2403</v>
      </c>
      <c r="D341" s="25">
        <v>279</v>
      </c>
      <c r="E341" s="25" t="s">
        <v>2064</v>
      </c>
      <c r="F341" s="26">
        <v>2015</v>
      </c>
      <c r="G341" s="26">
        <v>10</v>
      </c>
      <c r="H341" s="26">
        <v>6</v>
      </c>
      <c r="I341" s="26" t="s">
        <v>1142</v>
      </c>
      <c r="J341" s="27">
        <v>0</v>
      </c>
      <c r="K341" s="5">
        <v>0</v>
      </c>
      <c r="L341" s="5">
        <v>0</v>
      </c>
    </row>
    <row r="342" spans="1:12" ht="13">
      <c r="A342" s="1">
        <v>340</v>
      </c>
      <c r="B342" s="23">
        <v>42287</v>
      </c>
      <c r="C342" s="24" t="s">
        <v>2404</v>
      </c>
      <c r="D342" s="25">
        <v>283</v>
      </c>
      <c r="E342" s="25" t="s">
        <v>2064</v>
      </c>
      <c r="F342" s="26">
        <v>2015</v>
      </c>
      <c r="G342" s="26">
        <v>10</v>
      </c>
      <c r="H342" s="26">
        <v>10</v>
      </c>
      <c r="I342" s="26" t="s">
        <v>1424</v>
      </c>
      <c r="J342" s="27">
        <v>0</v>
      </c>
      <c r="K342" s="5">
        <v>0</v>
      </c>
      <c r="L342" s="5">
        <v>0</v>
      </c>
    </row>
    <row r="343" spans="1:12" ht="13">
      <c r="A343" s="1">
        <v>341</v>
      </c>
      <c r="B343" s="23">
        <v>42292</v>
      </c>
      <c r="C343" s="24" t="s">
        <v>2405</v>
      </c>
      <c r="D343" s="25">
        <v>288</v>
      </c>
      <c r="E343" s="25" t="s">
        <v>2069</v>
      </c>
      <c r="F343" s="26">
        <v>2015</v>
      </c>
      <c r="G343" s="26">
        <v>10</v>
      </c>
      <c r="H343" s="26">
        <v>15</v>
      </c>
      <c r="I343" s="26" t="s">
        <v>1008</v>
      </c>
      <c r="J343" s="27">
        <v>0</v>
      </c>
      <c r="K343" s="5">
        <v>0</v>
      </c>
      <c r="L343" s="5">
        <v>0</v>
      </c>
    </row>
    <row r="344" spans="1:12" ht="13">
      <c r="A344" s="1">
        <v>342</v>
      </c>
      <c r="B344" s="23">
        <v>42295</v>
      </c>
      <c r="C344" s="24" t="s">
        <v>2406</v>
      </c>
      <c r="D344" s="25">
        <v>291</v>
      </c>
      <c r="E344" s="25" t="s">
        <v>2069</v>
      </c>
      <c r="F344" s="26">
        <v>2015</v>
      </c>
      <c r="G344" s="26">
        <v>10</v>
      </c>
      <c r="H344" s="26">
        <v>18</v>
      </c>
      <c r="I344" s="26" t="s">
        <v>1017</v>
      </c>
      <c r="J344" s="27">
        <v>0</v>
      </c>
      <c r="K344" s="5">
        <v>0</v>
      </c>
      <c r="L344" s="5">
        <v>0</v>
      </c>
    </row>
    <row r="345" spans="1:12" ht="13">
      <c r="A345" s="1">
        <v>343</v>
      </c>
      <c r="B345" s="23">
        <v>42299</v>
      </c>
      <c r="C345" s="24" t="s">
        <v>2407</v>
      </c>
      <c r="D345" s="25">
        <v>295</v>
      </c>
      <c r="E345" s="25" t="s">
        <v>2069</v>
      </c>
      <c r="F345" s="26">
        <v>2015</v>
      </c>
      <c r="G345" s="26">
        <v>10</v>
      </c>
      <c r="H345" s="26">
        <v>22</v>
      </c>
      <c r="I345" s="26" t="s">
        <v>1172</v>
      </c>
      <c r="J345" s="27">
        <v>0</v>
      </c>
      <c r="K345" s="5">
        <v>0</v>
      </c>
      <c r="L345" s="5">
        <v>0</v>
      </c>
    </row>
    <row r="346" spans="1:12" ht="13">
      <c r="A346" s="1">
        <v>344</v>
      </c>
      <c r="B346" s="23">
        <v>42302</v>
      </c>
      <c r="C346" s="24" t="s">
        <v>2408</v>
      </c>
      <c r="D346" s="25">
        <v>298</v>
      </c>
      <c r="E346" s="25" t="s">
        <v>2069</v>
      </c>
      <c r="F346" s="26">
        <v>2015</v>
      </c>
      <c r="G346" s="26">
        <v>10</v>
      </c>
      <c r="H346" s="26">
        <v>25</v>
      </c>
      <c r="I346" s="26" t="s">
        <v>1286</v>
      </c>
      <c r="J346" s="27">
        <v>0</v>
      </c>
      <c r="K346" s="5">
        <v>0</v>
      </c>
      <c r="L346" s="5">
        <v>0</v>
      </c>
    </row>
    <row r="347" spans="1:12" ht="13">
      <c r="A347" s="1">
        <v>345</v>
      </c>
      <c r="B347" s="23">
        <v>42311</v>
      </c>
      <c r="C347" s="24" t="s">
        <v>2409</v>
      </c>
      <c r="D347" s="25">
        <v>307</v>
      </c>
      <c r="E347" s="25" t="s">
        <v>2069</v>
      </c>
      <c r="F347" s="26">
        <v>2015</v>
      </c>
      <c r="G347" s="26">
        <v>11</v>
      </c>
      <c r="H347" s="26">
        <v>3</v>
      </c>
      <c r="I347" s="26" t="s">
        <v>1035</v>
      </c>
      <c r="J347" s="27">
        <v>0</v>
      </c>
      <c r="K347" s="5">
        <v>0</v>
      </c>
      <c r="L347" s="5">
        <v>0</v>
      </c>
    </row>
    <row r="348" spans="1:12" ht="13">
      <c r="A348" s="1">
        <v>346</v>
      </c>
      <c r="B348" s="23">
        <v>42466</v>
      </c>
      <c r="C348" s="24" t="s">
        <v>2410</v>
      </c>
      <c r="D348" s="25">
        <v>97</v>
      </c>
      <c r="E348" s="25" t="s">
        <v>2054</v>
      </c>
      <c r="F348" s="26">
        <v>2016</v>
      </c>
      <c r="G348" s="26">
        <v>4</v>
      </c>
      <c r="H348" s="26">
        <v>6</v>
      </c>
      <c r="I348" s="26" t="s">
        <v>1033</v>
      </c>
      <c r="J348" s="27">
        <v>3.0175230000000002</v>
      </c>
      <c r="K348" s="5">
        <v>0.16793184830324101</v>
      </c>
      <c r="L348" s="5">
        <v>7.8608780579083506E-2</v>
      </c>
    </row>
    <row r="349" spans="1:12" ht="13">
      <c r="A349" s="1">
        <v>347</v>
      </c>
      <c r="B349" s="23">
        <v>42473</v>
      </c>
      <c r="C349" s="24" t="s">
        <v>2411</v>
      </c>
      <c r="D349" s="25">
        <v>104</v>
      </c>
      <c r="E349" s="25" t="s">
        <v>2054</v>
      </c>
      <c r="F349" s="26">
        <v>2016</v>
      </c>
      <c r="G349" s="26">
        <v>4</v>
      </c>
      <c r="H349" s="26">
        <v>13</v>
      </c>
      <c r="I349" s="26" t="s">
        <v>976</v>
      </c>
      <c r="J349" s="27">
        <v>2.0892105000000001</v>
      </c>
      <c r="K349" s="5">
        <v>0.123504761064452</v>
      </c>
      <c r="L349" s="5">
        <v>0</v>
      </c>
    </row>
    <row r="350" spans="1:12" ht="13">
      <c r="A350" s="1">
        <v>348</v>
      </c>
      <c r="B350" s="23">
        <v>42480</v>
      </c>
      <c r="C350" s="24" t="s">
        <v>2412</v>
      </c>
      <c r="D350" s="25">
        <v>111</v>
      </c>
      <c r="E350" s="25" t="s">
        <v>2054</v>
      </c>
      <c r="F350" s="26">
        <v>2016</v>
      </c>
      <c r="G350" s="26">
        <v>4</v>
      </c>
      <c r="H350" s="26">
        <v>20</v>
      </c>
      <c r="I350" s="26" t="s">
        <v>1126</v>
      </c>
      <c r="J350" s="27">
        <v>0</v>
      </c>
      <c r="K350" s="5">
        <v>0</v>
      </c>
      <c r="L350" s="5">
        <v>0</v>
      </c>
    </row>
    <row r="351" spans="1:12" ht="13">
      <c r="A351" s="1">
        <v>349</v>
      </c>
      <c r="B351" s="23">
        <v>42482</v>
      </c>
      <c r="C351" s="24" t="s">
        <v>2413</v>
      </c>
      <c r="D351" s="25">
        <v>113</v>
      </c>
      <c r="E351" s="25" t="s">
        <v>2054</v>
      </c>
      <c r="F351" s="26">
        <v>2016</v>
      </c>
      <c r="G351" s="26">
        <v>4</v>
      </c>
      <c r="H351" s="26">
        <v>22</v>
      </c>
      <c r="I351" s="26" t="s">
        <v>1190</v>
      </c>
      <c r="J351" s="27">
        <v>0</v>
      </c>
      <c r="K351" s="5">
        <v>0</v>
      </c>
      <c r="L351" s="5">
        <v>0</v>
      </c>
    </row>
    <row r="352" spans="1:12" ht="13">
      <c r="A352" s="1">
        <v>350</v>
      </c>
      <c r="B352" s="23">
        <v>42489</v>
      </c>
      <c r="C352" s="24" t="s">
        <v>2414</v>
      </c>
      <c r="D352" s="25">
        <v>120</v>
      </c>
      <c r="E352" s="25" t="s">
        <v>2054</v>
      </c>
      <c r="F352" s="26">
        <v>2016</v>
      </c>
      <c r="G352" s="26">
        <v>4</v>
      </c>
      <c r="H352" s="26">
        <v>29</v>
      </c>
      <c r="I352" s="26" t="s">
        <v>1293</v>
      </c>
      <c r="J352" s="27">
        <v>0</v>
      </c>
      <c r="K352" s="5">
        <v>0</v>
      </c>
      <c r="L352" s="5">
        <v>0</v>
      </c>
    </row>
    <row r="353" spans="1:12" ht="13">
      <c r="A353" s="1">
        <v>351</v>
      </c>
      <c r="B353" s="23">
        <v>42496</v>
      </c>
      <c r="C353" s="24" t="s">
        <v>2415</v>
      </c>
      <c r="D353" s="25">
        <v>127</v>
      </c>
      <c r="E353" s="25" t="s">
        <v>2057</v>
      </c>
      <c r="F353" s="26">
        <v>2016</v>
      </c>
      <c r="G353" s="26">
        <v>5</v>
      </c>
      <c r="H353" s="26">
        <v>6</v>
      </c>
      <c r="I353" s="26" t="s">
        <v>1086</v>
      </c>
      <c r="J353" s="27">
        <v>0</v>
      </c>
      <c r="K353" s="5">
        <v>0</v>
      </c>
      <c r="L353" s="5">
        <v>0</v>
      </c>
    </row>
    <row r="354" spans="1:12" ht="13">
      <c r="A354" s="1">
        <v>352</v>
      </c>
      <c r="B354" s="23">
        <v>42502</v>
      </c>
      <c r="C354" s="24" t="s">
        <v>2416</v>
      </c>
      <c r="D354" s="25">
        <v>133</v>
      </c>
      <c r="E354" s="25" t="s">
        <v>2057</v>
      </c>
      <c r="F354" s="26">
        <v>2016</v>
      </c>
      <c r="G354" s="26">
        <v>5</v>
      </c>
      <c r="H354" s="26">
        <v>12</v>
      </c>
      <c r="I354" s="26" t="s">
        <v>1332</v>
      </c>
      <c r="J354" s="27">
        <v>0</v>
      </c>
      <c r="K354" s="5">
        <v>0</v>
      </c>
      <c r="L354" s="5">
        <v>0</v>
      </c>
    </row>
    <row r="355" spans="1:12" ht="13">
      <c r="A355" s="1">
        <v>353</v>
      </c>
      <c r="B355" s="23">
        <v>42506</v>
      </c>
      <c r="C355" s="24" t="s">
        <v>2417</v>
      </c>
      <c r="D355" s="25">
        <v>137</v>
      </c>
      <c r="E355" s="25" t="s">
        <v>2057</v>
      </c>
      <c r="F355" s="26">
        <v>2016</v>
      </c>
      <c r="G355" s="26">
        <v>5</v>
      </c>
      <c r="H355" s="26">
        <v>16</v>
      </c>
      <c r="I355" s="26" t="s">
        <v>1266</v>
      </c>
      <c r="J355" s="27">
        <v>0</v>
      </c>
      <c r="K355" s="5">
        <v>0</v>
      </c>
      <c r="L355" s="5">
        <v>0</v>
      </c>
    </row>
    <row r="356" spans="1:12" ht="13">
      <c r="A356" s="1">
        <v>354</v>
      </c>
      <c r="B356" s="23">
        <v>42508</v>
      </c>
      <c r="C356" s="24" t="s">
        <v>2418</v>
      </c>
      <c r="D356" s="25">
        <v>139</v>
      </c>
      <c r="E356" s="25" t="s">
        <v>2057</v>
      </c>
      <c r="F356" s="26">
        <v>2016</v>
      </c>
      <c r="G356" s="26">
        <v>5</v>
      </c>
      <c r="H356" s="26">
        <v>18</v>
      </c>
      <c r="I356" s="26" t="s">
        <v>1155</v>
      </c>
      <c r="J356" s="27">
        <v>3.9354521999999998</v>
      </c>
      <c r="K356" s="5">
        <v>0.22293972602804399</v>
      </c>
      <c r="L356" s="5">
        <v>0</v>
      </c>
    </row>
    <row r="357" spans="1:12" ht="13">
      <c r="A357" s="1">
        <v>355</v>
      </c>
      <c r="B357" s="23">
        <v>42510</v>
      </c>
      <c r="C357" s="24" t="s">
        <v>2419</v>
      </c>
      <c r="D357" s="25">
        <v>141</v>
      </c>
      <c r="E357" s="25" t="s">
        <v>2057</v>
      </c>
      <c r="F357" s="26">
        <v>2016</v>
      </c>
      <c r="G357" s="26">
        <v>5</v>
      </c>
      <c r="H357" s="26">
        <v>20</v>
      </c>
      <c r="I357" s="26" t="s">
        <v>1402</v>
      </c>
      <c r="J357" s="27">
        <v>6.4760020000000003</v>
      </c>
      <c r="K357" s="5">
        <v>0.27461764452538201</v>
      </c>
      <c r="L357" s="5">
        <v>0</v>
      </c>
    </row>
    <row r="358" spans="1:12" ht="13">
      <c r="A358" s="1">
        <v>356</v>
      </c>
      <c r="B358" s="23">
        <v>42513</v>
      </c>
      <c r="C358" s="24" t="s">
        <v>2420</v>
      </c>
      <c r="D358" s="25">
        <v>144</v>
      </c>
      <c r="E358" s="25" t="s">
        <v>2057</v>
      </c>
      <c r="F358" s="26">
        <v>2016</v>
      </c>
      <c r="G358" s="26">
        <v>5</v>
      </c>
      <c r="H358" s="26">
        <v>23</v>
      </c>
      <c r="I358" s="26" t="s">
        <v>1185</v>
      </c>
      <c r="J358" s="27">
        <v>3.9850693000000001</v>
      </c>
      <c r="K358" s="5">
        <v>0.17718625803115201</v>
      </c>
      <c r="L358" s="5">
        <v>0</v>
      </c>
    </row>
    <row r="359" spans="1:12" ht="13">
      <c r="A359" s="1">
        <v>357</v>
      </c>
      <c r="B359" s="23">
        <v>42516</v>
      </c>
      <c r="C359" s="24" t="s">
        <v>2421</v>
      </c>
      <c r="D359" s="25">
        <v>147</v>
      </c>
      <c r="E359" s="25" t="s">
        <v>2057</v>
      </c>
      <c r="F359" s="26">
        <v>2016</v>
      </c>
      <c r="G359" s="26">
        <v>5</v>
      </c>
      <c r="H359" s="26">
        <v>26</v>
      </c>
      <c r="I359" s="26" t="s">
        <v>1241</v>
      </c>
      <c r="J359" s="27">
        <v>0</v>
      </c>
      <c r="K359" s="5">
        <v>0</v>
      </c>
      <c r="L359" s="5">
        <v>0</v>
      </c>
    </row>
    <row r="360" spans="1:12" ht="13">
      <c r="A360" s="1">
        <v>358</v>
      </c>
      <c r="B360" s="23">
        <v>42523</v>
      </c>
      <c r="C360" s="24" t="s">
        <v>2422</v>
      </c>
      <c r="D360" s="25">
        <v>154</v>
      </c>
      <c r="E360" s="25" t="s">
        <v>2060</v>
      </c>
      <c r="F360" s="26">
        <v>2016</v>
      </c>
      <c r="G360" s="26">
        <v>6</v>
      </c>
      <c r="H360" s="26">
        <v>2</v>
      </c>
      <c r="I360" s="26" t="s">
        <v>1295</v>
      </c>
      <c r="J360" s="27">
        <v>0</v>
      </c>
      <c r="K360" s="5">
        <v>0</v>
      </c>
      <c r="L360" s="5">
        <v>0</v>
      </c>
    </row>
    <row r="361" spans="1:12" ht="13">
      <c r="A361" s="1">
        <v>359</v>
      </c>
      <c r="B361" s="23">
        <v>42529</v>
      </c>
      <c r="C361" s="24" t="s">
        <v>2423</v>
      </c>
      <c r="D361" s="25">
        <v>160</v>
      </c>
      <c r="E361" s="25" t="s">
        <v>2060</v>
      </c>
      <c r="F361" s="26">
        <v>2016</v>
      </c>
      <c r="G361" s="26">
        <v>6</v>
      </c>
      <c r="H361" s="26">
        <v>8</v>
      </c>
      <c r="I361" s="26" t="s">
        <v>1287</v>
      </c>
      <c r="J361" s="27">
        <v>0</v>
      </c>
      <c r="K361" s="5">
        <v>0</v>
      </c>
      <c r="L361" s="5">
        <v>0</v>
      </c>
    </row>
    <row r="362" spans="1:12" ht="13">
      <c r="A362" s="1">
        <v>360</v>
      </c>
      <c r="B362" s="23">
        <v>42534</v>
      </c>
      <c r="C362" s="24" t="s">
        <v>2424</v>
      </c>
      <c r="D362" s="25">
        <v>165</v>
      </c>
      <c r="E362" s="25" t="s">
        <v>2060</v>
      </c>
      <c r="F362" s="26">
        <v>2016</v>
      </c>
      <c r="G362" s="26">
        <v>6</v>
      </c>
      <c r="H362" s="26">
        <v>13</v>
      </c>
      <c r="I362" s="26" t="s">
        <v>1064</v>
      </c>
      <c r="J362" s="27">
        <v>0</v>
      </c>
      <c r="K362" s="5">
        <v>0</v>
      </c>
      <c r="L362" s="5">
        <v>0</v>
      </c>
    </row>
    <row r="363" spans="1:12" ht="13">
      <c r="A363" s="1">
        <v>361</v>
      </c>
      <c r="B363" s="23">
        <v>42542</v>
      </c>
      <c r="C363" s="24" t="s">
        <v>2425</v>
      </c>
      <c r="D363" s="25">
        <v>173</v>
      </c>
      <c r="E363" s="25" t="s">
        <v>2060</v>
      </c>
      <c r="F363" s="26">
        <v>2016</v>
      </c>
      <c r="G363" s="26">
        <v>6</v>
      </c>
      <c r="H363" s="26">
        <v>21</v>
      </c>
      <c r="I363" s="26" t="s">
        <v>1259</v>
      </c>
      <c r="J363" s="27">
        <v>3.6608708000000001</v>
      </c>
      <c r="K363" s="5">
        <v>0.229568462809526</v>
      </c>
      <c r="L363" s="5">
        <v>0</v>
      </c>
    </row>
    <row r="364" spans="1:12" ht="13">
      <c r="A364" s="1">
        <v>362</v>
      </c>
      <c r="B364" s="23">
        <v>42544</v>
      </c>
      <c r="C364" s="24" t="s">
        <v>2426</v>
      </c>
      <c r="D364" s="25">
        <v>175</v>
      </c>
      <c r="E364" s="25" t="s">
        <v>2060</v>
      </c>
      <c r="F364" s="26">
        <v>2016</v>
      </c>
      <c r="G364" s="26">
        <v>6</v>
      </c>
      <c r="H364" s="26">
        <v>23</v>
      </c>
      <c r="I364" s="26" t="s">
        <v>1077</v>
      </c>
      <c r="J364" s="27">
        <v>0</v>
      </c>
      <c r="K364" s="5">
        <v>0</v>
      </c>
      <c r="L364" s="5">
        <v>0</v>
      </c>
    </row>
    <row r="365" spans="1:12" ht="13">
      <c r="A365" s="1">
        <v>363</v>
      </c>
      <c r="B365" s="23">
        <v>42551</v>
      </c>
      <c r="C365" s="24" t="s">
        <v>2427</v>
      </c>
      <c r="D365" s="25">
        <v>182</v>
      </c>
      <c r="E365" s="25" t="s">
        <v>2060</v>
      </c>
      <c r="F365" s="26">
        <v>2016</v>
      </c>
      <c r="G365" s="26">
        <v>6</v>
      </c>
      <c r="H365" s="26">
        <v>30</v>
      </c>
      <c r="I365" s="26" t="s">
        <v>1042</v>
      </c>
      <c r="J365" s="27">
        <v>0</v>
      </c>
      <c r="K365" s="5">
        <v>0</v>
      </c>
      <c r="L365" s="5">
        <v>0</v>
      </c>
    </row>
    <row r="366" spans="1:12" ht="13">
      <c r="A366" s="1">
        <v>364</v>
      </c>
      <c r="B366" s="23">
        <v>42557</v>
      </c>
      <c r="C366" s="24" t="s">
        <v>2428</v>
      </c>
      <c r="D366" s="25">
        <v>188</v>
      </c>
      <c r="E366" s="25" t="s">
        <v>2064</v>
      </c>
      <c r="F366" s="26">
        <v>2016</v>
      </c>
      <c r="G366" s="26">
        <v>7</v>
      </c>
      <c r="H366" s="26">
        <v>6</v>
      </c>
      <c r="I366" s="26" t="s">
        <v>1309</v>
      </c>
      <c r="J366" s="27">
        <v>0</v>
      </c>
      <c r="K366" s="5">
        <v>0</v>
      </c>
      <c r="L366" s="5">
        <v>0</v>
      </c>
    </row>
    <row r="367" spans="1:12" ht="13">
      <c r="A367" s="1">
        <v>365</v>
      </c>
      <c r="B367" s="23">
        <v>42559</v>
      </c>
      <c r="C367" s="24" t="s">
        <v>2429</v>
      </c>
      <c r="D367" s="25">
        <v>190</v>
      </c>
      <c r="E367" s="25" t="s">
        <v>2064</v>
      </c>
      <c r="F367" s="26">
        <v>2016</v>
      </c>
      <c r="G367" s="26">
        <v>7</v>
      </c>
      <c r="H367" s="26">
        <v>8</v>
      </c>
      <c r="I367" s="26" t="s">
        <v>1001</v>
      </c>
      <c r="J367" s="27">
        <v>3.5548495999999998</v>
      </c>
      <c r="K367" s="5">
        <v>0.123477886946155</v>
      </c>
      <c r="L367" s="5">
        <v>0</v>
      </c>
    </row>
    <row r="368" spans="1:12" ht="13">
      <c r="A368" s="1">
        <v>366</v>
      </c>
      <c r="B368" s="23">
        <v>42571</v>
      </c>
      <c r="C368" s="24" t="s">
        <v>2430</v>
      </c>
      <c r="D368" s="25">
        <v>202</v>
      </c>
      <c r="E368" s="25" t="s">
        <v>2064</v>
      </c>
      <c r="F368" s="26">
        <v>2016</v>
      </c>
      <c r="G368" s="26">
        <v>7</v>
      </c>
      <c r="H368" s="26">
        <v>20</v>
      </c>
      <c r="I368" s="26" t="s">
        <v>971</v>
      </c>
      <c r="J368" s="27">
        <v>0</v>
      </c>
      <c r="K368" s="5">
        <v>0</v>
      </c>
      <c r="L368" s="5">
        <v>0</v>
      </c>
    </row>
    <row r="369" spans="1:12" ht="13">
      <c r="A369" s="1">
        <v>367</v>
      </c>
      <c r="B369" s="23">
        <v>42573</v>
      </c>
      <c r="C369" s="24" t="s">
        <v>2431</v>
      </c>
      <c r="D369" s="25">
        <v>204</v>
      </c>
      <c r="E369" s="25" t="s">
        <v>2064</v>
      </c>
      <c r="F369" s="26">
        <v>2016</v>
      </c>
      <c r="G369" s="26">
        <v>7</v>
      </c>
      <c r="H369" s="26">
        <v>22</v>
      </c>
      <c r="I369" s="26" t="s">
        <v>1167</v>
      </c>
      <c r="J369" s="27">
        <v>0</v>
      </c>
      <c r="K369" s="5">
        <v>0</v>
      </c>
      <c r="L369" s="5">
        <v>0</v>
      </c>
    </row>
    <row r="370" spans="1:12" ht="13">
      <c r="A370" s="1">
        <v>368</v>
      </c>
      <c r="B370" s="23">
        <v>42578</v>
      </c>
      <c r="C370" s="24" t="s">
        <v>2432</v>
      </c>
      <c r="D370" s="25">
        <v>209</v>
      </c>
      <c r="E370" s="25" t="s">
        <v>2064</v>
      </c>
      <c r="F370" s="26">
        <v>2016</v>
      </c>
      <c r="G370" s="26">
        <v>7</v>
      </c>
      <c r="H370" s="26">
        <v>27</v>
      </c>
      <c r="I370" s="26" t="s">
        <v>1088</v>
      </c>
      <c r="J370" s="27">
        <v>0</v>
      </c>
      <c r="K370" s="5">
        <v>0</v>
      </c>
      <c r="L370" s="5">
        <v>0</v>
      </c>
    </row>
    <row r="371" spans="1:12" ht="13">
      <c r="A371" s="1">
        <v>369</v>
      </c>
      <c r="B371" s="23">
        <v>42580</v>
      </c>
      <c r="C371" s="24" t="s">
        <v>2433</v>
      </c>
      <c r="D371" s="25">
        <v>211</v>
      </c>
      <c r="E371" s="25" t="s">
        <v>2064</v>
      </c>
      <c r="F371" s="26">
        <v>2016</v>
      </c>
      <c r="G371" s="26">
        <v>7</v>
      </c>
      <c r="H371" s="26">
        <v>29</v>
      </c>
      <c r="I371" s="26" t="s">
        <v>1354</v>
      </c>
      <c r="J371" s="27">
        <v>0</v>
      </c>
      <c r="K371" s="5">
        <v>0</v>
      </c>
      <c r="L371" s="5">
        <v>0</v>
      </c>
    </row>
    <row r="372" spans="1:12" ht="13">
      <c r="A372" s="1">
        <v>370</v>
      </c>
      <c r="B372" s="23">
        <v>42592</v>
      </c>
      <c r="C372" s="24" t="s">
        <v>2434</v>
      </c>
      <c r="D372" s="25">
        <v>223</v>
      </c>
      <c r="E372" s="25" t="s">
        <v>2064</v>
      </c>
      <c r="F372" s="26">
        <v>2016</v>
      </c>
      <c r="G372" s="26">
        <v>8</v>
      </c>
      <c r="H372" s="26">
        <v>10</v>
      </c>
      <c r="I372" s="26" t="s">
        <v>1132</v>
      </c>
      <c r="J372" s="27">
        <v>0</v>
      </c>
      <c r="K372" s="5">
        <v>0</v>
      </c>
      <c r="L372" s="5">
        <v>0</v>
      </c>
    </row>
    <row r="373" spans="1:12" ht="13">
      <c r="A373" s="1">
        <v>371</v>
      </c>
      <c r="B373" s="23">
        <v>42604</v>
      </c>
      <c r="C373" s="24" t="s">
        <v>2435</v>
      </c>
      <c r="D373" s="25">
        <v>235</v>
      </c>
      <c r="E373" s="25" t="s">
        <v>2064</v>
      </c>
      <c r="F373" s="26">
        <v>2016</v>
      </c>
      <c r="G373" s="26">
        <v>8</v>
      </c>
      <c r="H373" s="26">
        <v>22</v>
      </c>
      <c r="I373" s="26" t="s">
        <v>1331</v>
      </c>
      <c r="J373" s="27">
        <v>0</v>
      </c>
      <c r="K373" s="5">
        <v>0</v>
      </c>
      <c r="L373" s="5">
        <v>0</v>
      </c>
    </row>
    <row r="374" spans="1:12" ht="13">
      <c r="A374" s="1">
        <v>372</v>
      </c>
      <c r="B374" s="23">
        <v>42607</v>
      </c>
      <c r="C374" s="24" t="s">
        <v>2436</v>
      </c>
      <c r="D374" s="25">
        <v>238</v>
      </c>
      <c r="E374" s="25" t="s">
        <v>2064</v>
      </c>
      <c r="F374" s="26">
        <v>2016</v>
      </c>
      <c r="G374" s="26">
        <v>8</v>
      </c>
      <c r="H374" s="26">
        <v>25</v>
      </c>
      <c r="I374" s="26" t="s">
        <v>1138</v>
      </c>
      <c r="J374" s="27">
        <v>0</v>
      </c>
      <c r="K374" s="5">
        <v>0</v>
      </c>
      <c r="L374" s="5">
        <v>0</v>
      </c>
    </row>
    <row r="375" spans="1:12" ht="13">
      <c r="A375" s="1">
        <v>373</v>
      </c>
      <c r="B375" s="23">
        <v>42612</v>
      </c>
      <c r="C375" s="24" t="s">
        <v>2437</v>
      </c>
      <c r="D375" s="25">
        <v>243</v>
      </c>
      <c r="E375" s="25" t="s">
        <v>2064</v>
      </c>
      <c r="F375" s="26">
        <v>2016</v>
      </c>
      <c r="G375" s="26">
        <v>8</v>
      </c>
      <c r="H375" s="26">
        <v>30</v>
      </c>
      <c r="I375" s="26" t="s">
        <v>1359</v>
      </c>
      <c r="J375" s="27">
        <v>0</v>
      </c>
      <c r="K375" s="5">
        <v>0</v>
      </c>
      <c r="L375" s="5">
        <v>0</v>
      </c>
    </row>
    <row r="376" spans="1:12" ht="13">
      <c r="A376" s="1">
        <v>374</v>
      </c>
      <c r="B376" s="23">
        <v>42614</v>
      </c>
      <c r="C376" s="24" t="s">
        <v>2438</v>
      </c>
      <c r="D376" s="25">
        <v>245</v>
      </c>
      <c r="E376" s="25" t="s">
        <v>2064</v>
      </c>
      <c r="F376" s="26">
        <v>2016</v>
      </c>
      <c r="G376" s="26">
        <v>9</v>
      </c>
      <c r="H376" s="26">
        <v>1</v>
      </c>
      <c r="I376" s="26" t="s">
        <v>1358</v>
      </c>
      <c r="J376" s="27">
        <v>0</v>
      </c>
      <c r="K376" s="5">
        <v>0</v>
      </c>
      <c r="L376" s="5">
        <v>0</v>
      </c>
    </row>
    <row r="377" spans="1:12" ht="13">
      <c r="A377" s="1">
        <v>375</v>
      </c>
      <c r="B377" s="23">
        <v>42622</v>
      </c>
      <c r="C377" s="24" t="s">
        <v>2439</v>
      </c>
      <c r="D377" s="25">
        <v>253</v>
      </c>
      <c r="E377" s="25" t="s">
        <v>2064</v>
      </c>
      <c r="F377" s="26">
        <v>2016</v>
      </c>
      <c r="G377" s="26">
        <v>9</v>
      </c>
      <c r="H377" s="26">
        <v>9</v>
      </c>
      <c r="I377" s="26" t="s">
        <v>1206</v>
      </c>
      <c r="J377" s="27">
        <v>0</v>
      </c>
      <c r="K377" s="5">
        <v>0</v>
      </c>
      <c r="L377" s="5">
        <v>0</v>
      </c>
    </row>
    <row r="378" spans="1:12" ht="13">
      <c r="A378" s="1">
        <v>376</v>
      </c>
      <c r="B378" s="23">
        <v>42629</v>
      </c>
      <c r="C378" s="24" t="s">
        <v>2440</v>
      </c>
      <c r="D378" s="25">
        <v>260</v>
      </c>
      <c r="E378" s="25" t="s">
        <v>2064</v>
      </c>
      <c r="F378" s="26">
        <v>2016</v>
      </c>
      <c r="G378" s="26">
        <v>9</v>
      </c>
      <c r="H378" s="26">
        <v>16</v>
      </c>
      <c r="I378" s="26" t="s">
        <v>1227</v>
      </c>
      <c r="J378" s="27">
        <v>0</v>
      </c>
      <c r="K378" s="5">
        <v>0</v>
      </c>
      <c r="L378" s="5">
        <v>0</v>
      </c>
    </row>
    <row r="379" spans="1:12" ht="13">
      <c r="A379" s="1">
        <v>377</v>
      </c>
      <c r="B379" s="23">
        <v>42636</v>
      </c>
      <c r="C379" s="24" t="s">
        <v>2441</v>
      </c>
      <c r="D379" s="25">
        <v>267</v>
      </c>
      <c r="E379" s="25" t="s">
        <v>2064</v>
      </c>
      <c r="F379" s="26">
        <v>2016</v>
      </c>
      <c r="G379" s="26">
        <v>9</v>
      </c>
      <c r="H379" s="26">
        <v>23</v>
      </c>
      <c r="I379" s="26" t="s">
        <v>1405</v>
      </c>
      <c r="J379" s="27">
        <v>0</v>
      </c>
      <c r="K379" s="5">
        <v>0</v>
      </c>
      <c r="L379" s="5">
        <v>0</v>
      </c>
    </row>
    <row r="380" spans="1:12" ht="13">
      <c r="A380" s="1">
        <v>378</v>
      </c>
      <c r="B380" s="23">
        <v>42641</v>
      </c>
      <c r="C380" s="24" t="s">
        <v>2442</v>
      </c>
      <c r="D380" s="25">
        <v>272</v>
      </c>
      <c r="E380" s="25" t="s">
        <v>2064</v>
      </c>
      <c r="F380" s="26">
        <v>2016</v>
      </c>
      <c r="G380" s="26">
        <v>9</v>
      </c>
      <c r="H380" s="26">
        <v>28</v>
      </c>
      <c r="I380" s="26" t="s">
        <v>1320</v>
      </c>
      <c r="J380" s="27">
        <v>0</v>
      </c>
      <c r="K380" s="5">
        <v>0</v>
      </c>
      <c r="L380" s="5">
        <v>0</v>
      </c>
    </row>
    <row r="381" spans="1:12" ht="13">
      <c r="A381" s="1">
        <v>379</v>
      </c>
      <c r="B381" s="23">
        <v>42650</v>
      </c>
      <c r="C381" s="24" t="s">
        <v>2443</v>
      </c>
      <c r="D381" s="25">
        <v>281</v>
      </c>
      <c r="E381" s="25" t="s">
        <v>2064</v>
      </c>
      <c r="F381" s="26">
        <v>2016</v>
      </c>
      <c r="G381" s="26">
        <v>10</v>
      </c>
      <c r="H381" s="26">
        <v>7</v>
      </c>
      <c r="I381" s="26" t="s">
        <v>1242</v>
      </c>
      <c r="J381" s="27">
        <v>0</v>
      </c>
      <c r="K381" s="5">
        <v>0</v>
      </c>
      <c r="L381" s="5">
        <v>0</v>
      </c>
    </row>
    <row r="382" spans="1:12" ht="13">
      <c r="A382" s="1">
        <v>380</v>
      </c>
      <c r="B382" s="23">
        <v>42657</v>
      </c>
      <c r="C382" s="24" t="s">
        <v>2444</v>
      </c>
      <c r="D382" s="25">
        <v>288</v>
      </c>
      <c r="E382" s="25" t="s">
        <v>2064</v>
      </c>
      <c r="F382" s="26">
        <v>2016</v>
      </c>
      <c r="G382" s="26">
        <v>10</v>
      </c>
      <c r="H382" s="26">
        <v>14</v>
      </c>
      <c r="I382" s="26" t="s">
        <v>1369</v>
      </c>
      <c r="J382" s="27">
        <v>0</v>
      </c>
      <c r="K382" s="5">
        <v>0</v>
      </c>
      <c r="L382" s="5">
        <v>0</v>
      </c>
    </row>
    <row r="383" spans="1:12" ht="13">
      <c r="A383" s="1">
        <v>381</v>
      </c>
      <c r="B383" s="23">
        <v>42662</v>
      </c>
      <c r="C383" s="24" t="s">
        <v>2445</v>
      </c>
      <c r="D383" s="25">
        <v>293</v>
      </c>
      <c r="E383" s="25" t="s">
        <v>2064</v>
      </c>
      <c r="F383" s="26">
        <v>2016</v>
      </c>
      <c r="G383" s="26">
        <v>10</v>
      </c>
      <c r="H383" s="26">
        <v>19</v>
      </c>
      <c r="I383" s="26" t="s">
        <v>1215</v>
      </c>
      <c r="J383" s="27">
        <v>0</v>
      </c>
      <c r="K383" s="5">
        <v>0</v>
      </c>
      <c r="L383" s="5">
        <v>0</v>
      </c>
    </row>
    <row r="384" spans="1:12" ht="13">
      <c r="A384" s="1">
        <v>382</v>
      </c>
      <c r="B384" s="23">
        <v>42664</v>
      </c>
      <c r="C384" s="24" t="s">
        <v>2446</v>
      </c>
      <c r="D384" s="25">
        <v>295</v>
      </c>
      <c r="E384" s="25" t="s">
        <v>2064</v>
      </c>
      <c r="F384" s="26">
        <v>2016</v>
      </c>
      <c r="G384" s="26">
        <v>10</v>
      </c>
      <c r="H384" s="26">
        <v>21</v>
      </c>
      <c r="I384" s="26" t="s">
        <v>1000</v>
      </c>
      <c r="J384" s="27">
        <v>0</v>
      </c>
      <c r="K384" s="5">
        <v>0</v>
      </c>
      <c r="L384" s="5">
        <v>0</v>
      </c>
    </row>
    <row r="385" spans="1:12" ht="13">
      <c r="A385" s="1">
        <v>383</v>
      </c>
      <c r="B385" s="23">
        <v>42671</v>
      </c>
      <c r="C385" s="24" t="s">
        <v>2447</v>
      </c>
      <c r="D385" s="25">
        <v>302</v>
      </c>
      <c r="E385" s="25" t="s">
        <v>2069</v>
      </c>
      <c r="F385" s="26">
        <v>2016</v>
      </c>
      <c r="G385" s="26">
        <v>10</v>
      </c>
      <c r="H385" s="26">
        <v>28</v>
      </c>
      <c r="I385" s="26" t="s">
        <v>1263</v>
      </c>
      <c r="J385" s="27">
        <v>0</v>
      </c>
      <c r="K385" s="5">
        <v>0</v>
      </c>
      <c r="L385" s="5">
        <v>0</v>
      </c>
    </row>
    <row r="386" spans="1:12" ht="13">
      <c r="A386" s="1">
        <v>384</v>
      </c>
      <c r="B386" s="23">
        <v>42685</v>
      </c>
      <c r="C386" s="24" t="s">
        <v>2448</v>
      </c>
      <c r="D386" s="25">
        <v>316</v>
      </c>
      <c r="E386" s="25" t="s">
        <v>2069</v>
      </c>
      <c r="F386" s="26">
        <v>2016</v>
      </c>
      <c r="G386" s="26">
        <v>11</v>
      </c>
      <c r="H386" s="26">
        <v>11</v>
      </c>
      <c r="I386" s="26" t="s">
        <v>1262</v>
      </c>
      <c r="J386" s="27">
        <v>0</v>
      </c>
      <c r="K386" s="5">
        <v>0</v>
      </c>
      <c r="L386" s="5">
        <v>0</v>
      </c>
    </row>
    <row r="387" spans="1:12" ht="13">
      <c r="A387" s="1">
        <v>385</v>
      </c>
      <c r="B387" s="23">
        <v>42690</v>
      </c>
      <c r="C387" s="24" t="s">
        <v>2449</v>
      </c>
      <c r="D387" s="25">
        <v>321</v>
      </c>
      <c r="E387" s="25" t="s">
        <v>2069</v>
      </c>
      <c r="F387" s="26">
        <v>2016</v>
      </c>
      <c r="G387" s="26">
        <v>11</v>
      </c>
      <c r="H387" s="26">
        <v>16</v>
      </c>
      <c r="I387" s="26" t="s">
        <v>1187</v>
      </c>
      <c r="J387" s="27">
        <v>0</v>
      </c>
      <c r="K387" s="5">
        <v>0</v>
      </c>
      <c r="L387" s="5">
        <v>0</v>
      </c>
    </row>
    <row r="388" spans="1:12" ht="13">
      <c r="A388" s="1">
        <v>386</v>
      </c>
      <c r="B388" s="23">
        <v>42846</v>
      </c>
      <c r="C388" s="24" t="s">
        <v>2450</v>
      </c>
      <c r="D388" s="25">
        <v>111</v>
      </c>
      <c r="E388" s="25" t="s">
        <v>2054</v>
      </c>
      <c r="F388" s="26">
        <v>2017</v>
      </c>
      <c r="G388" s="26">
        <v>4</v>
      </c>
      <c r="H388" s="26">
        <v>21</v>
      </c>
      <c r="I388" s="26" t="s">
        <v>1016</v>
      </c>
      <c r="J388" s="27">
        <v>0</v>
      </c>
      <c r="K388" s="5">
        <v>0</v>
      </c>
      <c r="L388" s="5">
        <v>0</v>
      </c>
    </row>
    <row r="389" spans="1:12" ht="13">
      <c r="A389" s="1">
        <v>387</v>
      </c>
      <c r="B389" s="23">
        <v>42867</v>
      </c>
      <c r="C389" s="24" t="s">
        <v>2451</v>
      </c>
      <c r="D389" s="25">
        <v>132</v>
      </c>
      <c r="E389" s="25" t="s">
        <v>2054</v>
      </c>
      <c r="F389" s="26">
        <v>2017</v>
      </c>
      <c r="G389" s="26">
        <v>5</v>
      </c>
      <c r="H389" s="26">
        <v>12</v>
      </c>
      <c r="I389" s="26" t="s">
        <v>1024</v>
      </c>
      <c r="J389" s="27">
        <v>0</v>
      </c>
      <c r="K389" s="5">
        <v>0</v>
      </c>
      <c r="L389" s="5">
        <v>0</v>
      </c>
    </row>
    <row r="390" spans="1:12" ht="13">
      <c r="A390" s="1">
        <v>388</v>
      </c>
      <c r="B390" s="23">
        <v>42878</v>
      </c>
      <c r="C390" s="24" t="s">
        <v>2452</v>
      </c>
      <c r="D390" s="25">
        <v>143</v>
      </c>
      <c r="E390" s="25" t="s">
        <v>2057</v>
      </c>
      <c r="F390" s="26">
        <v>2017</v>
      </c>
      <c r="G390" s="26">
        <v>5</v>
      </c>
      <c r="H390" s="26">
        <v>23</v>
      </c>
      <c r="I390" s="26" t="s">
        <v>1305</v>
      </c>
      <c r="J390" s="27">
        <v>0</v>
      </c>
      <c r="K390" s="5">
        <v>0</v>
      </c>
      <c r="L390" s="5">
        <v>0</v>
      </c>
    </row>
    <row r="391" spans="1:12" ht="13">
      <c r="A391" s="1">
        <v>389</v>
      </c>
      <c r="B391" s="23">
        <v>42880</v>
      </c>
      <c r="C391" s="24" t="s">
        <v>2453</v>
      </c>
      <c r="D391" s="25">
        <v>145</v>
      </c>
      <c r="E391" s="25" t="s">
        <v>2057</v>
      </c>
      <c r="F391" s="26">
        <v>2017</v>
      </c>
      <c r="G391" s="26">
        <v>5</v>
      </c>
      <c r="H391" s="26">
        <v>25</v>
      </c>
      <c r="I391" s="26" t="s">
        <v>1097</v>
      </c>
      <c r="J391" s="27">
        <v>0</v>
      </c>
      <c r="K391" s="5">
        <v>0</v>
      </c>
      <c r="L391" s="5">
        <v>0</v>
      </c>
    </row>
    <row r="392" spans="1:12" ht="13">
      <c r="A392" s="1">
        <v>390</v>
      </c>
      <c r="B392" s="23">
        <v>42888</v>
      </c>
      <c r="C392" s="24" t="s">
        <v>2454</v>
      </c>
      <c r="D392" s="25">
        <v>153</v>
      </c>
      <c r="E392" s="25" t="s">
        <v>2057</v>
      </c>
      <c r="F392" s="26">
        <v>2017</v>
      </c>
      <c r="G392" s="26">
        <v>6</v>
      </c>
      <c r="H392" s="26">
        <v>2</v>
      </c>
      <c r="I392" s="26" t="s">
        <v>1194</v>
      </c>
      <c r="J392" s="27">
        <v>0</v>
      </c>
      <c r="K392" s="5">
        <v>0</v>
      </c>
      <c r="L392" s="5">
        <v>0</v>
      </c>
    </row>
    <row r="393" spans="1:12" ht="13">
      <c r="A393" s="1">
        <v>391</v>
      </c>
      <c r="B393" s="23">
        <v>42893</v>
      </c>
      <c r="C393" s="24" t="s">
        <v>2455</v>
      </c>
      <c r="D393" s="25">
        <v>158</v>
      </c>
      <c r="E393" s="25" t="s">
        <v>2057</v>
      </c>
      <c r="F393" s="26">
        <v>2017</v>
      </c>
      <c r="G393" s="26">
        <v>6</v>
      </c>
      <c r="H393" s="26">
        <v>7</v>
      </c>
      <c r="I393" s="26" t="s">
        <v>1084</v>
      </c>
      <c r="J393" s="27">
        <v>0</v>
      </c>
      <c r="K393" s="5">
        <v>0</v>
      </c>
      <c r="L393" s="5">
        <v>0</v>
      </c>
    </row>
    <row r="394" spans="1:12" ht="13">
      <c r="A394" s="1">
        <v>392</v>
      </c>
      <c r="B394" s="23">
        <v>42895</v>
      </c>
      <c r="C394" s="24" t="s">
        <v>2456</v>
      </c>
      <c r="D394" s="25">
        <v>160</v>
      </c>
      <c r="E394" s="25" t="s">
        <v>2057</v>
      </c>
      <c r="F394" s="26">
        <v>2017</v>
      </c>
      <c r="G394" s="26">
        <v>6</v>
      </c>
      <c r="H394" s="26">
        <v>9</v>
      </c>
      <c r="I394" s="26" t="s">
        <v>1090</v>
      </c>
      <c r="J394" s="27">
        <v>0</v>
      </c>
      <c r="K394" s="5">
        <v>0</v>
      </c>
      <c r="L394" s="5">
        <v>0</v>
      </c>
    </row>
    <row r="395" spans="1:12" ht="13">
      <c r="A395" s="1">
        <v>393</v>
      </c>
      <c r="B395" s="23">
        <v>42899</v>
      </c>
      <c r="C395" s="24" t="s">
        <v>2457</v>
      </c>
      <c r="D395" s="25">
        <v>164</v>
      </c>
      <c r="E395" s="25" t="s">
        <v>2060</v>
      </c>
      <c r="F395" s="26">
        <v>2017</v>
      </c>
      <c r="G395" s="26">
        <v>6</v>
      </c>
      <c r="H395" s="26">
        <v>13</v>
      </c>
      <c r="I395" s="26" t="s">
        <v>1109</v>
      </c>
      <c r="J395" s="27">
        <v>0</v>
      </c>
      <c r="K395" s="5">
        <v>0</v>
      </c>
      <c r="L395" s="5">
        <v>0</v>
      </c>
    </row>
    <row r="396" spans="1:12" ht="13">
      <c r="A396" s="1">
        <v>394</v>
      </c>
      <c r="B396" s="23">
        <v>42902</v>
      </c>
      <c r="C396" s="24" t="s">
        <v>2458</v>
      </c>
      <c r="D396" s="25">
        <v>167</v>
      </c>
      <c r="E396" s="25" t="s">
        <v>2060</v>
      </c>
      <c r="F396" s="26">
        <v>2017</v>
      </c>
      <c r="G396" s="26">
        <v>6</v>
      </c>
      <c r="H396" s="26">
        <v>16</v>
      </c>
      <c r="I396" s="26" t="s">
        <v>1251</v>
      </c>
      <c r="J396" s="27">
        <v>0</v>
      </c>
      <c r="K396" s="5">
        <v>0</v>
      </c>
      <c r="L396" s="5">
        <v>0</v>
      </c>
    </row>
    <row r="397" spans="1:12" ht="13">
      <c r="A397" s="1">
        <v>395</v>
      </c>
      <c r="B397" s="23">
        <v>42903</v>
      </c>
      <c r="C397" s="24" t="s">
        <v>2459</v>
      </c>
      <c r="D397" s="25">
        <v>168</v>
      </c>
      <c r="E397" s="25" t="s">
        <v>2060</v>
      </c>
      <c r="F397" s="26">
        <v>2017</v>
      </c>
      <c r="G397" s="26">
        <v>6</v>
      </c>
      <c r="H397" s="26">
        <v>17</v>
      </c>
      <c r="I397" s="26" t="s">
        <v>1312</v>
      </c>
      <c r="J397" s="27">
        <v>0</v>
      </c>
      <c r="K397" s="5">
        <v>0</v>
      </c>
      <c r="L397" s="5">
        <v>0</v>
      </c>
    </row>
    <row r="398" spans="1:12" ht="13">
      <c r="A398" s="1">
        <v>396</v>
      </c>
      <c r="B398" s="23">
        <v>42904</v>
      </c>
      <c r="C398" s="24" t="s">
        <v>2460</v>
      </c>
      <c r="D398" s="25">
        <v>169</v>
      </c>
      <c r="E398" s="25" t="s">
        <v>2060</v>
      </c>
      <c r="F398" s="26">
        <v>2017</v>
      </c>
      <c r="G398" s="26">
        <v>6</v>
      </c>
      <c r="H398" s="26">
        <v>18</v>
      </c>
      <c r="I398" s="26" t="s">
        <v>1431</v>
      </c>
      <c r="J398" s="27">
        <v>0</v>
      </c>
      <c r="K398" s="5">
        <v>0</v>
      </c>
      <c r="L398" s="5">
        <v>0</v>
      </c>
    </row>
    <row r="399" spans="1:12" ht="13">
      <c r="A399" s="1">
        <v>397</v>
      </c>
      <c r="B399" s="23">
        <v>42906</v>
      </c>
      <c r="C399" s="24" t="s">
        <v>2461</v>
      </c>
      <c r="D399" s="25">
        <v>171</v>
      </c>
      <c r="E399" s="25" t="s">
        <v>2060</v>
      </c>
      <c r="F399" s="26">
        <v>2017</v>
      </c>
      <c r="G399" s="26">
        <v>6</v>
      </c>
      <c r="H399" s="26">
        <v>20</v>
      </c>
      <c r="I399" s="26" t="s">
        <v>1257</v>
      </c>
      <c r="J399" s="27">
        <v>0</v>
      </c>
      <c r="K399" s="5">
        <v>0</v>
      </c>
      <c r="L399" s="5">
        <v>0</v>
      </c>
    </row>
    <row r="400" spans="1:12" ht="13">
      <c r="A400" s="1">
        <v>398</v>
      </c>
      <c r="B400" s="23">
        <v>42910</v>
      </c>
      <c r="C400" s="24" t="s">
        <v>2462</v>
      </c>
      <c r="D400" s="25">
        <v>175</v>
      </c>
      <c r="E400" s="25" t="s">
        <v>2060</v>
      </c>
      <c r="F400" s="26">
        <v>2017</v>
      </c>
      <c r="G400" s="26">
        <v>6</v>
      </c>
      <c r="H400" s="26">
        <v>24</v>
      </c>
      <c r="I400" s="26" t="s">
        <v>1280</v>
      </c>
      <c r="J400" s="27">
        <v>0</v>
      </c>
      <c r="K400" s="5">
        <v>0</v>
      </c>
      <c r="L400" s="5">
        <v>0</v>
      </c>
    </row>
    <row r="401" spans="1:12" ht="13">
      <c r="A401" s="1">
        <v>399</v>
      </c>
      <c r="B401" s="23">
        <v>42913</v>
      </c>
      <c r="C401" s="24" t="s">
        <v>2463</v>
      </c>
      <c r="D401" s="25">
        <v>178</v>
      </c>
      <c r="E401" s="25" t="s">
        <v>2060</v>
      </c>
      <c r="F401" s="26">
        <v>2017</v>
      </c>
      <c r="G401" s="26">
        <v>6</v>
      </c>
      <c r="H401" s="26">
        <v>27</v>
      </c>
      <c r="I401" s="26" t="s">
        <v>1233</v>
      </c>
      <c r="J401" s="27">
        <v>0</v>
      </c>
      <c r="K401" s="5">
        <v>0</v>
      </c>
      <c r="L401" s="5">
        <v>0</v>
      </c>
    </row>
    <row r="402" spans="1:12" ht="13">
      <c r="A402" s="1">
        <v>400</v>
      </c>
      <c r="B402" s="23">
        <v>42924</v>
      </c>
      <c r="C402" s="24" t="s">
        <v>2464</v>
      </c>
      <c r="D402" s="25">
        <v>189</v>
      </c>
      <c r="E402" s="25" t="s">
        <v>2064</v>
      </c>
      <c r="F402" s="26">
        <v>2017</v>
      </c>
      <c r="G402" s="26">
        <v>7</v>
      </c>
      <c r="H402" s="26">
        <v>8</v>
      </c>
      <c r="I402" s="26" t="s">
        <v>1131</v>
      </c>
      <c r="J402" s="27">
        <v>0</v>
      </c>
      <c r="K402" s="5">
        <v>0</v>
      </c>
      <c r="L402" s="5">
        <v>0</v>
      </c>
    </row>
    <row r="403" spans="1:12" ht="13">
      <c r="A403" s="1">
        <v>401</v>
      </c>
      <c r="B403" s="23">
        <v>42927</v>
      </c>
      <c r="C403" s="24" t="s">
        <v>2465</v>
      </c>
      <c r="D403" s="25">
        <v>192</v>
      </c>
      <c r="E403" s="25" t="s">
        <v>2064</v>
      </c>
      <c r="F403" s="26">
        <v>2017</v>
      </c>
      <c r="G403" s="26">
        <v>7</v>
      </c>
      <c r="H403" s="26">
        <v>11</v>
      </c>
      <c r="I403" s="26" t="s">
        <v>1003</v>
      </c>
      <c r="J403" s="27">
        <v>0</v>
      </c>
      <c r="K403" s="5">
        <v>0</v>
      </c>
      <c r="L403" s="5">
        <v>0</v>
      </c>
    </row>
    <row r="404" spans="1:12" ht="13">
      <c r="A404" s="1">
        <v>402</v>
      </c>
      <c r="B404" s="23">
        <v>42930</v>
      </c>
      <c r="C404" s="24" t="s">
        <v>2466</v>
      </c>
      <c r="D404" s="25">
        <v>195</v>
      </c>
      <c r="E404" s="25" t="s">
        <v>2064</v>
      </c>
      <c r="F404" s="26">
        <v>2017</v>
      </c>
      <c r="G404" s="26">
        <v>7</v>
      </c>
      <c r="H404" s="26">
        <v>14</v>
      </c>
      <c r="I404" s="26" t="s">
        <v>1330</v>
      </c>
      <c r="J404" s="27">
        <v>0</v>
      </c>
      <c r="K404" s="5">
        <v>0</v>
      </c>
      <c r="L404" s="5">
        <v>0</v>
      </c>
    </row>
    <row r="405" spans="1:12" ht="13">
      <c r="A405" s="1">
        <v>403</v>
      </c>
      <c r="B405" s="23">
        <v>42934</v>
      </c>
      <c r="C405" s="24" t="s">
        <v>2467</v>
      </c>
      <c r="D405" s="25">
        <v>199</v>
      </c>
      <c r="E405" s="25" t="s">
        <v>2064</v>
      </c>
      <c r="F405" s="26">
        <v>2017</v>
      </c>
      <c r="G405" s="26">
        <v>7</v>
      </c>
      <c r="H405" s="26">
        <v>18</v>
      </c>
      <c r="I405" s="26" t="s">
        <v>1023</v>
      </c>
      <c r="J405" s="27">
        <v>0</v>
      </c>
      <c r="K405" s="5">
        <v>0</v>
      </c>
      <c r="L405" s="5">
        <v>0</v>
      </c>
    </row>
    <row r="406" spans="1:12" ht="13">
      <c r="A406" s="1">
        <v>404</v>
      </c>
      <c r="B406" s="23">
        <v>42940</v>
      </c>
      <c r="C406" s="24" t="s">
        <v>2468</v>
      </c>
      <c r="D406" s="25">
        <v>205</v>
      </c>
      <c r="E406" s="25" t="s">
        <v>2064</v>
      </c>
      <c r="F406" s="26">
        <v>2017</v>
      </c>
      <c r="G406" s="26">
        <v>7</v>
      </c>
      <c r="H406" s="26">
        <v>24</v>
      </c>
      <c r="I406" s="26" t="s">
        <v>1337</v>
      </c>
      <c r="J406" s="27">
        <v>0</v>
      </c>
      <c r="K406" s="5">
        <v>0</v>
      </c>
      <c r="L406" s="5">
        <v>0</v>
      </c>
    </row>
    <row r="407" spans="1:12" ht="13">
      <c r="A407" s="1">
        <v>405</v>
      </c>
      <c r="B407" s="23">
        <v>42943</v>
      </c>
      <c r="C407" s="24" t="s">
        <v>2469</v>
      </c>
      <c r="D407" s="25">
        <v>208</v>
      </c>
      <c r="E407" s="25" t="s">
        <v>2064</v>
      </c>
      <c r="F407" s="26">
        <v>2017</v>
      </c>
      <c r="G407" s="26">
        <v>7</v>
      </c>
      <c r="H407" s="26">
        <v>27</v>
      </c>
      <c r="I407" s="26" t="s">
        <v>1361</v>
      </c>
      <c r="J407" s="27">
        <v>0</v>
      </c>
      <c r="K407" s="5">
        <v>0</v>
      </c>
      <c r="L407" s="5">
        <v>0</v>
      </c>
    </row>
    <row r="408" spans="1:12" ht="13">
      <c r="A408" s="1">
        <v>406</v>
      </c>
      <c r="B408" s="23">
        <v>42948</v>
      </c>
      <c r="C408" s="24" t="s">
        <v>2470</v>
      </c>
      <c r="D408" s="25">
        <v>213</v>
      </c>
      <c r="E408" s="25" t="s">
        <v>2064</v>
      </c>
      <c r="F408" s="26">
        <v>2017</v>
      </c>
      <c r="G408" s="26">
        <v>8</v>
      </c>
      <c r="H408" s="26">
        <v>1</v>
      </c>
      <c r="I408" s="26" t="s">
        <v>1200</v>
      </c>
      <c r="J408" s="27">
        <v>0</v>
      </c>
      <c r="K408" s="5">
        <v>0</v>
      </c>
      <c r="L408" s="5">
        <v>0</v>
      </c>
    </row>
    <row r="409" spans="1:12" ht="13">
      <c r="A409" s="1">
        <v>407</v>
      </c>
      <c r="B409" s="23">
        <v>42952</v>
      </c>
      <c r="C409" s="24" t="s">
        <v>2471</v>
      </c>
      <c r="D409" s="25">
        <v>217</v>
      </c>
      <c r="E409" s="25" t="s">
        <v>2064</v>
      </c>
      <c r="F409" s="26">
        <v>2017</v>
      </c>
      <c r="G409" s="26">
        <v>8</v>
      </c>
      <c r="H409" s="26">
        <v>5</v>
      </c>
      <c r="I409" s="26" t="s">
        <v>1020</v>
      </c>
      <c r="J409" s="27">
        <v>0</v>
      </c>
      <c r="K409" s="5">
        <v>0</v>
      </c>
      <c r="L409" s="5">
        <v>0</v>
      </c>
    </row>
    <row r="410" spans="1:12" ht="13">
      <c r="A410" s="1">
        <v>408</v>
      </c>
      <c r="B410" s="23">
        <v>42955</v>
      </c>
      <c r="C410" s="24" t="s">
        <v>2472</v>
      </c>
      <c r="D410" s="25">
        <v>220</v>
      </c>
      <c r="E410" s="25" t="s">
        <v>2064</v>
      </c>
      <c r="F410" s="26">
        <v>2017</v>
      </c>
      <c r="G410" s="26">
        <v>8</v>
      </c>
      <c r="H410" s="26">
        <v>8</v>
      </c>
      <c r="I410" s="26" t="s">
        <v>1437</v>
      </c>
      <c r="J410" s="27">
        <v>0</v>
      </c>
      <c r="K410" s="5">
        <v>0</v>
      </c>
      <c r="L410" s="5">
        <v>0</v>
      </c>
    </row>
    <row r="411" spans="1:12" ht="13">
      <c r="A411" s="1">
        <v>409</v>
      </c>
      <c r="B411" s="23">
        <v>42965</v>
      </c>
      <c r="C411" s="24" t="s">
        <v>2473</v>
      </c>
      <c r="D411" s="25">
        <v>230</v>
      </c>
      <c r="E411" s="25" t="s">
        <v>2064</v>
      </c>
      <c r="F411" s="26">
        <v>2017</v>
      </c>
      <c r="G411" s="26">
        <v>8</v>
      </c>
      <c r="H411" s="26">
        <v>18</v>
      </c>
      <c r="I411" s="26" t="s">
        <v>973</v>
      </c>
      <c r="J411" s="27">
        <v>0</v>
      </c>
      <c r="K411" s="5">
        <v>0</v>
      </c>
      <c r="L411" s="5">
        <v>0</v>
      </c>
    </row>
    <row r="412" spans="1:12" ht="13">
      <c r="A412" s="1">
        <v>410</v>
      </c>
      <c r="B412" s="23">
        <v>42971</v>
      </c>
      <c r="C412" s="24" t="s">
        <v>2474</v>
      </c>
      <c r="D412" s="25">
        <v>236</v>
      </c>
      <c r="E412" s="25" t="s">
        <v>2064</v>
      </c>
      <c r="F412" s="26">
        <v>2017</v>
      </c>
      <c r="G412" s="26">
        <v>8</v>
      </c>
      <c r="H412" s="26">
        <v>24</v>
      </c>
      <c r="I412" s="26" t="s">
        <v>1347</v>
      </c>
      <c r="J412" s="27">
        <v>0</v>
      </c>
      <c r="K412" s="5">
        <v>0</v>
      </c>
      <c r="L412" s="5">
        <v>0</v>
      </c>
    </row>
    <row r="413" spans="1:12" ht="13">
      <c r="A413" s="1">
        <v>411</v>
      </c>
      <c r="B413" s="23">
        <v>42977</v>
      </c>
      <c r="C413" s="24" t="s">
        <v>2475</v>
      </c>
      <c r="D413" s="25">
        <v>242</v>
      </c>
      <c r="E413" s="25" t="s">
        <v>2064</v>
      </c>
      <c r="F413" s="26">
        <v>2017</v>
      </c>
      <c r="G413" s="26">
        <v>8</v>
      </c>
      <c r="H413" s="26">
        <v>30</v>
      </c>
      <c r="I413" s="26" t="s">
        <v>970</v>
      </c>
      <c r="J413" s="27">
        <v>0</v>
      </c>
      <c r="K413" s="5">
        <v>0</v>
      </c>
      <c r="L413" s="5">
        <v>0</v>
      </c>
    </row>
    <row r="414" spans="1:12" ht="13">
      <c r="A414" s="1">
        <v>412</v>
      </c>
      <c r="B414" s="23">
        <v>42985</v>
      </c>
      <c r="C414" s="24" t="s">
        <v>2476</v>
      </c>
      <c r="D414" s="25">
        <v>250</v>
      </c>
      <c r="E414" s="25" t="s">
        <v>2064</v>
      </c>
      <c r="F414" s="26">
        <v>2017</v>
      </c>
      <c r="G414" s="26">
        <v>9</v>
      </c>
      <c r="H414" s="26">
        <v>7</v>
      </c>
      <c r="I414" s="26" t="s">
        <v>1060</v>
      </c>
      <c r="J414" s="27">
        <v>0</v>
      </c>
      <c r="K414" s="5">
        <v>0</v>
      </c>
      <c r="L414" s="5">
        <v>0</v>
      </c>
    </row>
    <row r="415" spans="1:12" ht="13">
      <c r="A415" s="1">
        <v>413</v>
      </c>
      <c r="B415" s="23">
        <v>42993</v>
      </c>
      <c r="C415" s="24" t="s">
        <v>2477</v>
      </c>
      <c r="D415" s="25">
        <v>258</v>
      </c>
      <c r="E415" s="25" t="s">
        <v>2064</v>
      </c>
      <c r="F415" s="26">
        <v>2017</v>
      </c>
      <c r="G415" s="26">
        <v>9</v>
      </c>
      <c r="H415" s="26">
        <v>15</v>
      </c>
      <c r="I415" s="26" t="s">
        <v>1370</v>
      </c>
      <c r="J415" s="27">
        <v>0</v>
      </c>
      <c r="K415" s="5">
        <v>0</v>
      </c>
      <c r="L415" s="5">
        <v>0</v>
      </c>
    </row>
    <row r="416" spans="1:12" ht="13">
      <c r="A416" s="1">
        <v>414</v>
      </c>
      <c r="B416" s="23">
        <v>43000</v>
      </c>
      <c r="C416" s="24" t="s">
        <v>2478</v>
      </c>
      <c r="D416" s="25">
        <v>265</v>
      </c>
      <c r="E416" s="25" t="s">
        <v>2064</v>
      </c>
      <c r="F416" s="26">
        <v>2017</v>
      </c>
      <c r="G416" s="26">
        <v>9</v>
      </c>
      <c r="H416" s="26">
        <v>22</v>
      </c>
      <c r="I416" s="26" t="s">
        <v>1218</v>
      </c>
      <c r="J416" s="27">
        <v>0</v>
      </c>
      <c r="K416" s="5">
        <v>0</v>
      </c>
      <c r="L416" s="5">
        <v>0</v>
      </c>
    </row>
    <row r="417" spans="1:12" ht="13">
      <c r="A417" s="1">
        <v>415</v>
      </c>
      <c r="B417" s="23">
        <v>43012</v>
      </c>
      <c r="C417" s="24" t="s">
        <v>2479</v>
      </c>
      <c r="D417" s="25">
        <v>277</v>
      </c>
      <c r="E417" s="25" t="s">
        <v>2064</v>
      </c>
      <c r="F417" s="26">
        <v>2017</v>
      </c>
      <c r="G417" s="26">
        <v>10</v>
      </c>
      <c r="H417" s="26">
        <v>4</v>
      </c>
      <c r="I417" s="26" t="s">
        <v>1248</v>
      </c>
      <c r="J417" s="27">
        <v>0</v>
      </c>
      <c r="K417" s="5">
        <v>0</v>
      </c>
      <c r="L417" s="5">
        <v>0</v>
      </c>
    </row>
    <row r="418" spans="1:12" ht="13">
      <c r="A418" s="1">
        <v>416</v>
      </c>
      <c r="B418" s="23">
        <v>43021</v>
      </c>
      <c r="C418" s="24" t="s">
        <v>2480</v>
      </c>
      <c r="D418" s="25">
        <v>286</v>
      </c>
      <c r="E418" s="25" t="s">
        <v>2064</v>
      </c>
      <c r="F418" s="26">
        <v>2017</v>
      </c>
      <c r="G418" s="26">
        <v>10</v>
      </c>
      <c r="H418" s="26">
        <v>13</v>
      </c>
      <c r="I418" s="26" t="s">
        <v>1094</v>
      </c>
      <c r="J418" s="27">
        <v>0</v>
      </c>
      <c r="K418" s="5">
        <v>0</v>
      </c>
      <c r="L418" s="5">
        <v>0</v>
      </c>
    </row>
    <row r="419" spans="1:12" ht="13">
      <c r="A419" s="1">
        <v>417</v>
      </c>
      <c r="B419" s="23">
        <v>43028</v>
      </c>
      <c r="C419" s="24" t="s">
        <v>2481</v>
      </c>
      <c r="D419" s="25">
        <v>293</v>
      </c>
      <c r="E419" s="25" t="s">
        <v>2064</v>
      </c>
      <c r="F419" s="26">
        <v>2017</v>
      </c>
      <c r="G419" s="26">
        <v>10</v>
      </c>
      <c r="H419" s="26">
        <v>20</v>
      </c>
      <c r="I419" s="26" t="s">
        <v>1362</v>
      </c>
      <c r="J419" s="27">
        <v>0</v>
      </c>
      <c r="K419" s="5">
        <v>0</v>
      </c>
      <c r="L419" s="5">
        <v>0</v>
      </c>
    </row>
    <row r="420" spans="1:12" ht="13">
      <c r="A420" s="1">
        <v>418</v>
      </c>
      <c r="B420" s="23">
        <v>43042</v>
      </c>
      <c r="C420" s="24" t="s">
        <v>2482</v>
      </c>
      <c r="D420" s="25">
        <v>307</v>
      </c>
      <c r="E420" s="25" t="s">
        <v>2069</v>
      </c>
      <c r="F420" s="26">
        <v>2017</v>
      </c>
      <c r="G420" s="26">
        <v>11</v>
      </c>
      <c r="H420" s="26">
        <v>3</v>
      </c>
      <c r="I420" s="26" t="s">
        <v>1430</v>
      </c>
      <c r="J420" s="27">
        <v>0</v>
      </c>
      <c r="K420" s="5">
        <v>0</v>
      </c>
      <c r="L420" s="5">
        <v>0</v>
      </c>
    </row>
    <row r="421" spans="1:12" ht="13">
      <c r="A421" s="1">
        <v>419</v>
      </c>
      <c r="B421" s="23">
        <v>43070</v>
      </c>
      <c r="C421" s="24" t="s">
        <v>2483</v>
      </c>
      <c r="D421" s="25">
        <v>335</v>
      </c>
      <c r="E421" s="25" t="s">
        <v>2069</v>
      </c>
      <c r="F421" s="26">
        <v>2017</v>
      </c>
      <c r="G421" s="26">
        <v>12</v>
      </c>
      <c r="H421" s="26">
        <v>1</v>
      </c>
      <c r="I421" s="26" t="s">
        <v>1414</v>
      </c>
      <c r="J421" s="27">
        <v>0</v>
      </c>
      <c r="K421" s="5">
        <v>0</v>
      </c>
      <c r="L421" s="5">
        <v>0</v>
      </c>
    </row>
    <row r="422" spans="1:12" ht="13">
      <c r="A422" s="1">
        <v>420</v>
      </c>
      <c r="B422" s="23">
        <v>43119</v>
      </c>
      <c r="C422" s="24" t="s">
        <v>2484</v>
      </c>
      <c r="D422" s="25">
        <v>19</v>
      </c>
      <c r="E422" s="25" t="s">
        <v>2072</v>
      </c>
      <c r="F422" s="26">
        <v>2018</v>
      </c>
      <c r="G422" s="26">
        <v>1</v>
      </c>
      <c r="H422" s="26">
        <v>19</v>
      </c>
      <c r="I422" s="26" t="s">
        <v>1179</v>
      </c>
      <c r="J422" s="27">
        <v>0</v>
      </c>
      <c r="K422" s="5">
        <v>0</v>
      </c>
      <c r="L422" s="5">
        <v>0.22792309920581999</v>
      </c>
    </row>
    <row r="423" spans="1:12" ht="13">
      <c r="A423" s="1">
        <v>421</v>
      </c>
      <c r="B423" s="23">
        <v>43201</v>
      </c>
      <c r="C423" s="24" t="s">
        <v>2485</v>
      </c>
      <c r="D423" s="25">
        <v>101</v>
      </c>
      <c r="E423" s="25" t="s">
        <v>2054</v>
      </c>
      <c r="F423" s="26">
        <v>2018</v>
      </c>
      <c r="G423" s="26">
        <v>4</v>
      </c>
      <c r="H423" s="26">
        <v>11</v>
      </c>
      <c r="I423" s="26" t="s">
        <v>1055</v>
      </c>
      <c r="J423" s="27">
        <v>0</v>
      </c>
      <c r="K423" s="5">
        <v>0</v>
      </c>
      <c r="L423" s="5">
        <v>0.23503162724714899</v>
      </c>
    </row>
    <row r="424" spans="1:12" ht="13">
      <c r="A424" s="1">
        <v>422</v>
      </c>
      <c r="B424" s="23">
        <v>43210</v>
      </c>
      <c r="C424" s="24" t="s">
        <v>2486</v>
      </c>
      <c r="D424" s="25">
        <v>110</v>
      </c>
      <c r="E424" s="25" t="s">
        <v>2054</v>
      </c>
      <c r="F424" s="26">
        <v>2018</v>
      </c>
      <c r="G424" s="26">
        <v>4</v>
      </c>
      <c r="H424" s="26">
        <v>20</v>
      </c>
      <c r="I424" s="26" t="s">
        <v>993</v>
      </c>
      <c r="J424" s="27">
        <v>0</v>
      </c>
      <c r="K424" s="5">
        <v>0</v>
      </c>
      <c r="L424" s="5">
        <v>0.23572608184879601</v>
      </c>
    </row>
    <row r="425" spans="1:12" ht="13">
      <c r="A425" s="1">
        <v>423</v>
      </c>
      <c r="B425" s="23">
        <v>43215</v>
      </c>
      <c r="C425" s="24" t="s">
        <v>2487</v>
      </c>
      <c r="D425" s="25">
        <v>115</v>
      </c>
      <c r="E425" s="25" t="s">
        <v>2054</v>
      </c>
      <c r="F425" s="26">
        <v>2018</v>
      </c>
      <c r="G425" s="26">
        <v>4</v>
      </c>
      <c r="H425" s="26">
        <v>25</v>
      </c>
      <c r="I425" s="26" t="s">
        <v>1143</v>
      </c>
      <c r="J425" s="27">
        <v>0</v>
      </c>
      <c r="K425" s="5">
        <v>0</v>
      </c>
      <c r="L425" s="5">
        <v>0.147709361018276</v>
      </c>
    </row>
    <row r="426" spans="1:12" ht="13">
      <c r="A426" s="1">
        <v>424</v>
      </c>
      <c r="B426" s="23">
        <v>43227</v>
      </c>
      <c r="C426" s="24" t="s">
        <v>2488</v>
      </c>
      <c r="D426" s="25">
        <v>127</v>
      </c>
      <c r="E426" s="25" t="s">
        <v>2054</v>
      </c>
      <c r="F426" s="26">
        <v>2018</v>
      </c>
      <c r="G426" s="26">
        <v>5</v>
      </c>
      <c r="H426" s="26">
        <v>7</v>
      </c>
      <c r="I426" s="26" t="s">
        <v>1239</v>
      </c>
      <c r="J426" s="27">
        <v>0</v>
      </c>
      <c r="K426" s="5">
        <v>0</v>
      </c>
      <c r="L426" s="5">
        <v>0</v>
      </c>
    </row>
    <row r="427" spans="1:12" ht="13">
      <c r="A427" s="1">
        <v>425</v>
      </c>
      <c r="B427" s="23">
        <v>43244</v>
      </c>
      <c r="C427" s="24" t="s">
        <v>2489</v>
      </c>
      <c r="D427" s="25">
        <v>144</v>
      </c>
      <c r="E427" s="25" t="s">
        <v>2057</v>
      </c>
      <c r="F427" s="26">
        <v>2018</v>
      </c>
      <c r="G427" s="26">
        <v>5</v>
      </c>
      <c r="H427" s="26">
        <v>24</v>
      </c>
      <c r="I427" s="26" t="s">
        <v>1434</v>
      </c>
      <c r="J427" s="27">
        <v>0</v>
      </c>
      <c r="K427" s="5">
        <v>0</v>
      </c>
      <c r="L427" s="5">
        <v>0.13062335722005</v>
      </c>
    </row>
    <row r="428" spans="1:12" ht="13">
      <c r="A428" s="1">
        <v>426</v>
      </c>
      <c r="B428" s="23">
        <v>43249</v>
      </c>
      <c r="C428" s="24" t="s">
        <v>2490</v>
      </c>
      <c r="D428" s="25">
        <v>149</v>
      </c>
      <c r="E428" s="25" t="s">
        <v>2057</v>
      </c>
      <c r="F428" s="26">
        <v>2018</v>
      </c>
      <c r="G428" s="26">
        <v>5</v>
      </c>
      <c r="H428" s="26">
        <v>29</v>
      </c>
      <c r="I428" s="26" t="s">
        <v>1129</v>
      </c>
      <c r="J428" s="27">
        <v>0</v>
      </c>
      <c r="K428" s="5">
        <v>0</v>
      </c>
      <c r="L428" s="5">
        <v>0.27051886725893798</v>
      </c>
    </row>
    <row r="429" spans="1:12" ht="13">
      <c r="A429" s="1">
        <v>427</v>
      </c>
      <c r="B429" s="23">
        <v>43256</v>
      </c>
      <c r="C429" s="24" t="s">
        <v>2491</v>
      </c>
      <c r="D429" s="25">
        <v>156</v>
      </c>
      <c r="E429" s="25" t="s">
        <v>2060</v>
      </c>
      <c r="F429" s="26">
        <v>2018</v>
      </c>
      <c r="G429" s="26">
        <v>6</v>
      </c>
      <c r="H429" s="26">
        <v>5</v>
      </c>
      <c r="I429" s="26" t="s">
        <v>1114</v>
      </c>
      <c r="J429" s="27">
        <v>0</v>
      </c>
      <c r="K429" s="5">
        <v>0</v>
      </c>
      <c r="L429" s="5">
        <v>2.4425147999057799</v>
      </c>
    </row>
    <row r="430" spans="1:12" ht="13">
      <c r="A430" s="1">
        <v>428</v>
      </c>
      <c r="B430" s="23">
        <v>43258</v>
      </c>
      <c r="C430" s="24" t="s">
        <v>2492</v>
      </c>
      <c r="D430" s="25">
        <v>158</v>
      </c>
      <c r="E430" s="25" t="s">
        <v>2060</v>
      </c>
      <c r="F430" s="26">
        <v>2018</v>
      </c>
      <c r="G430" s="26">
        <v>6</v>
      </c>
      <c r="H430" s="26">
        <v>7</v>
      </c>
      <c r="I430" s="26" t="s">
        <v>978</v>
      </c>
      <c r="J430" s="27">
        <v>0</v>
      </c>
      <c r="K430" s="5">
        <v>0</v>
      </c>
      <c r="L430" s="5">
        <v>1.4770615130655</v>
      </c>
    </row>
    <row r="431" spans="1:12" ht="13">
      <c r="A431" s="1">
        <v>429</v>
      </c>
      <c r="B431" s="23">
        <v>43265</v>
      </c>
      <c r="C431" s="24" t="s">
        <v>2493</v>
      </c>
      <c r="D431" s="25">
        <v>165</v>
      </c>
      <c r="E431" s="25" t="s">
        <v>2060</v>
      </c>
      <c r="F431" s="26">
        <v>2018</v>
      </c>
      <c r="G431" s="26">
        <v>6</v>
      </c>
      <c r="H431" s="26">
        <v>14</v>
      </c>
      <c r="I431" s="26" t="s">
        <v>1083</v>
      </c>
      <c r="J431" s="27">
        <v>13.456681</v>
      </c>
      <c r="K431" s="5">
        <v>0.353281035829141</v>
      </c>
      <c r="L431" s="5">
        <v>1.3423262664185001</v>
      </c>
    </row>
    <row r="432" spans="1:12" ht="13">
      <c r="A432" s="1">
        <v>430</v>
      </c>
      <c r="B432" s="23">
        <v>43269</v>
      </c>
      <c r="C432" s="24" t="s">
        <v>2494</v>
      </c>
      <c r="D432" s="25">
        <v>169</v>
      </c>
      <c r="E432" s="25" t="s">
        <v>2060</v>
      </c>
      <c r="F432" s="26">
        <v>2018</v>
      </c>
      <c r="G432" s="26">
        <v>6</v>
      </c>
      <c r="H432" s="26">
        <v>18</v>
      </c>
      <c r="I432" s="26" t="s">
        <v>1127</v>
      </c>
      <c r="J432" s="27">
        <v>5.0711579999999996</v>
      </c>
      <c r="K432" s="5">
        <v>0.245435182953017</v>
      </c>
      <c r="L432" s="5">
        <v>0.76598535545359503</v>
      </c>
    </row>
    <row r="433" spans="1:12" ht="13">
      <c r="A433" s="1">
        <v>431</v>
      </c>
      <c r="B433" s="23">
        <v>43272</v>
      </c>
      <c r="C433" s="24" t="s">
        <v>2495</v>
      </c>
      <c r="D433" s="25">
        <v>172</v>
      </c>
      <c r="E433" s="25" t="s">
        <v>2060</v>
      </c>
      <c r="F433" s="26">
        <v>2018</v>
      </c>
      <c r="G433" s="26">
        <v>6</v>
      </c>
      <c r="H433" s="26">
        <v>21</v>
      </c>
      <c r="I433" s="26" t="s">
        <v>1231</v>
      </c>
      <c r="J433" s="27">
        <v>3.3981322999999999</v>
      </c>
      <c r="K433" s="5">
        <v>0.225847689981759</v>
      </c>
      <c r="L433" s="5">
        <v>0.88915918562027896</v>
      </c>
    </row>
    <row r="434" spans="1:12" ht="13">
      <c r="A434" s="1">
        <v>432</v>
      </c>
      <c r="B434" s="23">
        <v>43277</v>
      </c>
      <c r="C434" s="24" t="s">
        <v>2496</v>
      </c>
      <c r="D434" s="25">
        <v>177</v>
      </c>
      <c r="E434" s="25" t="s">
        <v>2060</v>
      </c>
      <c r="F434" s="26">
        <v>2018</v>
      </c>
      <c r="G434" s="26">
        <v>6</v>
      </c>
      <c r="H434" s="26">
        <v>26</v>
      </c>
      <c r="I434" s="26" t="s">
        <v>1292</v>
      </c>
      <c r="J434" s="27">
        <v>3.3002484000000001</v>
      </c>
      <c r="K434" s="5">
        <v>0.13375337672986501</v>
      </c>
      <c r="L434" s="5">
        <v>0.56205473799532302</v>
      </c>
    </row>
    <row r="435" spans="1:12" ht="13">
      <c r="A435" s="1">
        <v>433</v>
      </c>
      <c r="B435" s="23">
        <v>43279</v>
      </c>
      <c r="C435" s="24" t="s">
        <v>2497</v>
      </c>
      <c r="D435" s="25">
        <v>179</v>
      </c>
      <c r="E435" s="25" t="s">
        <v>2060</v>
      </c>
      <c r="F435" s="26">
        <v>2018</v>
      </c>
      <c r="G435" s="26">
        <v>6</v>
      </c>
      <c r="H435" s="26">
        <v>28</v>
      </c>
      <c r="I435" s="26" t="s">
        <v>1345</v>
      </c>
      <c r="J435" s="27">
        <v>3.4611532999999999</v>
      </c>
      <c r="K435" s="5">
        <v>0.16592066215960299</v>
      </c>
      <c r="L435" s="5">
        <v>0.45490431288833599</v>
      </c>
    </row>
    <row r="436" spans="1:12" ht="13">
      <c r="A436" s="1">
        <v>434</v>
      </c>
      <c r="B436" s="23">
        <v>43284</v>
      </c>
      <c r="C436" s="24" t="s">
        <v>2498</v>
      </c>
      <c r="D436" s="25">
        <v>184</v>
      </c>
      <c r="E436" s="25" t="s">
        <v>2060</v>
      </c>
      <c r="F436" s="26">
        <v>2018</v>
      </c>
      <c r="G436" s="26">
        <v>7</v>
      </c>
      <c r="H436" s="26">
        <v>3</v>
      </c>
      <c r="I436" s="26" t="s">
        <v>1411</v>
      </c>
      <c r="J436" s="27">
        <v>3.5246422000000002</v>
      </c>
      <c r="K436" s="5">
        <v>0.133055535768589</v>
      </c>
      <c r="L436" s="5">
        <v>0.41579870031072602</v>
      </c>
    </row>
    <row r="437" spans="1:12" ht="13">
      <c r="A437" s="1">
        <v>435</v>
      </c>
      <c r="B437" s="23">
        <v>43287</v>
      </c>
      <c r="C437" s="24" t="s">
        <v>2499</v>
      </c>
      <c r="D437" s="25">
        <v>187</v>
      </c>
      <c r="E437" s="25" t="s">
        <v>2064</v>
      </c>
      <c r="F437" s="26">
        <v>2018</v>
      </c>
      <c r="G437" s="26">
        <v>7</v>
      </c>
      <c r="H437" s="26">
        <v>6</v>
      </c>
      <c r="I437" s="26" t="s">
        <v>1112</v>
      </c>
      <c r="J437" s="27">
        <v>2.2888128999999999</v>
      </c>
      <c r="K437" s="5">
        <v>0.12449139298256599</v>
      </c>
      <c r="L437" s="5">
        <v>0.45296817976107601</v>
      </c>
    </row>
    <row r="438" spans="1:12" ht="13">
      <c r="A438" s="1">
        <v>436</v>
      </c>
      <c r="B438" s="23">
        <v>43290</v>
      </c>
      <c r="C438" s="24" t="s">
        <v>2500</v>
      </c>
      <c r="D438" s="25">
        <v>190</v>
      </c>
      <c r="E438" s="25" t="s">
        <v>2064</v>
      </c>
      <c r="F438" s="26">
        <v>2018</v>
      </c>
      <c r="G438" s="26">
        <v>7</v>
      </c>
      <c r="H438" s="26">
        <v>9</v>
      </c>
      <c r="I438" s="26" t="s">
        <v>1209</v>
      </c>
      <c r="J438" s="27">
        <v>0</v>
      </c>
      <c r="K438" s="5">
        <v>0</v>
      </c>
      <c r="L438" s="5">
        <v>0.30027819572699099</v>
      </c>
    </row>
    <row r="439" spans="1:12" ht="13">
      <c r="A439" s="1">
        <v>437</v>
      </c>
      <c r="B439" s="23">
        <v>43292</v>
      </c>
      <c r="C439" s="24" t="s">
        <v>2501</v>
      </c>
      <c r="D439" s="25">
        <v>192</v>
      </c>
      <c r="E439" s="25" t="s">
        <v>2064</v>
      </c>
      <c r="F439" s="26">
        <v>2018</v>
      </c>
      <c r="G439" s="26">
        <v>7</v>
      </c>
      <c r="H439" s="26">
        <v>11</v>
      </c>
      <c r="I439" s="26" t="s">
        <v>1400</v>
      </c>
      <c r="J439" s="27">
        <v>0</v>
      </c>
      <c r="K439" s="5">
        <v>0</v>
      </c>
      <c r="L439" s="5">
        <v>0.469156821152172</v>
      </c>
    </row>
    <row r="440" spans="1:12" ht="13">
      <c r="A440" s="1">
        <v>438</v>
      </c>
      <c r="B440" s="23">
        <v>43298</v>
      </c>
      <c r="C440" s="24" t="s">
        <v>2502</v>
      </c>
      <c r="D440" s="25">
        <v>198</v>
      </c>
      <c r="E440" s="25" t="s">
        <v>2064</v>
      </c>
      <c r="F440" s="26">
        <v>2018</v>
      </c>
      <c r="G440" s="26">
        <v>7</v>
      </c>
      <c r="H440" s="26">
        <v>17</v>
      </c>
      <c r="I440" s="26" t="s">
        <v>1376</v>
      </c>
      <c r="J440" s="27">
        <v>0</v>
      </c>
      <c r="K440" s="5">
        <v>0</v>
      </c>
      <c r="L440" s="5">
        <v>0.32217535829081301</v>
      </c>
    </row>
    <row r="441" spans="1:12" ht="13">
      <c r="A441" s="1">
        <v>439</v>
      </c>
      <c r="B441" s="23">
        <v>43300</v>
      </c>
      <c r="C441" s="24" t="s">
        <v>2503</v>
      </c>
      <c r="D441" s="25">
        <v>200</v>
      </c>
      <c r="E441" s="25" t="s">
        <v>2064</v>
      </c>
      <c r="F441" s="26">
        <v>2018</v>
      </c>
      <c r="G441" s="26">
        <v>7</v>
      </c>
      <c r="H441" s="26">
        <v>19</v>
      </c>
      <c r="I441" s="26" t="s">
        <v>1247</v>
      </c>
      <c r="J441" s="27">
        <v>0</v>
      </c>
      <c r="K441" s="5">
        <v>0</v>
      </c>
      <c r="L441" s="5">
        <v>0.43342482897755502</v>
      </c>
    </row>
    <row r="442" spans="1:12" ht="13">
      <c r="A442" s="1">
        <v>440</v>
      </c>
      <c r="B442" s="23">
        <v>43305</v>
      </c>
      <c r="C442" s="24" t="s">
        <v>2504</v>
      </c>
      <c r="D442" s="25">
        <v>205</v>
      </c>
      <c r="E442" s="25" t="s">
        <v>2064</v>
      </c>
      <c r="F442" s="26">
        <v>2018</v>
      </c>
      <c r="G442" s="26">
        <v>7</v>
      </c>
      <c r="H442" s="26">
        <v>24</v>
      </c>
      <c r="I442" s="26" t="s">
        <v>1409</v>
      </c>
      <c r="J442" s="27">
        <v>0</v>
      </c>
      <c r="K442" s="5">
        <v>0</v>
      </c>
      <c r="L442" s="5">
        <v>0.37769439709047897</v>
      </c>
    </row>
    <row r="443" spans="1:12" ht="13">
      <c r="A443" s="1">
        <v>441</v>
      </c>
      <c r="B443" s="23">
        <v>43308</v>
      </c>
      <c r="C443" s="24" t="s">
        <v>2505</v>
      </c>
      <c r="D443" s="25">
        <v>208</v>
      </c>
      <c r="E443" s="25" t="s">
        <v>2064</v>
      </c>
      <c r="F443" s="26">
        <v>2018</v>
      </c>
      <c r="G443" s="26">
        <v>7</v>
      </c>
      <c r="H443" s="26">
        <v>27</v>
      </c>
      <c r="I443" s="26" t="s">
        <v>1394</v>
      </c>
      <c r="J443" s="27">
        <v>0</v>
      </c>
      <c r="K443" s="5">
        <v>0</v>
      </c>
      <c r="L443" s="5">
        <v>0.216710609216612</v>
      </c>
    </row>
    <row r="444" spans="1:12" ht="13">
      <c r="A444" s="1">
        <v>442</v>
      </c>
      <c r="B444" s="23">
        <v>43313</v>
      </c>
      <c r="C444" s="24" t="s">
        <v>2506</v>
      </c>
      <c r="D444" s="25">
        <v>213</v>
      </c>
      <c r="E444" s="25" t="s">
        <v>2064</v>
      </c>
      <c r="F444" s="26">
        <v>2018</v>
      </c>
      <c r="G444" s="26">
        <v>8</v>
      </c>
      <c r="H444" s="26">
        <v>1</v>
      </c>
      <c r="I444" s="26" t="s">
        <v>1144</v>
      </c>
      <c r="J444" s="27">
        <v>2.0694750000000002</v>
      </c>
      <c r="K444" s="5">
        <v>0.111479202187721</v>
      </c>
      <c r="L444" s="5">
        <v>0.214305748796082</v>
      </c>
    </row>
    <row r="445" spans="1:12" ht="13">
      <c r="A445" s="1">
        <v>443</v>
      </c>
      <c r="B445" s="23">
        <v>43318</v>
      </c>
      <c r="C445" s="24" t="s">
        <v>2507</v>
      </c>
      <c r="D445" s="25">
        <v>218</v>
      </c>
      <c r="E445" s="25" t="s">
        <v>2064</v>
      </c>
      <c r="F445" s="26">
        <v>2018</v>
      </c>
      <c r="G445" s="26">
        <v>8</v>
      </c>
      <c r="H445" s="26">
        <v>6</v>
      </c>
      <c r="I445" s="26" t="s">
        <v>1378</v>
      </c>
      <c r="J445" s="27">
        <v>0</v>
      </c>
      <c r="K445" s="5">
        <v>0</v>
      </c>
      <c r="L445" s="5">
        <v>0.237142980538605</v>
      </c>
    </row>
    <row r="446" spans="1:12" ht="13">
      <c r="A446" s="1">
        <v>444</v>
      </c>
      <c r="B446" s="23">
        <v>43320</v>
      </c>
      <c r="C446" s="24" t="s">
        <v>2508</v>
      </c>
      <c r="D446" s="25">
        <v>220</v>
      </c>
      <c r="E446" s="25" t="s">
        <v>2064</v>
      </c>
      <c r="F446" s="26">
        <v>2018</v>
      </c>
      <c r="G446" s="26">
        <v>8</v>
      </c>
      <c r="H446" s="26">
        <v>8</v>
      </c>
      <c r="I446" s="26" t="s">
        <v>1410</v>
      </c>
      <c r="J446" s="27">
        <v>0</v>
      </c>
      <c r="K446" s="5">
        <v>0</v>
      </c>
      <c r="L446" s="5">
        <v>0.23951499618427299</v>
      </c>
    </row>
    <row r="447" spans="1:12" ht="13">
      <c r="A447" s="1">
        <v>445</v>
      </c>
      <c r="B447" s="23">
        <v>43326</v>
      </c>
      <c r="C447" s="24" t="s">
        <v>2509</v>
      </c>
      <c r="D447" s="25">
        <v>226</v>
      </c>
      <c r="E447" s="25" t="s">
        <v>2064</v>
      </c>
      <c r="F447" s="26">
        <v>2018</v>
      </c>
      <c r="G447" s="26">
        <v>8</v>
      </c>
      <c r="H447" s="26">
        <v>14</v>
      </c>
      <c r="I447" s="26" t="s">
        <v>1380</v>
      </c>
      <c r="J447" s="27">
        <v>0</v>
      </c>
      <c r="K447" s="5">
        <v>0</v>
      </c>
      <c r="L447" s="5">
        <v>0.18557849266128401</v>
      </c>
    </row>
    <row r="448" spans="1:12" ht="13">
      <c r="A448" s="1">
        <v>446</v>
      </c>
      <c r="B448" s="23">
        <v>43328</v>
      </c>
      <c r="C448" s="24" t="s">
        <v>2510</v>
      </c>
      <c r="D448" s="25">
        <v>228</v>
      </c>
      <c r="E448" s="25" t="s">
        <v>2064</v>
      </c>
      <c r="F448" s="26">
        <v>2018</v>
      </c>
      <c r="G448" s="26">
        <v>8</v>
      </c>
      <c r="H448" s="26">
        <v>16</v>
      </c>
      <c r="I448" s="26" t="s">
        <v>1399</v>
      </c>
      <c r="J448" s="27">
        <v>0</v>
      </c>
      <c r="K448" s="5">
        <v>0</v>
      </c>
      <c r="L448" s="5">
        <v>0.10696105313049201</v>
      </c>
    </row>
    <row r="449" spans="1:12" ht="13">
      <c r="A449" s="1">
        <v>447</v>
      </c>
      <c r="B449" s="23">
        <v>43332</v>
      </c>
      <c r="C449" s="24" t="s">
        <v>2511</v>
      </c>
      <c r="D449" s="25">
        <v>232</v>
      </c>
      <c r="E449" s="25" t="s">
        <v>2064</v>
      </c>
      <c r="F449" s="26">
        <v>2018</v>
      </c>
      <c r="G449" s="26">
        <v>8</v>
      </c>
      <c r="H449" s="26">
        <v>20</v>
      </c>
      <c r="I449" s="26" t="s">
        <v>1169</v>
      </c>
      <c r="J449" s="27">
        <v>0</v>
      </c>
      <c r="K449" s="5">
        <v>0</v>
      </c>
      <c r="L449" s="5">
        <v>0.187157072691128</v>
      </c>
    </row>
    <row r="450" spans="1:12" ht="13">
      <c r="A450" s="1">
        <v>448</v>
      </c>
      <c r="B450" s="23">
        <v>43337</v>
      </c>
      <c r="C450" s="24" t="s">
        <v>2512</v>
      </c>
      <c r="D450" s="25">
        <v>237</v>
      </c>
      <c r="E450" s="25" t="s">
        <v>2064</v>
      </c>
      <c r="F450" s="26">
        <v>2018</v>
      </c>
      <c r="G450" s="26">
        <v>8</v>
      </c>
      <c r="H450" s="26">
        <v>25</v>
      </c>
      <c r="I450" s="26" t="s">
        <v>1210</v>
      </c>
      <c r="J450" s="27">
        <v>2.9007722999999999</v>
      </c>
      <c r="K450" s="5">
        <v>0.171401813035753</v>
      </c>
      <c r="L450" s="5">
        <v>0.17161196010351501</v>
      </c>
    </row>
    <row r="451" spans="1:12" ht="13">
      <c r="A451" s="1">
        <v>449</v>
      </c>
      <c r="B451" s="23">
        <v>43343</v>
      </c>
      <c r="C451" s="24" t="s">
        <v>2513</v>
      </c>
      <c r="D451" s="25">
        <v>243</v>
      </c>
      <c r="E451" s="25" t="s">
        <v>2064</v>
      </c>
      <c r="F451" s="26">
        <v>2018</v>
      </c>
      <c r="G451" s="26">
        <v>8</v>
      </c>
      <c r="H451" s="26">
        <v>31</v>
      </c>
      <c r="I451" s="26" t="s">
        <v>1230</v>
      </c>
      <c r="J451" s="27">
        <v>0</v>
      </c>
      <c r="K451" s="5">
        <v>0</v>
      </c>
      <c r="L451" s="5">
        <v>0</v>
      </c>
    </row>
    <row r="452" spans="1:12" ht="13">
      <c r="A452" s="1">
        <v>450</v>
      </c>
      <c r="B452" s="23">
        <v>43347</v>
      </c>
      <c r="C452" s="24" t="s">
        <v>2514</v>
      </c>
      <c r="D452" s="25">
        <v>247</v>
      </c>
      <c r="E452" s="25" t="s">
        <v>2064</v>
      </c>
      <c r="F452" s="26">
        <v>2018</v>
      </c>
      <c r="G452" s="26">
        <v>9</v>
      </c>
      <c r="H452" s="26">
        <v>4</v>
      </c>
      <c r="I452" s="26" t="s">
        <v>1203</v>
      </c>
      <c r="J452" s="27">
        <v>0</v>
      </c>
      <c r="K452" s="5">
        <v>0</v>
      </c>
      <c r="L452" s="5">
        <v>0</v>
      </c>
    </row>
    <row r="453" spans="1:12" ht="13">
      <c r="A453" s="1">
        <v>451</v>
      </c>
      <c r="B453" s="23">
        <v>43357</v>
      </c>
      <c r="C453" s="24" t="s">
        <v>2515</v>
      </c>
      <c r="D453" s="25">
        <v>257</v>
      </c>
      <c r="E453" s="25" t="s">
        <v>2064</v>
      </c>
      <c r="F453" s="26">
        <v>2018</v>
      </c>
      <c r="G453" s="26">
        <v>9</v>
      </c>
      <c r="H453" s="26">
        <v>14</v>
      </c>
      <c r="I453" s="26" t="s">
        <v>1122</v>
      </c>
      <c r="J453" s="27">
        <v>0</v>
      </c>
      <c r="K453" s="5">
        <v>0</v>
      </c>
      <c r="L453" s="5">
        <v>0</v>
      </c>
    </row>
    <row r="454" spans="1:12" ht="13">
      <c r="A454" s="1">
        <v>452</v>
      </c>
      <c r="B454" s="23">
        <v>43365</v>
      </c>
      <c r="C454" s="24" t="s">
        <v>2516</v>
      </c>
      <c r="D454" s="25">
        <v>265</v>
      </c>
      <c r="E454" s="25" t="s">
        <v>2064</v>
      </c>
      <c r="F454" s="26">
        <v>2018</v>
      </c>
      <c r="G454" s="26">
        <v>9</v>
      </c>
      <c r="H454" s="26">
        <v>22</v>
      </c>
      <c r="I454" s="26" t="s">
        <v>1375</v>
      </c>
      <c r="J454" s="27">
        <v>0</v>
      </c>
      <c r="K454" s="5">
        <v>0</v>
      </c>
      <c r="L454" s="5">
        <v>0</v>
      </c>
    </row>
    <row r="455" spans="1:12" ht="13">
      <c r="A455" s="1">
        <v>453</v>
      </c>
      <c r="B455" s="23">
        <v>43372</v>
      </c>
      <c r="C455" s="24" t="s">
        <v>2517</v>
      </c>
      <c r="D455" s="25">
        <v>271</v>
      </c>
      <c r="E455" s="25" t="s">
        <v>2064</v>
      </c>
      <c r="F455" s="26">
        <v>2018</v>
      </c>
      <c r="G455" s="26">
        <v>9</v>
      </c>
      <c r="H455" s="26">
        <v>29</v>
      </c>
      <c r="I455" s="26" t="s">
        <v>1419</v>
      </c>
      <c r="J455" s="27">
        <v>0</v>
      </c>
      <c r="K455" s="5">
        <v>0</v>
      </c>
      <c r="L455" s="5">
        <v>0</v>
      </c>
    </row>
    <row r="456" spans="1:12" ht="13">
      <c r="A456" s="1">
        <v>454</v>
      </c>
      <c r="B456" s="23">
        <v>43378</v>
      </c>
      <c r="C456" s="24" t="s">
        <v>2518</v>
      </c>
      <c r="D456" s="25">
        <v>278</v>
      </c>
      <c r="E456" s="25" t="s">
        <v>2064</v>
      </c>
      <c r="F456" s="26">
        <v>2018</v>
      </c>
      <c r="G456" s="26">
        <v>10</v>
      </c>
      <c r="H456" s="26">
        <v>5</v>
      </c>
      <c r="I456" s="26" t="s">
        <v>1350</v>
      </c>
      <c r="J456" s="27">
        <v>0</v>
      </c>
      <c r="K456" s="5">
        <v>0</v>
      </c>
      <c r="L456" s="5">
        <v>0</v>
      </c>
    </row>
    <row r="457" spans="1:12" ht="13">
      <c r="A457" s="1">
        <v>455</v>
      </c>
      <c r="B457" s="23">
        <v>43386</v>
      </c>
      <c r="C457" s="24" t="s">
        <v>2519</v>
      </c>
      <c r="D457" s="25">
        <v>286</v>
      </c>
      <c r="E457" s="25" t="s">
        <v>2064</v>
      </c>
      <c r="F457" s="26">
        <v>2018</v>
      </c>
      <c r="G457" s="26">
        <v>10</v>
      </c>
      <c r="H457" s="26">
        <v>13</v>
      </c>
      <c r="I457" s="26" t="s">
        <v>1416</v>
      </c>
      <c r="J457" s="27">
        <v>0</v>
      </c>
      <c r="K457" s="5">
        <v>0</v>
      </c>
      <c r="L457" s="5">
        <v>0</v>
      </c>
    </row>
    <row r="458" spans="1:12" ht="13">
      <c r="A458" s="1">
        <v>456</v>
      </c>
      <c r="B458" s="23">
        <v>43397</v>
      </c>
      <c r="C458" s="24" t="s">
        <v>2520</v>
      </c>
      <c r="D458" s="25">
        <v>297</v>
      </c>
      <c r="E458" s="25" t="s">
        <v>2069</v>
      </c>
      <c r="F458" s="26">
        <v>2018</v>
      </c>
      <c r="G458" s="26">
        <v>10</v>
      </c>
      <c r="H458" s="26">
        <v>24</v>
      </c>
      <c r="I458" s="26" t="s">
        <v>1355</v>
      </c>
      <c r="J458" s="27">
        <v>0</v>
      </c>
      <c r="K458" s="5">
        <v>0</v>
      </c>
      <c r="L458" s="5">
        <v>7.6575699875133005E-2</v>
      </c>
    </row>
    <row r="459" spans="1:12" ht="13">
      <c r="A459" s="1">
        <v>457</v>
      </c>
      <c r="B459" s="23">
        <v>43397</v>
      </c>
      <c r="C459" s="24" t="s">
        <v>2520</v>
      </c>
      <c r="D459" s="25">
        <v>297</v>
      </c>
      <c r="E459" s="25" t="s">
        <v>2069</v>
      </c>
      <c r="F459" s="26">
        <v>2018</v>
      </c>
      <c r="G459" s="26">
        <v>10</v>
      </c>
      <c r="H459" s="26">
        <v>31</v>
      </c>
      <c r="I459" s="26" t="s">
        <v>1181</v>
      </c>
      <c r="J459" s="27">
        <v>4.2109427000000004</v>
      </c>
      <c r="K459" s="5">
        <v>0.19330717764889499</v>
      </c>
      <c r="L459" s="5">
        <v>0.243662616853207</v>
      </c>
    </row>
    <row r="460" spans="1:12" ht="13">
      <c r="A460" s="1">
        <v>458</v>
      </c>
      <c r="B460" s="23">
        <v>43404</v>
      </c>
      <c r="C460" s="24" t="s">
        <v>2521</v>
      </c>
      <c r="D460" s="25">
        <v>304</v>
      </c>
      <c r="E460" s="25" t="s">
        <v>2069</v>
      </c>
      <c r="F460" s="26">
        <v>2018</v>
      </c>
      <c r="G460" s="26">
        <v>11</v>
      </c>
      <c r="H460" s="26">
        <v>8</v>
      </c>
      <c r="I460" s="26" t="s">
        <v>1034</v>
      </c>
      <c r="J460" s="27">
        <v>4.1897954999999998</v>
      </c>
      <c r="K460" s="5">
        <v>0.207691542525864</v>
      </c>
      <c r="L460" s="5">
        <v>0.91512876176630598</v>
      </c>
    </row>
    <row r="461" spans="1:12" ht="13">
      <c r="A461" s="1">
        <v>459</v>
      </c>
      <c r="B461" s="23">
        <v>43412</v>
      </c>
      <c r="C461" s="24" t="s">
        <v>2522</v>
      </c>
      <c r="D461" s="25">
        <v>312</v>
      </c>
      <c r="E461" s="25" t="s">
        <v>2069</v>
      </c>
      <c r="F461" s="26">
        <v>2018</v>
      </c>
      <c r="G461" s="26">
        <v>11</v>
      </c>
      <c r="H461" s="26">
        <v>8</v>
      </c>
      <c r="I461" s="26" t="s">
        <v>1136</v>
      </c>
      <c r="J461" s="27">
        <v>3.6975935</v>
      </c>
      <c r="K461" s="5">
        <v>0.192062568469164</v>
      </c>
      <c r="L461" s="5">
        <v>0.83858749304432501</v>
      </c>
    </row>
    <row r="462" spans="1:12" ht="13">
      <c r="A462" s="1">
        <v>460</v>
      </c>
      <c r="B462" s="23">
        <v>43412</v>
      </c>
      <c r="C462" s="24" t="s">
        <v>2522</v>
      </c>
      <c r="D462" s="25">
        <v>312</v>
      </c>
      <c r="E462" s="25" t="s">
        <v>2069</v>
      </c>
      <c r="F462" s="26">
        <v>2018</v>
      </c>
      <c r="G462" s="26">
        <v>11</v>
      </c>
      <c r="H462" s="26">
        <v>8</v>
      </c>
      <c r="I462" s="26" t="s">
        <v>1162</v>
      </c>
      <c r="J462" s="27">
        <v>6.6402736000000004</v>
      </c>
      <c r="K462" s="5">
        <v>0.28090192815748999</v>
      </c>
      <c r="L462" s="5">
        <v>0.99049128005656295</v>
      </c>
    </row>
    <row r="463" spans="1:12" ht="13">
      <c r="A463" s="1">
        <v>461</v>
      </c>
      <c r="B463" s="23">
        <v>43412</v>
      </c>
      <c r="C463" s="24" t="s">
        <v>2522</v>
      </c>
      <c r="D463" s="25">
        <v>312</v>
      </c>
      <c r="E463" s="25" t="s">
        <v>2069</v>
      </c>
      <c r="F463" s="26">
        <v>2018</v>
      </c>
      <c r="G463" s="26">
        <v>11</v>
      </c>
      <c r="H463" s="26">
        <v>8</v>
      </c>
      <c r="I463" s="26" t="s">
        <v>1188</v>
      </c>
      <c r="J463" s="27">
        <v>4.1310706000000001</v>
      </c>
      <c r="K463" s="5">
        <v>0.23473249770781501</v>
      </c>
      <c r="L463" s="5">
        <v>0.86512044489393902</v>
      </c>
    </row>
    <row r="464" spans="1:12" ht="13">
      <c r="A464" s="1">
        <v>462</v>
      </c>
      <c r="B464" s="23">
        <v>43412</v>
      </c>
      <c r="C464" s="24" t="s">
        <v>2522</v>
      </c>
      <c r="D464" s="25">
        <v>312</v>
      </c>
      <c r="E464" s="25" t="s">
        <v>2069</v>
      </c>
      <c r="F464" s="26">
        <v>2018</v>
      </c>
      <c r="G464" s="26">
        <v>11</v>
      </c>
      <c r="H464" s="26">
        <v>8</v>
      </c>
      <c r="I464" s="26" t="s">
        <v>1278</v>
      </c>
      <c r="J464" s="27">
        <v>1.9850082</v>
      </c>
      <c r="K464" s="5">
        <v>8.2084116561303294E-2</v>
      </c>
      <c r="L464" s="5">
        <v>0.88110695264392302</v>
      </c>
    </row>
    <row r="465" spans="1:12" ht="13">
      <c r="A465" s="1">
        <v>463</v>
      </c>
      <c r="B465" s="23">
        <v>43412</v>
      </c>
      <c r="C465" s="24" t="s">
        <v>2522</v>
      </c>
      <c r="D465" s="25">
        <v>312</v>
      </c>
      <c r="E465" s="25" t="s">
        <v>2069</v>
      </c>
      <c r="F465" s="26">
        <v>2018</v>
      </c>
      <c r="G465" s="26">
        <v>11</v>
      </c>
      <c r="H465" s="26">
        <v>8</v>
      </c>
      <c r="I465" s="26" t="s">
        <v>1365</v>
      </c>
      <c r="J465" s="27">
        <v>6.0959023999999999</v>
      </c>
      <c r="K465" s="5">
        <v>0.21831688984303199</v>
      </c>
      <c r="L465" s="5">
        <v>0.90619025860532598</v>
      </c>
    </row>
    <row r="466" spans="1:12" ht="13">
      <c r="A466" s="1">
        <v>464</v>
      </c>
      <c r="B466" s="23">
        <v>43412</v>
      </c>
      <c r="C466" s="24" t="s">
        <v>2522</v>
      </c>
      <c r="D466" s="25">
        <v>312</v>
      </c>
      <c r="E466" s="25" t="s">
        <v>2069</v>
      </c>
      <c r="F466" s="26">
        <v>2018</v>
      </c>
      <c r="G466" s="26">
        <v>11</v>
      </c>
      <c r="H466" s="26">
        <v>8</v>
      </c>
      <c r="I466" s="26" t="s">
        <v>1391</v>
      </c>
      <c r="J466" s="27">
        <v>0</v>
      </c>
      <c r="K466" s="5">
        <v>0</v>
      </c>
      <c r="L466" s="5">
        <v>0.71645294612775301</v>
      </c>
    </row>
    <row r="467" spans="1:12" ht="13">
      <c r="A467" s="1">
        <v>465</v>
      </c>
      <c r="B467" s="23">
        <v>43511</v>
      </c>
      <c r="C467" s="24" t="s">
        <v>2523</v>
      </c>
      <c r="D467" s="25">
        <v>46</v>
      </c>
      <c r="E467" s="25" t="s">
        <v>2072</v>
      </c>
      <c r="F467" s="26">
        <v>2019</v>
      </c>
      <c r="G467" s="26">
        <v>2</v>
      </c>
      <c r="H467" s="26">
        <v>15</v>
      </c>
      <c r="I467" s="26" t="s">
        <v>1417</v>
      </c>
      <c r="J467" s="27">
        <v>13.810739999999999</v>
      </c>
      <c r="K467" s="5">
        <v>0.58814158590628896</v>
      </c>
      <c r="L467" s="5">
        <v>6.4931681378012804</v>
      </c>
    </row>
    <row r="468" spans="1:12" ht="13">
      <c r="A468" s="1">
        <v>466</v>
      </c>
      <c r="B468" s="23">
        <v>43518</v>
      </c>
      <c r="C468" s="25" t="s">
        <v>2524</v>
      </c>
      <c r="D468" s="25">
        <v>53</v>
      </c>
      <c r="E468" s="25" t="s">
        <v>2072</v>
      </c>
      <c r="F468" s="26">
        <v>2019</v>
      </c>
      <c r="G468" s="26">
        <v>2</v>
      </c>
      <c r="H468" s="26">
        <v>22</v>
      </c>
      <c r="I468" s="26" t="s">
        <v>1222</v>
      </c>
      <c r="J468" s="27">
        <v>18.423487000000002</v>
      </c>
      <c r="K468" s="5">
        <v>1.3983655991602899</v>
      </c>
      <c r="L468" s="5">
        <v>7.6506995557767201</v>
      </c>
    </row>
    <row r="469" spans="1:12" ht="13">
      <c r="A469" s="1">
        <v>467</v>
      </c>
      <c r="B469" s="23">
        <v>43525</v>
      </c>
      <c r="C469" s="25" t="s">
        <v>2525</v>
      </c>
      <c r="D469" s="25">
        <v>60</v>
      </c>
      <c r="E469" s="25" t="s">
        <v>2072</v>
      </c>
      <c r="F469" s="26">
        <v>2019</v>
      </c>
      <c r="G469" s="26">
        <v>3</v>
      </c>
      <c r="H469" s="26">
        <v>1</v>
      </c>
      <c r="I469" s="26" t="s">
        <v>1140</v>
      </c>
      <c r="J469" s="27">
        <v>44.754105000000003</v>
      </c>
      <c r="K469" s="5">
        <v>2.4727475850040999</v>
      </c>
      <c r="L469" s="5">
        <v>10.9636348534346</v>
      </c>
    </row>
    <row r="470" spans="1:12" ht="13">
      <c r="A470" s="1">
        <v>468</v>
      </c>
      <c r="B470" s="23">
        <v>43532</v>
      </c>
      <c r="C470" s="25" t="s">
        <v>2526</v>
      </c>
      <c r="D470" s="25">
        <v>67</v>
      </c>
      <c r="E470" s="25" t="s">
        <v>2072</v>
      </c>
      <c r="F470" s="26">
        <v>2019</v>
      </c>
      <c r="G470" s="26">
        <v>3</v>
      </c>
      <c r="H470" s="26">
        <v>8</v>
      </c>
      <c r="I470" s="26" t="s">
        <v>1433</v>
      </c>
      <c r="J470" s="27">
        <v>37.89472</v>
      </c>
      <c r="K470" s="5">
        <v>1.58783148283694</v>
      </c>
      <c r="L470" s="5">
        <v>6.9394435350242398</v>
      </c>
    </row>
    <row r="471" spans="1:12" ht="13">
      <c r="A471" s="1">
        <v>469</v>
      </c>
      <c r="B471" s="23">
        <v>43543</v>
      </c>
      <c r="C471" s="25" t="s">
        <v>2527</v>
      </c>
      <c r="D471" s="25">
        <v>78</v>
      </c>
      <c r="E471" s="25" t="s">
        <v>2072</v>
      </c>
      <c r="F471" s="26">
        <v>2019</v>
      </c>
      <c r="G471" s="26">
        <v>3</v>
      </c>
      <c r="H471" s="26">
        <v>19</v>
      </c>
      <c r="I471" s="26" t="s">
        <v>1318</v>
      </c>
      <c r="J471" s="27">
        <v>29.637740999999998</v>
      </c>
      <c r="K471" s="5">
        <v>1.70900177118671</v>
      </c>
      <c r="L471" s="5">
        <v>1.1931226096696801</v>
      </c>
    </row>
    <row r="472" spans="1:12" ht="13">
      <c r="A472" s="1">
        <v>470</v>
      </c>
      <c r="B472" s="23">
        <v>43575</v>
      </c>
      <c r="C472" s="25" t="s">
        <v>2528</v>
      </c>
      <c r="D472" s="25">
        <v>110</v>
      </c>
      <c r="E472" s="25" t="s">
        <v>2054</v>
      </c>
      <c r="F472" s="26">
        <v>2019</v>
      </c>
      <c r="G472" s="26">
        <v>4</v>
      </c>
      <c r="H472" s="26">
        <v>20</v>
      </c>
      <c r="I472" s="26" t="s">
        <v>1404</v>
      </c>
      <c r="J472" s="27">
        <v>4.5139804000000003</v>
      </c>
      <c r="K472" s="5">
        <v>0.22939688224389501</v>
      </c>
      <c r="L472" s="5">
        <v>9.8295571348413893E-2</v>
      </c>
    </row>
    <row r="473" spans="1:12" ht="13">
      <c r="A473" s="1">
        <v>471</v>
      </c>
      <c r="B473" s="23">
        <v>43579</v>
      </c>
      <c r="C473" s="25" t="s">
        <v>2529</v>
      </c>
      <c r="D473" s="25">
        <v>114</v>
      </c>
      <c r="E473" s="25" t="s">
        <v>2054</v>
      </c>
      <c r="F473" s="26">
        <v>2019</v>
      </c>
      <c r="G473" s="26">
        <v>4</v>
      </c>
      <c r="H473" s="26">
        <v>24</v>
      </c>
      <c r="I473" s="26" t="s">
        <v>1204</v>
      </c>
      <c r="J473" s="27">
        <v>12.841253</v>
      </c>
      <c r="K473" s="5">
        <v>0.75730592981463196</v>
      </c>
      <c r="L473" s="5">
        <v>0</v>
      </c>
    </row>
    <row r="474" spans="1:12">
      <c r="F474" s="26"/>
      <c r="G474" s="26"/>
      <c r="H474" s="26"/>
      <c r="I474" s="26"/>
    </row>
    <row r="475" spans="1:12">
      <c r="F475" s="26"/>
      <c r="G475" s="26"/>
      <c r="H475" s="26"/>
      <c r="I475" s="26"/>
    </row>
  </sheetData>
  <phoneticPr fontId="1" type="noConversion"/>
  <conditionalFormatting sqref="J1:J1048576">
    <cfRule type="dataBar" priority="1">
      <dataBar>
        <cfvo type="min"/>
        <cfvo type="max"/>
        <color rgb="FF63C384"/>
      </dataBar>
      <extLst>
        <ext xmlns:x14="http://schemas.microsoft.com/office/spreadsheetml/2009/9/main" uri="{B025F937-C7B1-47D3-B67F-A62EFF666E3E}">
          <x14:id>{B80F86FF-C975-364F-B715-7939611C8314}</x14:id>
        </ext>
      </extLst>
    </cfRule>
  </conditionalFormatting>
  <conditionalFormatting sqref="K3:L1048576">
    <cfRule type="dataBar" priority="2">
      <dataBar>
        <cfvo type="min"/>
        <cfvo type="max"/>
        <color rgb="FFFF555A"/>
      </dataBar>
      <extLst>
        <ext xmlns:x14="http://schemas.microsoft.com/office/spreadsheetml/2009/9/main" uri="{B025F937-C7B1-47D3-B67F-A62EFF666E3E}">
          <x14:id>{FFBFDD6B-1658-194B-8A0E-44919B1F08C8}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80F86FF-C975-364F-B715-7939611C8314}">
            <x14:dataBar minLength="0" maxLength="100" gradient="0">
              <x14:cfvo type="autoMin"/>
              <x14:cfvo type="autoMax"/>
              <x14:negativeFillColor rgb="FFFF0000"/>
              <x14:axisColor rgb="FF000000"/>
            </x14:dataBar>
          </x14:cfRule>
          <xm:sqref>J1:J1048576</xm:sqref>
        </x14:conditionalFormatting>
        <x14:conditionalFormatting xmlns:xm="http://schemas.microsoft.com/office/excel/2006/main">
          <x14:cfRule type="dataBar" id="{FFBFDD6B-1658-194B-8A0E-44919B1F08C8}">
            <x14:dataBar minLength="0" maxLength="100" gradient="0">
              <x14:cfvo type="autoMin"/>
              <x14:cfvo type="autoMax"/>
              <x14:negativeFillColor rgb="FFFF0000"/>
              <x14:axisColor rgb="FF000000"/>
            </x14:dataBar>
          </x14:cfRule>
          <xm:sqref>K3:L1048576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8DB0-00D3-5D44-9464-B8C3CCA96E2D}">
  <dimension ref="A1:O50"/>
  <sheetViews>
    <sheetView workbookViewId="0">
      <pane ySplit="2" topLeftCell="A3" activePane="bottomLeft" state="frozen"/>
      <selection pane="bottomLeft" activeCell="K45" sqref="K45"/>
    </sheetView>
  </sheetViews>
  <sheetFormatPr baseColWidth="10" defaultRowHeight="13"/>
  <cols>
    <col min="1" max="1" width="12.33203125" style="4" bestFit="1" customWidth="1"/>
    <col min="2" max="2" width="15.83203125" style="4" bestFit="1" customWidth="1"/>
    <col min="3" max="3" width="29.1640625" style="4" bestFit="1" customWidth="1"/>
    <col min="4" max="4" width="12.83203125" style="4" bestFit="1" customWidth="1"/>
    <col min="5" max="5" width="12.6640625" style="4" bestFit="1" customWidth="1"/>
    <col min="6" max="6" width="17.5" style="4" bestFit="1" customWidth="1"/>
    <col min="7" max="7" width="21.1640625" style="4" bestFit="1" customWidth="1"/>
    <col min="8" max="8" width="20.83203125" style="4" bestFit="1" customWidth="1"/>
    <col min="9" max="9" width="11" style="4" bestFit="1" customWidth="1"/>
    <col min="10" max="10" width="19" style="4" bestFit="1" customWidth="1"/>
    <col min="11" max="11" width="17.83203125" style="4" bestFit="1" customWidth="1"/>
    <col min="12" max="12" width="12" style="4" bestFit="1" customWidth="1"/>
    <col min="13" max="13" width="11" style="4" bestFit="1" customWidth="1"/>
    <col min="14" max="14" width="11.83203125" style="4" bestFit="1" customWidth="1"/>
    <col min="15" max="16384" width="10.83203125" style="4"/>
  </cols>
  <sheetData>
    <row r="1" spans="1:15" s="6" customFormat="1" ht="32" customHeight="1">
      <c r="A1" s="6" t="s">
        <v>2652</v>
      </c>
    </row>
    <row r="2" spans="1:15" ht="32" customHeight="1">
      <c r="A2" s="16" t="s">
        <v>2531</v>
      </c>
      <c r="B2" s="16" t="s">
        <v>2532</v>
      </c>
      <c r="C2" s="16" t="s">
        <v>2533</v>
      </c>
      <c r="D2" s="16" t="s">
        <v>2534</v>
      </c>
      <c r="E2" s="16" t="s">
        <v>2535</v>
      </c>
      <c r="F2" s="16" t="s">
        <v>2536</v>
      </c>
      <c r="G2" s="33" t="s">
        <v>2537</v>
      </c>
      <c r="H2" s="16" t="s">
        <v>2538</v>
      </c>
      <c r="I2" s="6" t="s">
        <v>2539</v>
      </c>
      <c r="J2" s="6" t="s">
        <v>2540</v>
      </c>
      <c r="K2" s="6" t="s">
        <v>2541</v>
      </c>
      <c r="L2" s="6" t="s">
        <v>2542</v>
      </c>
      <c r="M2" s="6" t="s">
        <v>2543</v>
      </c>
      <c r="N2" s="34" t="s">
        <v>2544</v>
      </c>
      <c r="O2" s="34" t="s">
        <v>2545</v>
      </c>
    </row>
    <row r="3" spans="1:15">
      <c r="A3" s="10">
        <v>1</v>
      </c>
      <c r="B3" s="10" t="s">
        <v>2653</v>
      </c>
      <c r="C3" s="10" t="s">
        <v>2546</v>
      </c>
      <c r="D3" s="10" t="s">
        <v>2547</v>
      </c>
      <c r="E3" s="35" t="s">
        <v>2548</v>
      </c>
      <c r="F3" s="36">
        <v>5</v>
      </c>
      <c r="G3" s="37">
        <v>0</v>
      </c>
      <c r="H3" s="10" t="s">
        <v>2549</v>
      </c>
      <c r="I3" s="4">
        <f>47641507*2</f>
        <v>95283014</v>
      </c>
      <c r="J3" s="4">
        <v>653</v>
      </c>
      <c r="K3" s="4">
        <v>0</v>
      </c>
      <c r="L3" s="4">
        <v>163870</v>
      </c>
      <c r="M3" s="4">
        <v>6576</v>
      </c>
      <c r="N3" s="38">
        <v>0</v>
      </c>
      <c r="O3" s="38">
        <f>(10^9*K3)/(I3*M3)</f>
        <v>0</v>
      </c>
    </row>
    <row r="4" spans="1:15">
      <c r="A4" s="10">
        <v>2</v>
      </c>
      <c r="B4" s="10" t="s">
        <v>2653</v>
      </c>
      <c r="C4" s="10" t="s">
        <v>2550</v>
      </c>
      <c r="D4" s="10" t="s">
        <v>2551</v>
      </c>
      <c r="E4" s="35" t="s">
        <v>2548</v>
      </c>
      <c r="F4" s="36">
        <v>15</v>
      </c>
      <c r="G4" s="37">
        <v>2.6372260000000001</v>
      </c>
      <c r="H4" s="10" t="s">
        <v>2549</v>
      </c>
      <c r="I4" s="4">
        <f>69671608*2</f>
        <v>139343216</v>
      </c>
      <c r="J4" s="4">
        <v>3176</v>
      </c>
      <c r="K4" s="4">
        <v>431</v>
      </c>
      <c r="L4" s="4">
        <v>163870</v>
      </c>
      <c r="M4" s="4">
        <v>6576</v>
      </c>
      <c r="N4" s="38">
        <f>(10^9*J4)/(I4*L4)</f>
        <v>0.13908977684431767</v>
      </c>
      <c r="O4" s="38">
        <f>(10^9*K4)/(I4*M4)</f>
        <v>0.4703591923012142</v>
      </c>
    </row>
    <row r="5" spans="1:15">
      <c r="A5" s="10">
        <v>3</v>
      </c>
      <c r="B5" s="10" t="s">
        <v>2653</v>
      </c>
      <c r="C5" s="10" t="s">
        <v>2552</v>
      </c>
      <c r="D5" s="10" t="s">
        <v>2553</v>
      </c>
      <c r="E5" s="35" t="s">
        <v>2548</v>
      </c>
      <c r="F5" s="36">
        <v>23.5</v>
      </c>
      <c r="G5" s="37">
        <v>11.279563</v>
      </c>
      <c r="H5" s="10" t="s">
        <v>2554</v>
      </c>
      <c r="I5" s="4">
        <f>75217864*2</f>
        <v>150435728</v>
      </c>
      <c r="J5" s="4">
        <v>12904</v>
      </c>
      <c r="K5" s="4">
        <v>24</v>
      </c>
      <c r="L5" s="4">
        <v>163870</v>
      </c>
      <c r="M5" s="4">
        <v>6576</v>
      </c>
      <c r="N5" s="38">
        <f>(10^9*J5)/(I5*L5)</f>
        <v>0.52344843853409673</v>
      </c>
      <c r="O5" s="38">
        <v>0</v>
      </c>
    </row>
    <row r="6" spans="1:15">
      <c r="A6" s="10">
        <v>4</v>
      </c>
      <c r="B6" s="10" t="s">
        <v>2653</v>
      </c>
      <c r="C6" s="10" t="s">
        <v>2555</v>
      </c>
      <c r="D6" s="10" t="s">
        <v>2556</v>
      </c>
      <c r="E6" s="35" t="s">
        <v>2557</v>
      </c>
      <c r="F6" s="36">
        <v>10</v>
      </c>
      <c r="G6" s="37">
        <v>0</v>
      </c>
      <c r="H6" s="10"/>
      <c r="I6" s="4">
        <f>66926051*2</f>
        <v>133852102</v>
      </c>
      <c r="J6" s="4">
        <v>2280</v>
      </c>
      <c r="K6" s="4">
        <v>123</v>
      </c>
      <c r="L6" s="4">
        <v>163870</v>
      </c>
      <c r="M6" s="4">
        <v>6576</v>
      </c>
      <c r="N6" s="38">
        <v>0</v>
      </c>
      <c r="O6" s="38">
        <f>(10^9*K6)/(I6*M6)</f>
        <v>0.13973915450385527</v>
      </c>
    </row>
    <row r="7" spans="1:15">
      <c r="A7" s="10">
        <v>5</v>
      </c>
      <c r="B7" s="10" t="s">
        <v>2653</v>
      </c>
      <c r="C7" s="10" t="s">
        <v>2558</v>
      </c>
      <c r="D7" s="10" t="s">
        <v>2559</v>
      </c>
      <c r="E7" s="35" t="s">
        <v>2557</v>
      </c>
      <c r="F7" s="36">
        <v>15</v>
      </c>
      <c r="G7" s="37">
        <v>6.1534057000000004</v>
      </c>
      <c r="H7" s="10"/>
      <c r="I7" s="4">
        <f>72036600*2</f>
        <v>144073200</v>
      </c>
      <c r="J7" s="4">
        <v>7162</v>
      </c>
      <c r="K7" s="4">
        <v>120</v>
      </c>
      <c r="L7" s="4">
        <v>163870</v>
      </c>
      <c r="M7" s="4">
        <v>6576</v>
      </c>
      <c r="N7" s="38">
        <f>(10^9*J7)/(I7*L7)</f>
        <v>0.30335535139673203</v>
      </c>
      <c r="O7" s="38">
        <f>(10^9*K7)/(I7*M7)</f>
        <v>0.12665905374824571</v>
      </c>
    </row>
    <row r="8" spans="1:15">
      <c r="A8" s="10">
        <v>6</v>
      </c>
      <c r="B8" s="10" t="s">
        <v>2653</v>
      </c>
      <c r="C8" s="10" t="s">
        <v>2560</v>
      </c>
      <c r="D8" s="10" t="s">
        <v>2561</v>
      </c>
      <c r="E8" s="35" t="s">
        <v>2557</v>
      </c>
      <c r="F8" s="36">
        <v>23.5</v>
      </c>
      <c r="G8" s="37">
        <v>7.4913879999999997</v>
      </c>
      <c r="H8" s="10"/>
      <c r="I8" s="4">
        <f>52865360*2</f>
        <v>105730720</v>
      </c>
      <c r="J8" s="4">
        <v>8690</v>
      </c>
      <c r="K8" s="4">
        <v>14</v>
      </c>
      <c r="L8" s="4">
        <v>163870</v>
      </c>
      <c r="M8" s="4">
        <v>6576</v>
      </c>
      <c r="N8" s="38">
        <f>(10^9*J8)/(I8*L8)</f>
        <v>0.50155565693117266</v>
      </c>
      <c r="O8" s="38">
        <v>0</v>
      </c>
    </row>
    <row r="9" spans="1:15">
      <c r="A9" s="10">
        <v>7</v>
      </c>
      <c r="B9" s="10" t="s">
        <v>2653</v>
      </c>
      <c r="C9" s="10" t="s">
        <v>2562</v>
      </c>
      <c r="D9" s="10" t="s">
        <v>2563</v>
      </c>
      <c r="E9" s="35" t="s">
        <v>2564</v>
      </c>
      <c r="F9" s="36">
        <v>10</v>
      </c>
      <c r="G9" s="37">
        <v>0</v>
      </c>
      <c r="H9" s="10"/>
      <c r="I9" s="4">
        <f>78843076*2</f>
        <v>157686152</v>
      </c>
      <c r="J9" s="4">
        <v>366</v>
      </c>
      <c r="K9" s="4">
        <v>12</v>
      </c>
      <c r="L9" s="4">
        <v>163870</v>
      </c>
      <c r="M9" s="4">
        <v>6576</v>
      </c>
      <c r="N9" s="38">
        <v>0</v>
      </c>
      <c r="O9" s="38">
        <v>0</v>
      </c>
    </row>
    <row r="10" spans="1:15">
      <c r="A10" s="10">
        <v>8</v>
      </c>
      <c r="B10" s="10" t="s">
        <v>2653</v>
      </c>
      <c r="C10" s="10" t="s">
        <v>2565</v>
      </c>
      <c r="D10" s="10" t="s">
        <v>2566</v>
      </c>
      <c r="E10" s="35" t="s">
        <v>2564</v>
      </c>
      <c r="F10" s="36">
        <v>15</v>
      </c>
      <c r="G10" s="37">
        <v>8.0145169999999997</v>
      </c>
      <c r="H10" s="10"/>
      <c r="I10" s="4">
        <f>58860318*2</f>
        <v>117720636</v>
      </c>
      <c r="J10" s="4">
        <v>9105</v>
      </c>
      <c r="K10" s="4">
        <v>118</v>
      </c>
      <c r="L10" s="4">
        <v>163870</v>
      </c>
      <c r="M10" s="4">
        <v>6576</v>
      </c>
      <c r="N10" s="38">
        <f t="shared" ref="N10:N33" si="0">(10^9*J10)/(I10*L10)</f>
        <v>0.47198467393641358</v>
      </c>
      <c r="O10" s="38">
        <f t="shared" ref="O10:O33" si="1">(10^9*K10)/(I10*M10)</f>
        <v>0.15242900088851363</v>
      </c>
    </row>
    <row r="11" spans="1:15">
      <c r="A11" s="10">
        <v>9</v>
      </c>
      <c r="B11" s="10" t="s">
        <v>2653</v>
      </c>
      <c r="C11" s="10" t="s">
        <v>2567</v>
      </c>
      <c r="D11" s="10" t="s">
        <v>2568</v>
      </c>
      <c r="E11" s="35" t="s">
        <v>2564</v>
      </c>
      <c r="F11" s="36">
        <v>23.5</v>
      </c>
      <c r="G11" s="37">
        <v>18.529330999999999</v>
      </c>
      <c r="H11" s="10" t="s">
        <v>2554</v>
      </c>
      <c r="I11" s="4">
        <f>72525372*2</f>
        <v>145050744</v>
      </c>
      <c r="J11" s="4">
        <v>20885</v>
      </c>
      <c r="K11" s="4">
        <v>51</v>
      </c>
      <c r="L11" s="4">
        <v>163870</v>
      </c>
      <c r="M11" s="4">
        <v>6576</v>
      </c>
      <c r="N11" s="38">
        <f t="shared" si="0"/>
        <v>0.87864828390543692</v>
      </c>
      <c r="O11" s="38">
        <v>0</v>
      </c>
    </row>
    <row r="12" spans="1:15">
      <c r="A12" s="10">
        <v>10</v>
      </c>
      <c r="B12" s="10" t="s">
        <v>2653</v>
      </c>
      <c r="C12" s="10" t="s">
        <v>2569</v>
      </c>
      <c r="D12" s="10" t="s">
        <v>1621</v>
      </c>
      <c r="E12" s="35" t="s">
        <v>2570</v>
      </c>
      <c r="F12" s="36">
        <v>15</v>
      </c>
      <c r="G12" s="37">
        <v>6.1475825000000004</v>
      </c>
      <c r="H12" s="10"/>
      <c r="I12" s="4">
        <f>74230775*2</f>
        <v>148461550</v>
      </c>
      <c r="J12" s="4">
        <v>7091</v>
      </c>
      <c r="K12" s="4">
        <v>104</v>
      </c>
      <c r="L12" s="4">
        <v>163870</v>
      </c>
      <c r="M12" s="4">
        <v>6576</v>
      </c>
      <c r="N12" s="38">
        <f t="shared" si="0"/>
        <v>0.29147012096824726</v>
      </c>
      <c r="O12" s="38">
        <f t="shared" si="1"/>
        <v>0.10652647206061672</v>
      </c>
    </row>
    <row r="13" spans="1:15">
      <c r="A13" s="10">
        <v>11</v>
      </c>
      <c r="B13" s="10" t="s">
        <v>2653</v>
      </c>
      <c r="C13" s="10" t="s">
        <v>2571</v>
      </c>
      <c r="D13" s="10" t="s">
        <v>2572</v>
      </c>
      <c r="E13" s="35" t="s">
        <v>2570</v>
      </c>
      <c r="F13" s="36">
        <v>23.5</v>
      </c>
      <c r="G13" s="37">
        <v>14.984275</v>
      </c>
      <c r="H13" s="10" t="s">
        <v>2554</v>
      </c>
      <c r="I13" s="4">
        <f>66823456*2</f>
        <v>133646912</v>
      </c>
      <c r="J13" s="4">
        <v>16740</v>
      </c>
      <c r="K13" s="4">
        <v>26</v>
      </c>
      <c r="L13" s="4">
        <v>163870</v>
      </c>
      <c r="M13" s="4">
        <v>6576</v>
      </c>
      <c r="N13" s="38">
        <f t="shared" si="0"/>
        <v>0.76435845056865803</v>
      </c>
      <c r="O13" s="38">
        <v>0</v>
      </c>
    </row>
    <row r="14" spans="1:15">
      <c r="A14" s="10">
        <v>12</v>
      </c>
      <c r="B14" s="10" t="s">
        <v>2653</v>
      </c>
      <c r="C14" s="10" t="s">
        <v>2573</v>
      </c>
      <c r="D14" s="10" t="s">
        <v>2574</v>
      </c>
      <c r="E14" s="35" t="s">
        <v>2575</v>
      </c>
      <c r="F14" s="36">
        <v>15</v>
      </c>
      <c r="G14" s="37">
        <v>0</v>
      </c>
      <c r="H14" s="10"/>
      <c r="I14" s="4">
        <f>65772494*2</f>
        <v>131544988</v>
      </c>
      <c r="J14" s="4">
        <v>479</v>
      </c>
      <c r="K14" s="4">
        <v>4</v>
      </c>
      <c r="L14" s="4">
        <v>163870</v>
      </c>
      <c r="M14" s="4">
        <v>6576</v>
      </c>
      <c r="N14" s="38">
        <v>0</v>
      </c>
      <c r="O14" s="38">
        <v>0</v>
      </c>
    </row>
    <row r="15" spans="1:15">
      <c r="A15" s="10">
        <v>13</v>
      </c>
      <c r="B15" s="10" t="s">
        <v>2653</v>
      </c>
      <c r="C15" s="10" t="s">
        <v>2576</v>
      </c>
      <c r="D15" s="10" t="s">
        <v>2577</v>
      </c>
      <c r="E15" s="35" t="s">
        <v>2575</v>
      </c>
      <c r="F15" s="36">
        <v>23.5</v>
      </c>
      <c r="G15" s="37">
        <v>14.112325999999999</v>
      </c>
      <c r="H15" s="10"/>
      <c r="I15" s="4">
        <f>91862725*2</f>
        <v>183725450</v>
      </c>
      <c r="J15" s="4">
        <v>15836</v>
      </c>
      <c r="K15" s="4">
        <v>42</v>
      </c>
      <c r="L15" s="4">
        <v>163870</v>
      </c>
      <c r="M15" s="4">
        <v>6576</v>
      </c>
      <c r="N15" s="38">
        <f t="shared" si="0"/>
        <v>0.52598906993221339</v>
      </c>
      <c r="O15" s="38">
        <v>0</v>
      </c>
    </row>
    <row r="16" spans="1:15">
      <c r="A16" s="10">
        <v>14</v>
      </c>
      <c r="B16" s="10" t="s">
        <v>2653</v>
      </c>
      <c r="C16" s="10" t="s">
        <v>2578</v>
      </c>
      <c r="D16" s="10" t="s">
        <v>2579</v>
      </c>
      <c r="E16" s="35" t="s">
        <v>2580</v>
      </c>
      <c r="F16" s="36">
        <v>5</v>
      </c>
      <c r="G16" s="37">
        <v>0</v>
      </c>
      <c r="H16" s="10"/>
      <c r="I16" s="4">
        <f>65607661*2</f>
        <v>131215322</v>
      </c>
      <c r="J16" s="4">
        <v>346</v>
      </c>
      <c r="K16" s="4">
        <v>0</v>
      </c>
      <c r="L16" s="4">
        <v>163870</v>
      </c>
      <c r="M16" s="4">
        <v>6576</v>
      </c>
      <c r="N16" s="38">
        <v>0</v>
      </c>
      <c r="O16" s="38">
        <f t="shared" si="1"/>
        <v>0</v>
      </c>
    </row>
    <row r="17" spans="1:15">
      <c r="A17" s="10">
        <v>15</v>
      </c>
      <c r="B17" s="10" t="s">
        <v>2653</v>
      </c>
      <c r="C17" s="10" t="s">
        <v>2581</v>
      </c>
      <c r="D17" s="10" t="s">
        <v>2582</v>
      </c>
      <c r="E17" s="35" t="s">
        <v>2580</v>
      </c>
      <c r="F17" s="36">
        <v>15</v>
      </c>
      <c r="G17" s="37">
        <v>0</v>
      </c>
      <c r="H17" s="10"/>
      <c r="I17" s="4">
        <f>59002358*2</f>
        <v>118004716</v>
      </c>
      <c r="J17" s="4">
        <v>144</v>
      </c>
      <c r="K17" s="4">
        <v>0</v>
      </c>
      <c r="L17" s="4">
        <v>163870</v>
      </c>
      <c r="M17" s="4">
        <v>6576</v>
      </c>
      <c r="N17" s="38">
        <v>0</v>
      </c>
      <c r="O17" s="38">
        <f t="shared" si="1"/>
        <v>0</v>
      </c>
    </row>
    <row r="18" spans="1:15">
      <c r="A18" s="10">
        <v>16</v>
      </c>
      <c r="B18" s="10" t="s">
        <v>2653</v>
      </c>
      <c r="C18" s="10" t="s">
        <v>2583</v>
      </c>
      <c r="D18" s="10" t="s">
        <v>2584</v>
      </c>
      <c r="E18" s="35" t="s">
        <v>2580</v>
      </c>
      <c r="F18" s="36">
        <v>23.5</v>
      </c>
      <c r="G18" s="37">
        <v>0</v>
      </c>
      <c r="H18" s="10"/>
      <c r="I18" s="4">
        <f>69794728*2</f>
        <v>139589456</v>
      </c>
      <c r="J18" s="4">
        <v>484</v>
      </c>
      <c r="K18" s="4">
        <v>6</v>
      </c>
      <c r="L18" s="4">
        <v>163870</v>
      </c>
      <c r="M18" s="4">
        <v>6576</v>
      </c>
      <c r="N18" s="38">
        <v>0</v>
      </c>
      <c r="O18" s="38">
        <v>0</v>
      </c>
    </row>
    <row r="19" spans="1:15">
      <c r="A19" s="10"/>
      <c r="B19" s="10"/>
      <c r="C19" s="10"/>
      <c r="D19" s="10"/>
      <c r="E19" s="35"/>
      <c r="F19" s="36"/>
      <c r="G19" s="37"/>
      <c r="H19" s="10"/>
      <c r="N19" s="38"/>
      <c r="O19" s="38"/>
    </row>
    <row r="20" spans="1:15">
      <c r="A20" s="10">
        <v>17</v>
      </c>
      <c r="B20" s="10" t="s">
        <v>2654</v>
      </c>
      <c r="C20" s="10" t="s">
        <v>2585</v>
      </c>
      <c r="D20" s="10" t="s">
        <v>2586</v>
      </c>
      <c r="E20" s="35" t="s">
        <v>2548</v>
      </c>
      <c r="F20" s="36">
        <v>5</v>
      </c>
      <c r="G20" s="37">
        <v>21.990513</v>
      </c>
      <c r="H20" s="10" t="s">
        <v>2587</v>
      </c>
      <c r="I20" s="4">
        <f>144843059*2</f>
        <v>289686118</v>
      </c>
      <c r="J20" s="4">
        <v>25100</v>
      </c>
      <c r="K20" s="4">
        <v>2</v>
      </c>
      <c r="L20" s="4">
        <v>163870</v>
      </c>
      <c r="M20" s="4">
        <v>6576</v>
      </c>
      <c r="N20" s="38">
        <f t="shared" si="0"/>
        <v>0.52874537773668395</v>
      </c>
      <c r="O20" s="38">
        <v>0</v>
      </c>
    </row>
    <row r="21" spans="1:15">
      <c r="A21" s="10">
        <v>18</v>
      </c>
      <c r="B21" s="10" t="s">
        <v>2654</v>
      </c>
      <c r="C21" s="10" t="s">
        <v>2588</v>
      </c>
      <c r="D21" s="10" t="s">
        <v>2589</v>
      </c>
      <c r="E21" s="35" t="s">
        <v>2548</v>
      </c>
      <c r="F21" s="36">
        <v>15</v>
      </c>
      <c r="G21" s="37">
        <v>81.088806000000005</v>
      </c>
      <c r="H21" s="10" t="s">
        <v>2587</v>
      </c>
      <c r="I21" s="4">
        <f>148297534*2</f>
        <v>296595068</v>
      </c>
      <c r="J21" s="4">
        <v>341698</v>
      </c>
      <c r="K21" s="4">
        <v>0</v>
      </c>
      <c r="L21" s="4">
        <v>163870</v>
      </c>
      <c r="M21" s="4">
        <v>6576</v>
      </c>
      <c r="N21" s="38">
        <f t="shared" si="0"/>
        <v>7.0303841824805557</v>
      </c>
      <c r="O21" s="38">
        <f t="shared" si="1"/>
        <v>0</v>
      </c>
    </row>
    <row r="22" spans="1:15">
      <c r="A22" s="10">
        <v>19</v>
      </c>
      <c r="B22" s="10" t="s">
        <v>2654</v>
      </c>
      <c r="C22" s="10" t="s">
        <v>2590</v>
      </c>
      <c r="D22" s="10" t="s">
        <v>2591</v>
      </c>
      <c r="E22" s="35" t="s">
        <v>2548</v>
      </c>
      <c r="F22" s="36">
        <v>23.5</v>
      </c>
      <c r="G22" s="37">
        <v>26.506419999999999</v>
      </c>
      <c r="H22" s="10" t="s">
        <v>2587</v>
      </c>
      <c r="I22" s="4">
        <f>123775729*2</f>
        <v>247551458</v>
      </c>
      <c r="J22" s="4">
        <v>200712</v>
      </c>
      <c r="K22" s="4">
        <v>0</v>
      </c>
      <c r="L22" s="4">
        <v>163870</v>
      </c>
      <c r="M22" s="4">
        <v>6576</v>
      </c>
      <c r="N22" s="38">
        <f t="shared" si="0"/>
        <v>4.9477573913159008</v>
      </c>
      <c r="O22" s="38">
        <f t="shared" si="1"/>
        <v>0</v>
      </c>
    </row>
    <row r="23" spans="1:15">
      <c r="A23" s="10">
        <v>20</v>
      </c>
      <c r="B23" s="10" t="s">
        <v>2654</v>
      </c>
      <c r="C23" s="10" t="s">
        <v>2592</v>
      </c>
      <c r="D23" s="10" t="s">
        <v>2593</v>
      </c>
      <c r="E23" s="35" t="s">
        <v>2557</v>
      </c>
      <c r="F23" s="36">
        <v>15</v>
      </c>
      <c r="G23" s="37">
        <v>296.69592</v>
      </c>
      <c r="H23" s="10" t="s">
        <v>2587</v>
      </c>
      <c r="I23" s="4">
        <f>135355372*2</f>
        <v>270710744</v>
      </c>
      <c r="J23" s="4">
        <v>319481</v>
      </c>
      <c r="K23" s="4">
        <v>559</v>
      </c>
      <c r="L23" s="4">
        <v>163870</v>
      </c>
      <c r="M23" s="4">
        <v>6576</v>
      </c>
      <c r="N23" s="38">
        <f t="shared" si="0"/>
        <v>7.2017839562182857</v>
      </c>
      <c r="O23" s="38">
        <f t="shared" si="1"/>
        <v>0.314010746189892</v>
      </c>
    </row>
    <row r="24" spans="1:15">
      <c r="A24" s="10">
        <v>21</v>
      </c>
      <c r="B24" s="10" t="s">
        <v>2654</v>
      </c>
      <c r="C24" s="10" t="s">
        <v>2594</v>
      </c>
      <c r="D24" s="10" t="s">
        <v>2595</v>
      </c>
      <c r="E24" s="35" t="s">
        <v>2557</v>
      </c>
      <c r="F24" s="36">
        <v>23.5</v>
      </c>
      <c r="G24" s="37">
        <v>188.53287</v>
      </c>
      <c r="H24" s="10" t="s">
        <v>2587</v>
      </c>
      <c r="I24" s="4">
        <f>132774170*2</f>
        <v>265548340</v>
      </c>
      <c r="J24" s="4">
        <v>203332</v>
      </c>
      <c r="K24" s="4">
        <v>2</v>
      </c>
      <c r="L24" s="4">
        <v>163870</v>
      </c>
      <c r="M24" s="4">
        <v>6576</v>
      </c>
      <c r="N24" s="38">
        <f t="shared" si="0"/>
        <v>4.6726439315941581</v>
      </c>
      <c r="O24" s="38">
        <v>0</v>
      </c>
    </row>
    <row r="25" spans="1:15">
      <c r="A25" s="10">
        <v>22</v>
      </c>
      <c r="B25" s="10" t="s">
        <v>2654</v>
      </c>
      <c r="C25" s="10" t="s">
        <v>2596</v>
      </c>
      <c r="D25" s="10" t="s">
        <v>2597</v>
      </c>
      <c r="E25" s="35" t="s">
        <v>2564</v>
      </c>
      <c r="F25" s="36">
        <v>15</v>
      </c>
      <c r="G25" s="37">
        <v>281.88330000000002</v>
      </c>
      <c r="H25" s="10" t="s">
        <v>2587</v>
      </c>
      <c r="I25" s="4">
        <f>143073944*2</f>
        <v>286147888</v>
      </c>
      <c r="J25" s="4">
        <v>303391</v>
      </c>
      <c r="K25" s="4">
        <v>4</v>
      </c>
      <c r="L25" s="4">
        <v>163870</v>
      </c>
      <c r="M25" s="4">
        <v>6576</v>
      </c>
      <c r="N25" s="38">
        <f t="shared" si="0"/>
        <v>6.4701253541774904</v>
      </c>
      <c r="O25" s="38">
        <v>0</v>
      </c>
    </row>
    <row r="26" spans="1:15">
      <c r="A26" s="10">
        <v>23</v>
      </c>
      <c r="B26" s="10" t="s">
        <v>2654</v>
      </c>
      <c r="C26" s="10" t="s">
        <v>2598</v>
      </c>
      <c r="D26" s="10" t="s">
        <v>2599</v>
      </c>
      <c r="E26" s="35" t="s">
        <v>2564</v>
      </c>
      <c r="F26" s="36">
        <v>23.5</v>
      </c>
      <c r="G26" s="37">
        <v>61.748702999999999</v>
      </c>
      <c r="H26" s="10" t="s">
        <v>2587</v>
      </c>
      <c r="I26" s="4">
        <f>127813255*2</f>
        <v>255626510</v>
      </c>
      <c r="J26" s="4">
        <v>74526</v>
      </c>
      <c r="K26" s="4">
        <v>6</v>
      </c>
      <c r="L26" s="4">
        <v>163870</v>
      </c>
      <c r="M26" s="4">
        <v>6576</v>
      </c>
      <c r="N26" s="38">
        <f t="shared" si="0"/>
        <v>1.779108635568543</v>
      </c>
      <c r="O26" s="38">
        <v>0</v>
      </c>
    </row>
    <row r="27" spans="1:15">
      <c r="A27" s="10">
        <v>24</v>
      </c>
      <c r="B27" s="10" t="s">
        <v>2654</v>
      </c>
      <c r="C27" s="10" t="s">
        <v>2600</v>
      </c>
      <c r="D27" s="10" t="s">
        <v>2601</v>
      </c>
      <c r="E27" s="35" t="s">
        <v>2570</v>
      </c>
      <c r="F27" s="36">
        <v>15</v>
      </c>
      <c r="G27" s="37">
        <v>73.476550000000003</v>
      </c>
      <c r="H27" s="10" t="s">
        <v>2587</v>
      </c>
      <c r="I27" s="4">
        <f>110915198*2</f>
        <v>221830396</v>
      </c>
      <c r="J27" s="4">
        <v>79949</v>
      </c>
      <c r="K27" s="4">
        <v>18</v>
      </c>
      <c r="L27" s="4">
        <v>163870</v>
      </c>
      <c r="M27" s="4">
        <v>6576</v>
      </c>
      <c r="N27" s="38">
        <f t="shared" si="0"/>
        <v>2.1993407841654689</v>
      </c>
      <c r="O27" s="38">
        <v>0</v>
      </c>
    </row>
    <row r="28" spans="1:15">
      <c r="A28" s="10">
        <v>25</v>
      </c>
      <c r="B28" s="10" t="s">
        <v>2654</v>
      </c>
      <c r="C28" s="10" t="s">
        <v>2602</v>
      </c>
      <c r="D28" s="10" t="s">
        <v>2603</v>
      </c>
      <c r="E28" s="35" t="s">
        <v>2570</v>
      </c>
      <c r="F28" s="36">
        <v>23.5</v>
      </c>
      <c r="G28" s="37">
        <v>137.21170000000001</v>
      </c>
      <c r="H28" s="10" t="s">
        <v>2587</v>
      </c>
      <c r="I28" s="4">
        <f>133875056*2</f>
        <v>267750112</v>
      </c>
      <c r="J28" s="4">
        <v>148823</v>
      </c>
      <c r="K28" s="4">
        <v>8</v>
      </c>
      <c r="L28" s="4">
        <v>163870</v>
      </c>
      <c r="M28" s="4">
        <v>6576</v>
      </c>
      <c r="N28" s="38">
        <f t="shared" si="0"/>
        <v>3.3918835994547125</v>
      </c>
      <c r="O28" s="38">
        <v>0</v>
      </c>
    </row>
    <row r="29" spans="1:15">
      <c r="A29" s="10">
        <v>26</v>
      </c>
      <c r="B29" s="10" t="s">
        <v>2654</v>
      </c>
      <c r="C29" s="10" t="s">
        <v>2604</v>
      </c>
      <c r="D29" s="10" t="s">
        <v>2605</v>
      </c>
      <c r="E29" s="35" t="s">
        <v>2575</v>
      </c>
      <c r="F29" s="36">
        <v>15</v>
      </c>
      <c r="G29" s="37">
        <v>51.544277000000001</v>
      </c>
      <c r="H29" s="10" t="s">
        <v>2587</v>
      </c>
      <c r="I29" s="4">
        <f>108214671*2</f>
        <v>216429342</v>
      </c>
      <c r="J29" s="4">
        <v>56304</v>
      </c>
      <c r="K29" s="4">
        <v>0</v>
      </c>
      <c r="L29" s="4">
        <v>163870</v>
      </c>
      <c r="M29" s="4">
        <v>6576</v>
      </c>
      <c r="N29" s="38">
        <f t="shared" si="0"/>
        <v>1.5875362715201711</v>
      </c>
      <c r="O29" s="38">
        <v>0</v>
      </c>
    </row>
    <row r="30" spans="1:15">
      <c r="A30" s="10">
        <v>27</v>
      </c>
      <c r="B30" s="10" t="s">
        <v>2654</v>
      </c>
      <c r="C30" s="10" t="s">
        <v>2606</v>
      </c>
      <c r="D30" s="10" t="s">
        <v>2607</v>
      </c>
      <c r="E30" s="35" t="s">
        <v>2575</v>
      </c>
      <c r="F30" s="36">
        <v>23.5</v>
      </c>
      <c r="G30" s="37">
        <v>45.075360000000003</v>
      </c>
      <c r="H30" s="10" t="s">
        <v>2587</v>
      </c>
      <c r="I30" s="4">
        <f>150544497*2</f>
        <v>301088994</v>
      </c>
      <c r="J30" s="4">
        <v>49423</v>
      </c>
      <c r="K30" s="4">
        <v>2</v>
      </c>
      <c r="L30" s="4">
        <v>163870</v>
      </c>
      <c r="M30" s="4">
        <v>6576</v>
      </c>
      <c r="N30" s="38">
        <f t="shared" si="0"/>
        <v>1.0016933011491527</v>
      </c>
      <c r="O30" s="38">
        <v>0</v>
      </c>
    </row>
    <row r="31" spans="1:15">
      <c r="A31" s="10">
        <v>28</v>
      </c>
      <c r="B31" s="10" t="s">
        <v>2654</v>
      </c>
      <c r="C31" s="10" t="s">
        <v>2608</v>
      </c>
      <c r="D31" s="10" t="s">
        <v>2609</v>
      </c>
      <c r="E31" s="35" t="s">
        <v>2580</v>
      </c>
      <c r="F31" s="36">
        <v>5</v>
      </c>
      <c r="G31" s="37">
        <v>52.900826000000002</v>
      </c>
      <c r="H31" s="10" t="s">
        <v>2587</v>
      </c>
      <c r="I31" s="4">
        <f>139498592*2</f>
        <v>278997184</v>
      </c>
      <c r="J31" s="4">
        <v>58617</v>
      </c>
      <c r="K31" s="4">
        <v>0</v>
      </c>
      <c r="L31" s="4">
        <v>163870</v>
      </c>
      <c r="M31" s="4">
        <v>6576</v>
      </c>
      <c r="N31" s="38">
        <f t="shared" si="0"/>
        <v>1.2821071261463628</v>
      </c>
      <c r="O31" s="38">
        <f t="shared" si="1"/>
        <v>0</v>
      </c>
    </row>
    <row r="32" spans="1:15">
      <c r="A32" s="10">
        <v>29</v>
      </c>
      <c r="B32" s="10" t="s">
        <v>2654</v>
      </c>
      <c r="C32" s="10" t="s">
        <v>2610</v>
      </c>
      <c r="D32" s="10" t="s">
        <v>2611</v>
      </c>
      <c r="E32" s="35" t="s">
        <v>2580</v>
      </c>
      <c r="F32" s="36">
        <v>15</v>
      </c>
      <c r="G32" s="37">
        <v>66.307609999999997</v>
      </c>
      <c r="H32" s="10" t="s">
        <v>2587</v>
      </c>
      <c r="I32" s="4">
        <f>151363015*2</f>
        <v>302726030</v>
      </c>
      <c r="J32" s="4">
        <v>72643</v>
      </c>
      <c r="K32" s="4">
        <v>21</v>
      </c>
      <c r="L32" s="4">
        <v>163870</v>
      </c>
      <c r="M32" s="4">
        <v>6576</v>
      </c>
      <c r="N32" s="38">
        <f t="shared" si="0"/>
        <v>1.4643488554010486</v>
      </c>
      <c r="O32" s="38">
        <v>0</v>
      </c>
    </row>
    <row r="33" spans="1:15">
      <c r="A33" s="10">
        <v>30</v>
      </c>
      <c r="B33" s="10" t="s">
        <v>2654</v>
      </c>
      <c r="C33" s="10" t="s">
        <v>2612</v>
      </c>
      <c r="D33" s="10" t="s">
        <v>2613</v>
      </c>
      <c r="E33" s="35" t="s">
        <v>2580</v>
      </c>
      <c r="F33" s="36">
        <v>23.5</v>
      </c>
      <c r="G33" s="37">
        <v>60.971713999999999</v>
      </c>
      <c r="H33" s="10" t="s">
        <v>2587</v>
      </c>
      <c r="I33" s="4">
        <f>143108398*2</f>
        <v>286216796</v>
      </c>
      <c r="J33" s="4">
        <v>66889</v>
      </c>
      <c r="K33" s="4">
        <v>132</v>
      </c>
      <c r="L33" s="4">
        <v>163870</v>
      </c>
      <c r="M33" s="4">
        <v>6576</v>
      </c>
      <c r="N33" s="38">
        <f t="shared" si="0"/>
        <v>1.4261333427937786</v>
      </c>
      <c r="O33" s="38">
        <f t="shared" si="1"/>
        <v>7.0132127049350124E-2</v>
      </c>
    </row>
    <row r="35" spans="1:15">
      <c r="A35" s="10">
        <v>31</v>
      </c>
      <c r="B35" s="10" t="s">
        <v>2655</v>
      </c>
      <c r="C35" s="10" t="s">
        <v>2614</v>
      </c>
      <c r="D35" s="10" t="s">
        <v>2615</v>
      </c>
      <c r="E35" s="35" t="s">
        <v>2616</v>
      </c>
      <c r="F35" s="36">
        <v>5</v>
      </c>
      <c r="G35" s="37" t="s">
        <v>2656</v>
      </c>
      <c r="H35" s="37" t="s">
        <v>2656</v>
      </c>
      <c r="N35" s="38"/>
      <c r="O35" s="38"/>
    </row>
    <row r="36" spans="1:15">
      <c r="A36" s="10">
        <v>32</v>
      </c>
      <c r="B36" s="10" t="s">
        <v>2655</v>
      </c>
      <c r="C36" s="10" t="s">
        <v>2617</v>
      </c>
      <c r="D36" s="10" t="s">
        <v>2618</v>
      </c>
      <c r="E36" s="35" t="s">
        <v>2548</v>
      </c>
      <c r="F36" s="36">
        <v>15</v>
      </c>
      <c r="G36" s="37" t="s">
        <v>2619</v>
      </c>
      <c r="H36" s="10" t="s">
        <v>2620</v>
      </c>
      <c r="N36" s="38"/>
      <c r="O36" s="38"/>
    </row>
    <row r="37" spans="1:15">
      <c r="A37" s="10">
        <v>33</v>
      </c>
      <c r="B37" s="10" t="s">
        <v>2655</v>
      </c>
      <c r="C37" s="10" t="s">
        <v>2621</v>
      </c>
      <c r="D37" s="10" t="s">
        <v>2622</v>
      </c>
      <c r="E37" s="35" t="s">
        <v>2616</v>
      </c>
      <c r="F37" s="36">
        <v>23.5</v>
      </c>
      <c r="G37" s="37" t="s">
        <v>2656</v>
      </c>
      <c r="H37" s="37" t="s">
        <v>2656</v>
      </c>
      <c r="N37" s="38"/>
      <c r="O37" s="38"/>
    </row>
    <row r="38" spans="1:15">
      <c r="A38" s="10">
        <v>34</v>
      </c>
      <c r="B38" s="10" t="s">
        <v>2655</v>
      </c>
      <c r="C38" s="10" t="s">
        <v>2623</v>
      </c>
      <c r="D38" s="10" t="s">
        <v>2624</v>
      </c>
      <c r="E38" s="35" t="s">
        <v>2625</v>
      </c>
      <c r="F38" s="36">
        <v>10</v>
      </c>
      <c r="G38" s="37" t="s">
        <v>2619</v>
      </c>
      <c r="H38" s="37" t="s">
        <v>2656</v>
      </c>
      <c r="N38" s="38"/>
      <c r="O38" s="38"/>
    </row>
    <row r="39" spans="1:15">
      <c r="A39" s="10">
        <v>35</v>
      </c>
      <c r="B39" s="10" t="s">
        <v>2655</v>
      </c>
      <c r="C39" s="10" t="s">
        <v>2626</v>
      </c>
      <c r="D39" s="10" t="s">
        <v>2627</v>
      </c>
      <c r="E39" s="35" t="s">
        <v>2557</v>
      </c>
      <c r="F39" s="36">
        <v>15</v>
      </c>
      <c r="G39" s="37" t="s">
        <v>2619</v>
      </c>
      <c r="H39" s="10" t="s">
        <v>2620</v>
      </c>
      <c r="N39" s="38"/>
      <c r="O39" s="38"/>
    </row>
    <row r="40" spans="1:15">
      <c r="A40" s="10">
        <v>36</v>
      </c>
      <c r="B40" s="10" t="s">
        <v>2655</v>
      </c>
      <c r="C40" s="10" t="s">
        <v>2628</v>
      </c>
      <c r="D40" s="10" t="s">
        <v>2629</v>
      </c>
      <c r="E40" s="35" t="s">
        <v>2625</v>
      </c>
      <c r="F40" s="36">
        <v>23.5</v>
      </c>
      <c r="G40" s="37" t="s">
        <v>2656</v>
      </c>
      <c r="H40" s="37" t="s">
        <v>2656</v>
      </c>
      <c r="N40" s="38"/>
      <c r="O40" s="38"/>
    </row>
    <row r="41" spans="1:15">
      <c r="A41" s="10">
        <v>37</v>
      </c>
      <c r="B41" s="10" t="s">
        <v>2655</v>
      </c>
      <c r="C41" s="10" t="s">
        <v>2630</v>
      </c>
      <c r="D41" s="10" t="s">
        <v>2631</v>
      </c>
      <c r="E41" s="35" t="s">
        <v>2632</v>
      </c>
      <c r="F41" s="36">
        <v>10</v>
      </c>
      <c r="G41" s="37" t="s">
        <v>2656</v>
      </c>
      <c r="H41" s="37" t="s">
        <v>2656</v>
      </c>
      <c r="N41" s="38"/>
      <c r="O41" s="38"/>
    </row>
    <row r="42" spans="1:15">
      <c r="A42" s="10">
        <v>38</v>
      </c>
      <c r="B42" s="10" t="s">
        <v>2655</v>
      </c>
      <c r="C42" s="10" t="s">
        <v>2633</v>
      </c>
      <c r="D42" s="10" t="s">
        <v>2634</v>
      </c>
      <c r="E42" s="35" t="s">
        <v>2632</v>
      </c>
      <c r="F42" s="36">
        <v>15</v>
      </c>
      <c r="G42" s="37" t="s">
        <v>2619</v>
      </c>
      <c r="H42" s="37" t="s">
        <v>2656</v>
      </c>
      <c r="N42" s="38"/>
      <c r="O42" s="38"/>
    </row>
    <row r="43" spans="1:15">
      <c r="A43" s="10">
        <v>39</v>
      </c>
      <c r="B43" s="10" t="s">
        <v>2655</v>
      </c>
      <c r="C43" s="10" t="s">
        <v>2635</v>
      </c>
      <c r="D43" s="10" t="s">
        <v>2636</v>
      </c>
      <c r="E43" s="35" t="s">
        <v>2632</v>
      </c>
      <c r="F43" s="36">
        <v>23.5</v>
      </c>
      <c r="G43" s="37" t="s">
        <v>2656</v>
      </c>
      <c r="H43" s="37" t="s">
        <v>2656</v>
      </c>
      <c r="N43" s="38"/>
      <c r="O43" s="38"/>
    </row>
    <row r="44" spans="1:15">
      <c r="A44" s="10">
        <v>40</v>
      </c>
      <c r="B44" s="10" t="s">
        <v>2655</v>
      </c>
      <c r="C44" s="10" t="s">
        <v>2637</v>
      </c>
      <c r="D44" s="10" t="s">
        <v>2638</v>
      </c>
      <c r="E44" s="35" t="s">
        <v>2639</v>
      </c>
      <c r="F44" s="36">
        <v>15</v>
      </c>
      <c r="G44" s="37" t="s">
        <v>2619</v>
      </c>
      <c r="H44" s="37" t="s">
        <v>2656</v>
      </c>
      <c r="N44" s="38"/>
      <c r="O44" s="38"/>
    </row>
    <row r="45" spans="1:15">
      <c r="A45" s="10">
        <v>41</v>
      </c>
      <c r="B45" s="10" t="s">
        <v>2655</v>
      </c>
      <c r="C45" s="10" t="s">
        <v>2640</v>
      </c>
      <c r="D45" s="10" t="s">
        <v>2641</v>
      </c>
      <c r="E45" s="35" t="s">
        <v>2639</v>
      </c>
      <c r="F45" s="36">
        <v>23.5</v>
      </c>
      <c r="G45" s="37" t="s">
        <v>2656</v>
      </c>
      <c r="H45" s="37" t="s">
        <v>2656</v>
      </c>
      <c r="N45" s="38"/>
      <c r="O45" s="38"/>
    </row>
    <row r="46" spans="1:15">
      <c r="A46" s="10">
        <v>42</v>
      </c>
      <c r="B46" s="10" t="s">
        <v>2655</v>
      </c>
      <c r="C46" s="10" t="s">
        <v>2642</v>
      </c>
      <c r="D46" s="10" t="s">
        <v>2643</v>
      </c>
      <c r="E46" s="35" t="s">
        <v>2575</v>
      </c>
      <c r="F46" s="36">
        <v>15</v>
      </c>
      <c r="G46" s="37" t="s">
        <v>2656</v>
      </c>
      <c r="H46" s="37" t="s">
        <v>2656</v>
      </c>
      <c r="N46" s="38"/>
      <c r="O46" s="38"/>
    </row>
    <row r="47" spans="1:15">
      <c r="A47" s="10">
        <v>43</v>
      </c>
      <c r="B47" s="10" t="s">
        <v>2655</v>
      </c>
      <c r="C47" s="10" t="s">
        <v>2644</v>
      </c>
      <c r="D47" s="10" t="s">
        <v>2645</v>
      </c>
      <c r="E47" s="35" t="s">
        <v>2575</v>
      </c>
      <c r="F47" s="36">
        <v>23.5</v>
      </c>
      <c r="G47" s="37" t="s">
        <v>2656</v>
      </c>
      <c r="H47" s="37" t="s">
        <v>2656</v>
      </c>
      <c r="N47" s="38"/>
      <c r="O47" s="38"/>
    </row>
    <row r="48" spans="1:15">
      <c r="A48" s="10">
        <v>44</v>
      </c>
      <c r="B48" s="10" t="s">
        <v>2655</v>
      </c>
      <c r="C48" s="10" t="s">
        <v>2646</v>
      </c>
      <c r="D48" s="10" t="s">
        <v>2647</v>
      </c>
      <c r="E48" s="35" t="s">
        <v>2580</v>
      </c>
      <c r="F48" s="36">
        <v>5</v>
      </c>
      <c r="G48" s="37" t="s">
        <v>2656</v>
      </c>
      <c r="H48" s="37" t="s">
        <v>2656</v>
      </c>
      <c r="N48" s="38"/>
      <c r="O48" s="38"/>
    </row>
    <row r="49" spans="1:15">
      <c r="A49" s="10">
        <v>45</v>
      </c>
      <c r="B49" s="10" t="s">
        <v>2655</v>
      </c>
      <c r="C49" s="10" t="s">
        <v>2648</v>
      </c>
      <c r="D49" s="10" t="s">
        <v>2649</v>
      </c>
      <c r="E49" s="35" t="s">
        <v>2580</v>
      </c>
      <c r="F49" s="36">
        <v>15</v>
      </c>
      <c r="G49" s="37" t="s">
        <v>2656</v>
      </c>
      <c r="H49" s="37" t="s">
        <v>2656</v>
      </c>
      <c r="N49" s="38"/>
      <c r="O49" s="38"/>
    </row>
    <row r="50" spans="1:15">
      <c r="A50" s="10">
        <v>46</v>
      </c>
      <c r="B50" s="10" t="s">
        <v>2655</v>
      </c>
      <c r="C50" s="10" t="s">
        <v>2650</v>
      </c>
      <c r="D50" s="10" t="s">
        <v>2651</v>
      </c>
      <c r="E50" s="35" t="s">
        <v>2580</v>
      </c>
      <c r="F50" s="36">
        <v>23.5</v>
      </c>
      <c r="G50" s="37" t="s">
        <v>2656</v>
      </c>
      <c r="H50" s="37" t="s">
        <v>2656</v>
      </c>
      <c r="N50" s="38"/>
      <c r="O50" s="38"/>
    </row>
  </sheetData>
  <phoneticPr fontId="1" type="noConversion"/>
  <conditionalFormatting sqref="G2:G33 G35:G50">
    <cfRule type="dataBar" priority="6">
      <dataBar>
        <cfvo type="min"/>
        <cfvo type="max"/>
        <color rgb="FFFF555A"/>
      </dataBar>
      <extLst>
        <ext xmlns:x14="http://schemas.microsoft.com/office/spreadsheetml/2009/9/main" uri="{B025F937-C7B1-47D3-B67F-A62EFF666E3E}">
          <x14:id>{6473F1AD-AC4B-1144-90FE-5FC4554E0BE2}</x14:id>
        </ext>
      </extLst>
    </cfRule>
  </conditionalFormatting>
  <conditionalFormatting sqref="H35">
    <cfRule type="dataBar" priority="1">
      <dataBar>
        <cfvo type="min"/>
        <cfvo type="max"/>
        <color rgb="FFFF555A"/>
      </dataBar>
      <extLst>
        <ext xmlns:x14="http://schemas.microsoft.com/office/spreadsheetml/2009/9/main" uri="{B025F937-C7B1-47D3-B67F-A62EFF666E3E}">
          <x14:id>{40F85B95-A2D4-F94D-8D5D-0AB19858C55C}</x14:id>
        </ext>
      </extLst>
    </cfRule>
  </conditionalFormatting>
  <conditionalFormatting sqref="H37:H38">
    <cfRule type="dataBar" priority="2">
      <dataBar>
        <cfvo type="min"/>
        <cfvo type="max"/>
        <color rgb="FFFF555A"/>
      </dataBar>
      <extLst>
        <ext xmlns:x14="http://schemas.microsoft.com/office/spreadsheetml/2009/9/main" uri="{B025F937-C7B1-47D3-B67F-A62EFF666E3E}">
          <x14:id>{79AD64BD-2A87-4745-ADD2-DDD72A79F2CA}</x14:id>
        </ext>
      </extLst>
    </cfRule>
  </conditionalFormatting>
  <conditionalFormatting sqref="H40:H50">
    <cfRule type="dataBar" priority="3">
      <dataBar>
        <cfvo type="min"/>
        <cfvo type="max"/>
        <color rgb="FFFF555A"/>
      </dataBar>
      <extLst>
        <ext xmlns:x14="http://schemas.microsoft.com/office/spreadsheetml/2009/9/main" uri="{B025F937-C7B1-47D3-B67F-A62EFF666E3E}">
          <x14:id>{73285FB2-60DC-B144-B833-2C5E6B2DEF62}</x14:id>
        </ext>
      </extLst>
    </cfRule>
  </conditionalFormatting>
  <conditionalFormatting sqref="N2:O33 N35:O50">
    <cfRule type="dataBar" priority="5">
      <dataBar>
        <cfvo type="min"/>
        <cfvo type="max"/>
        <color rgb="FFFF555A"/>
      </dataBar>
      <extLst>
        <ext xmlns:x14="http://schemas.microsoft.com/office/spreadsheetml/2009/9/main" uri="{B025F937-C7B1-47D3-B67F-A62EFF666E3E}">
          <x14:id>{DB5FFF4B-6CA7-4147-B506-AD916D28D60A}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473F1AD-AC4B-1144-90FE-5FC4554E0BE2}">
            <x14:dataBar minLength="0" maxLength="100" gradient="0">
              <x14:cfvo type="autoMin"/>
              <x14:cfvo type="autoMax"/>
              <x14:negativeFillColor rgb="FFFF0000"/>
              <x14:axisColor rgb="FF000000"/>
            </x14:dataBar>
          </x14:cfRule>
          <xm:sqref>G2:G33 G35:G50</xm:sqref>
        </x14:conditionalFormatting>
        <x14:conditionalFormatting xmlns:xm="http://schemas.microsoft.com/office/excel/2006/main">
          <x14:cfRule type="dataBar" id="{40F85B95-A2D4-F94D-8D5D-0AB19858C55C}">
            <x14:dataBar minLength="0" maxLength="100" gradient="0">
              <x14:cfvo type="autoMin"/>
              <x14:cfvo type="autoMax"/>
              <x14:negativeFillColor rgb="FFFF0000"/>
              <x14:axisColor rgb="FF000000"/>
            </x14:dataBar>
          </x14:cfRule>
          <xm:sqref>H35</xm:sqref>
        </x14:conditionalFormatting>
        <x14:conditionalFormatting xmlns:xm="http://schemas.microsoft.com/office/excel/2006/main">
          <x14:cfRule type="dataBar" id="{79AD64BD-2A87-4745-ADD2-DDD72A79F2CA}">
            <x14:dataBar minLength="0" maxLength="100" gradient="0">
              <x14:cfvo type="autoMin"/>
              <x14:cfvo type="autoMax"/>
              <x14:negativeFillColor rgb="FFFF0000"/>
              <x14:axisColor rgb="FF000000"/>
            </x14:dataBar>
          </x14:cfRule>
          <xm:sqref>H37:H38</xm:sqref>
        </x14:conditionalFormatting>
        <x14:conditionalFormatting xmlns:xm="http://schemas.microsoft.com/office/excel/2006/main">
          <x14:cfRule type="dataBar" id="{73285FB2-60DC-B144-B833-2C5E6B2DEF62}">
            <x14:dataBar minLength="0" maxLength="100" gradient="0">
              <x14:cfvo type="autoMin"/>
              <x14:cfvo type="autoMax"/>
              <x14:negativeFillColor rgb="FFFF0000"/>
              <x14:axisColor rgb="FF000000"/>
            </x14:dataBar>
          </x14:cfRule>
          <xm:sqref>H40:H50</xm:sqref>
        </x14:conditionalFormatting>
        <x14:conditionalFormatting xmlns:xm="http://schemas.microsoft.com/office/excel/2006/main">
          <x14:cfRule type="dataBar" id="{DB5FFF4B-6CA7-4147-B506-AD916D28D60A}">
            <x14:dataBar minLength="0" maxLength="100" gradient="0">
              <x14:cfvo type="autoMin"/>
              <x14:cfvo type="autoMax"/>
              <x14:negativeFillColor rgb="FFFF0000"/>
              <x14:axisColor rgb="FF000000"/>
            </x14:dataBar>
          </x14:cfRule>
          <xm:sqref>N2:O33 N35:O50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12</vt:i4>
      </vt:variant>
    </vt:vector>
  </HeadingPairs>
  <TitlesOfParts>
    <vt:vector size="12" baseType="lpstr">
      <vt:lpstr>ST1</vt:lpstr>
      <vt:lpstr>ST2</vt:lpstr>
      <vt:lpstr>ST3</vt:lpstr>
      <vt:lpstr>ST4</vt:lpstr>
      <vt:lpstr>ST5</vt:lpstr>
      <vt:lpstr>ST6</vt:lpstr>
      <vt:lpstr>ST7</vt:lpstr>
      <vt:lpstr>ST8</vt:lpstr>
      <vt:lpstr>ST9</vt:lpstr>
      <vt:lpstr>ST10</vt:lpstr>
      <vt:lpstr>ST11</vt:lpstr>
      <vt:lpstr>ST12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中科大陈林兴</dc:creator>
  <cp:lastModifiedBy>中科大陈林兴</cp:lastModifiedBy>
  <dcterms:created xsi:type="dcterms:W3CDTF">2026-04-20T02:56:56Z</dcterms:created>
  <dcterms:modified xsi:type="dcterms:W3CDTF">2026-06-17T08:47:41Z</dcterms:modified>
</cp:coreProperties>
</file>