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huvan_Pathak\Desktop\Ahmedabad University\Plant Biology lab\Publications\Manuscript\Bioprotocol\"/>
    </mc:Choice>
  </mc:AlternateContent>
  <bookViews>
    <workbookView xWindow="0" yWindow="0" windowWidth="20490" windowHeight="9045" activeTab="1"/>
  </bookViews>
  <sheets>
    <sheet name="FAME GC_FID" sheetId="1" r:id="rId1"/>
    <sheet name="WT GG20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5" l="1"/>
  <c r="F21" i="5"/>
  <c r="F23" i="5"/>
  <c r="F19" i="5"/>
  <c r="F12" i="5"/>
  <c r="F13" i="5"/>
  <c r="F14" i="5"/>
  <c r="F15" i="5"/>
  <c r="F11" i="5"/>
  <c r="F7" i="5"/>
  <c r="F5" i="5"/>
  <c r="F4" i="5"/>
  <c r="F3" i="5"/>
  <c r="E38" i="1"/>
  <c r="E23" i="5"/>
  <c r="E22" i="5"/>
  <c r="F22" i="5" s="1"/>
  <c r="E21" i="5"/>
  <c r="G21" i="5" s="1"/>
  <c r="E20" i="5"/>
  <c r="G20" i="5" s="1"/>
  <c r="E19" i="5"/>
  <c r="E15" i="5"/>
  <c r="G15" i="5" s="1"/>
  <c r="E14" i="5"/>
  <c r="G14" i="5" s="1"/>
  <c r="E13" i="5"/>
  <c r="G13" i="5" s="1"/>
  <c r="E12" i="5"/>
  <c r="G12" i="5" s="1"/>
  <c r="E11" i="5"/>
  <c r="G11" i="5" s="1"/>
  <c r="M4" i="5"/>
  <c r="M5" i="5"/>
  <c r="M3" i="5"/>
  <c r="E7" i="5"/>
  <c r="E6" i="5"/>
  <c r="F6" i="5" s="1"/>
  <c r="E5" i="5"/>
  <c r="E4" i="5"/>
  <c r="G4" i="5" s="1"/>
  <c r="E3" i="5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" i="1"/>
  <c r="G22" i="5" l="1"/>
  <c r="H22" i="5" s="1"/>
  <c r="G23" i="5"/>
  <c r="H23" i="5" s="1"/>
  <c r="G19" i="5"/>
  <c r="H19" i="5" s="1"/>
  <c r="G7" i="5"/>
  <c r="H7" i="5" s="1"/>
  <c r="G6" i="5"/>
  <c r="H6" i="5" s="1"/>
  <c r="G5" i="5"/>
  <c r="H5" i="5" s="1"/>
  <c r="G3" i="5"/>
  <c r="H3" i="5" s="1"/>
  <c r="H20" i="5"/>
  <c r="H21" i="5"/>
  <c r="H11" i="5"/>
  <c r="H14" i="5"/>
  <c r="H12" i="5"/>
  <c r="H13" i="5"/>
  <c r="H15" i="5"/>
  <c r="H4" i="5"/>
</calcChain>
</file>

<file path=xl/sharedStrings.xml><?xml version="1.0" encoding="utf-8"?>
<sst xmlns="http://schemas.openxmlformats.org/spreadsheetml/2006/main" count="124" uniqueCount="96">
  <si>
    <t>Butryic acid</t>
  </si>
  <si>
    <t>Caproic acid</t>
  </si>
  <si>
    <t>Caprylic acid</t>
  </si>
  <si>
    <t>Capric acid</t>
  </si>
  <si>
    <t>Undecanoic acid</t>
  </si>
  <si>
    <t>Lauric acid</t>
  </si>
  <si>
    <t>Myristic acid</t>
  </si>
  <si>
    <t>Tridecanoic acid</t>
  </si>
  <si>
    <t>Myristoleic acid</t>
  </si>
  <si>
    <t>Pentadecanoic acid</t>
  </si>
  <si>
    <t>cis-10-Pentadecenoic acid</t>
  </si>
  <si>
    <t>Palmitic acid</t>
  </si>
  <si>
    <t>Palmitoleic acid</t>
  </si>
  <si>
    <t>Heptadecanoic acid</t>
  </si>
  <si>
    <t>cis-10-Heptadecenoic</t>
  </si>
  <si>
    <t>Stearic acid</t>
  </si>
  <si>
    <t>trans-9 elaidic acid</t>
  </si>
  <si>
    <t>cis-9 oleic acid</t>
  </si>
  <si>
    <t>Linolelaidic acid</t>
  </si>
  <si>
    <t>Linoleic acid</t>
  </si>
  <si>
    <t>Arachidic acid</t>
  </si>
  <si>
    <t>gamma-Linolenic acid</t>
  </si>
  <si>
    <t>cis-11-Eicosenoic acid</t>
  </si>
  <si>
    <t>alfa-Linolenic acid</t>
  </si>
  <si>
    <t>Henicosanoic acid</t>
  </si>
  <si>
    <t>cis-11,14-Eicosadienoic acid</t>
  </si>
  <si>
    <t>Behenic acid</t>
  </si>
  <si>
    <t>cis-8,11,14-Eicosatrienoic acid</t>
  </si>
  <si>
    <t>Erucic acid</t>
  </si>
  <si>
    <t>cis-11,14,17-Eicosatrienoic acid</t>
  </si>
  <si>
    <t>Tricosanoic acid</t>
  </si>
  <si>
    <t>cis-13,16-Docosadienoic acid</t>
  </si>
  <si>
    <t>Lignoceric acid</t>
  </si>
  <si>
    <t>cis-5,8,11,14,17-Eicosapentaenoic acid</t>
  </si>
  <si>
    <t>Nervonic acid</t>
  </si>
  <si>
    <t>cis-4,7,10,13,16,19-Docosahexaenoic</t>
  </si>
  <si>
    <t>Peak Name</t>
  </si>
  <si>
    <t>Area (pA*min)</t>
  </si>
  <si>
    <t>Analyte</t>
  </si>
  <si>
    <t>Methyl hexanoate (C6:0)</t>
  </si>
  <si>
    <t>Methyl butyrate  (C4:0)</t>
  </si>
  <si>
    <t>Methyl octanoate (C8:0)</t>
  </si>
  <si>
    <t>Methyl decanoate (C10:0)</t>
  </si>
  <si>
    <t>Methyl undecanoate (C11:0)</t>
  </si>
  <si>
    <t>Methyl laurate (C12:0</t>
  </si>
  <si>
    <t>Methyl tridecanoate (C13:0)</t>
  </si>
  <si>
    <t>Methyl myristate (C14:0)</t>
  </si>
  <si>
    <t>Methyl myristoleate (C14:1)</t>
  </si>
  <si>
    <t>Methyl pentadecanoate (C15:0)</t>
  </si>
  <si>
    <t>Methyl cis-10 pentadecenoate (C15:1)</t>
  </si>
  <si>
    <t>Methyl palmitate (C16:0)</t>
  </si>
  <si>
    <t>Methyl palmitoleate (C16:1)</t>
  </si>
  <si>
    <t>Methyl heptadecanoate (C17:0)</t>
  </si>
  <si>
    <t>Methyl cis-10 heptadecenoate (C17:1)</t>
  </si>
  <si>
    <t>Methyl stearate (C18:0)</t>
  </si>
  <si>
    <t>Methyl trans-9 eladiate (C18:1)</t>
  </si>
  <si>
    <t>Methyl cis-9 oleate (C18:1)</t>
  </si>
  <si>
    <t>Methyl linolelaidate (C18:2)</t>
  </si>
  <si>
    <t>Methyl linoleate (C18:2)</t>
  </si>
  <si>
    <t>Methyl arachidiate (C20:0)</t>
  </si>
  <si>
    <t>Methyl-gamma-linolenate (C18:3)</t>
  </si>
  <si>
    <t>Methyl cis-11-eicosanoate (C20:1)</t>
  </si>
  <si>
    <t>Methyl linolenate (C18:3)</t>
  </si>
  <si>
    <t>Methyl heneicosanoate (C21:0)</t>
  </si>
  <si>
    <t>Methyl cis-11,14-eicosadienoate (C20:2)</t>
  </si>
  <si>
    <t>Methyl behenate (C22:0)</t>
  </si>
  <si>
    <t>Methyl cis-8, 11, 14-eicosatrienoate (C20:3)</t>
  </si>
  <si>
    <t>Methyl erucate (C22:1)</t>
  </si>
  <si>
    <t>Methyl cis-11, 14, 17- eicosatrienoate (C20:3)</t>
  </si>
  <si>
    <t>Methyl tricosanoate (C23:0)</t>
  </si>
  <si>
    <t>Methyl cis-5, 8, 11, 14, 17- eicosapentaenoate (C20:5)</t>
  </si>
  <si>
    <t>Methyl cis-13, 16- docosadienoate (C22:2)</t>
  </si>
  <si>
    <t>Methyl lignocerate (C24:0)</t>
  </si>
  <si>
    <t>Methyl nervonate (C24:1)</t>
  </si>
  <si>
    <t>Methyl cis-4, 7, 10, 13, 16, 19-docosahexaenoate (C22:6)</t>
  </si>
  <si>
    <t>Conc. (ug/ml)</t>
  </si>
  <si>
    <t>Response Factor (Rfi)</t>
  </si>
  <si>
    <t>Standard FAME Component Analysis</t>
  </si>
  <si>
    <t>Std. Rf</t>
  </si>
  <si>
    <t>Sample Area</t>
  </si>
  <si>
    <t>Sample Conc. (ug/ul)</t>
  </si>
  <si>
    <t xml:space="preserve">Std. Conc. </t>
  </si>
  <si>
    <t>Analyte (in Sample)</t>
  </si>
  <si>
    <t>linoleic acid</t>
  </si>
  <si>
    <t>gamma-linolenic acid</t>
  </si>
  <si>
    <t>alfa-linolenic acid</t>
  </si>
  <si>
    <t>WT GG20</t>
  </si>
  <si>
    <t>Diff. (mg)</t>
  </si>
  <si>
    <t>WT GG20. 1</t>
  </si>
  <si>
    <t>WT GG20. 2</t>
  </si>
  <si>
    <t>WT GG20. 3</t>
  </si>
  <si>
    <t>Post-weight (tube in grams)</t>
  </si>
  <si>
    <t>Pre-weight (tube in grams)</t>
  </si>
  <si>
    <r>
      <t xml:space="preserve">(mg) Dilution Factor       [(*5) </t>
    </r>
    <r>
      <rPr>
        <sz val="11"/>
        <color theme="1"/>
        <rFont val="Calibri"/>
        <family val="2"/>
        <scheme val="minor"/>
      </rPr>
      <t>after derivatization</t>
    </r>
    <r>
      <rPr>
        <b/>
        <sz val="11"/>
        <color theme="1"/>
        <rFont val="Calibri"/>
        <family val="2"/>
        <scheme val="minor"/>
      </rPr>
      <t>]</t>
    </r>
  </si>
  <si>
    <t>Sample Conc. (mg)                     [in 100 mg tissue]</t>
  </si>
  <si>
    <r>
      <t xml:space="preserve">(mg) Diluted Vol. (1000 ul)         </t>
    </r>
    <r>
      <rPr>
        <sz val="11"/>
        <color theme="1"/>
        <rFont val="Calibri"/>
        <family val="2"/>
        <scheme val="minor"/>
      </rPr>
      <t xml:space="preserve">  (before GC-FID analysis)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</si>
</sst>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16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/>
    <xf numFmtId="165" fontId="0" fillId="0" borderId="1" xfId="0" applyNumberFormat="1" applyBorder="1"/>
    <xf numFmtId="164" fontId="2" fillId="0" borderId="1" xfId="0" applyNumberFormat="1" applyFont="1" applyBorder="1"/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G39" sqref="G39"/>
    </sheetView>
  </sheetViews>
  <sheetFormatPr defaultRowHeight="15" x14ac:dyDescent="0.25"/>
  <cols>
    <col min="1" max="1" width="32.7109375" bestFit="1" customWidth="1"/>
    <col min="2" max="2" width="47.85546875" bestFit="1" customWidth="1"/>
    <col min="3" max="3" width="13" bestFit="1" customWidth="1"/>
    <col min="4" max="4" width="12.140625" bestFit="1" customWidth="1"/>
    <col min="5" max="5" width="18.5703125" bestFit="1" customWidth="1"/>
    <col min="7" max="7" width="13.85546875" bestFit="1" customWidth="1"/>
  </cols>
  <sheetData>
    <row r="1" spans="1:5" ht="15.75" thickBot="1" x14ac:dyDescent="0.3">
      <c r="A1" s="19" t="s">
        <v>77</v>
      </c>
      <c r="B1" s="19"/>
      <c r="C1" s="19"/>
      <c r="D1" s="19"/>
      <c r="E1" s="19"/>
    </row>
    <row r="2" spans="1:5" ht="15.75" thickBot="1" x14ac:dyDescent="0.3">
      <c r="A2" s="9" t="s">
        <v>36</v>
      </c>
      <c r="B2" s="10" t="s">
        <v>38</v>
      </c>
      <c r="C2" s="10" t="s">
        <v>37</v>
      </c>
      <c r="D2" s="11" t="s">
        <v>75</v>
      </c>
      <c r="E2" s="12" t="s">
        <v>76</v>
      </c>
    </row>
    <row r="3" spans="1:5" x14ac:dyDescent="0.25">
      <c r="A3" s="5" t="s">
        <v>0</v>
      </c>
      <c r="B3" s="5" t="s">
        <v>40</v>
      </c>
      <c r="C3" s="6">
        <v>5.0592490433333381</v>
      </c>
      <c r="D3" s="7">
        <v>400</v>
      </c>
      <c r="E3" s="8">
        <f>C3/D3</f>
        <v>1.2648122608333345E-2</v>
      </c>
    </row>
    <row r="4" spans="1:5" x14ac:dyDescent="0.25">
      <c r="A4" s="1" t="s">
        <v>1</v>
      </c>
      <c r="B4" s="1" t="s">
        <v>39</v>
      </c>
      <c r="C4" s="2">
        <v>5.8582577416666668</v>
      </c>
      <c r="D4" s="3">
        <v>400</v>
      </c>
      <c r="E4" s="4">
        <f t="shared" ref="E4:E37" si="0">C4/D4</f>
        <v>1.4645644354166668E-2</v>
      </c>
    </row>
    <row r="5" spans="1:5" x14ac:dyDescent="0.25">
      <c r="A5" s="1" t="s">
        <v>2</v>
      </c>
      <c r="B5" s="1" t="s">
        <v>41</v>
      </c>
      <c r="C5" s="2">
        <v>6.4286686800000021</v>
      </c>
      <c r="D5" s="3">
        <v>400</v>
      </c>
      <c r="E5" s="4">
        <f t="shared" si="0"/>
        <v>1.6071671700000005E-2</v>
      </c>
    </row>
    <row r="6" spans="1:5" x14ac:dyDescent="0.25">
      <c r="A6" s="1" t="s">
        <v>3</v>
      </c>
      <c r="B6" s="1" t="s">
        <v>42</v>
      </c>
      <c r="C6" s="2">
        <v>6.8802055833333506</v>
      </c>
      <c r="D6" s="3">
        <v>400</v>
      </c>
      <c r="E6" s="4">
        <f t="shared" si="0"/>
        <v>1.7200513958333375E-2</v>
      </c>
    </row>
    <row r="7" spans="1:5" x14ac:dyDescent="0.25">
      <c r="A7" s="1" t="s">
        <v>4</v>
      </c>
      <c r="B7" s="1" t="s">
        <v>43</v>
      </c>
      <c r="C7" s="2">
        <v>3.5541151550000034</v>
      </c>
      <c r="D7" s="3">
        <v>200</v>
      </c>
      <c r="E7" s="4">
        <f t="shared" si="0"/>
        <v>1.7770575775000016E-2</v>
      </c>
    </row>
    <row r="8" spans="1:5" x14ac:dyDescent="0.25">
      <c r="A8" s="1" t="s">
        <v>5</v>
      </c>
      <c r="B8" s="1" t="s">
        <v>44</v>
      </c>
      <c r="C8" s="2">
        <v>7.4189274416666962</v>
      </c>
      <c r="D8" s="3">
        <v>400</v>
      </c>
      <c r="E8" s="4">
        <f t="shared" si="0"/>
        <v>1.8547318604166741E-2</v>
      </c>
    </row>
    <row r="9" spans="1:5" x14ac:dyDescent="0.25">
      <c r="A9" s="1" t="s">
        <v>6</v>
      </c>
      <c r="B9" s="1" t="s">
        <v>46</v>
      </c>
      <c r="C9" s="2">
        <v>3.849410905833329</v>
      </c>
      <c r="D9" s="3">
        <v>400</v>
      </c>
      <c r="E9" s="4">
        <f t="shared" si="0"/>
        <v>9.623527264583322E-3</v>
      </c>
    </row>
    <row r="10" spans="1:5" x14ac:dyDescent="0.25">
      <c r="A10" s="1" t="s">
        <v>7</v>
      </c>
      <c r="B10" s="1" t="s">
        <v>45</v>
      </c>
      <c r="C10" s="2">
        <v>8.0902181099999986</v>
      </c>
      <c r="D10" s="3">
        <v>200</v>
      </c>
      <c r="E10" s="4">
        <f t="shared" si="0"/>
        <v>4.0451090549999992E-2</v>
      </c>
    </row>
    <row r="11" spans="1:5" x14ac:dyDescent="0.25">
      <c r="A11" s="1" t="s">
        <v>8</v>
      </c>
      <c r="B11" s="1" t="s">
        <v>47</v>
      </c>
      <c r="C11" s="2">
        <v>3.9564799700000046</v>
      </c>
      <c r="D11" s="3">
        <v>200</v>
      </c>
      <c r="E11" s="4">
        <f t="shared" si="0"/>
        <v>1.9782399850000024E-2</v>
      </c>
    </row>
    <row r="12" spans="1:5" x14ac:dyDescent="0.25">
      <c r="A12" s="1" t="s">
        <v>9</v>
      </c>
      <c r="B12" s="1" t="s">
        <v>48</v>
      </c>
      <c r="C12" s="2">
        <v>4.2039775875000052</v>
      </c>
      <c r="D12" s="3">
        <v>200</v>
      </c>
      <c r="E12" s="4">
        <f t="shared" si="0"/>
        <v>2.1019887937500027E-2</v>
      </c>
    </row>
    <row r="13" spans="1:5" x14ac:dyDescent="0.25">
      <c r="A13" s="1" t="s">
        <v>10</v>
      </c>
      <c r="B13" s="1" t="s">
        <v>49</v>
      </c>
      <c r="C13" s="2">
        <v>4.1541509850000038</v>
      </c>
      <c r="D13" s="3">
        <v>200</v>
      </c>
      <c r="E13" s="4">
        <f t="shared" si="0"/>
        <v>2.077075492500002E-2</v>
      </c>
    </row>
    <row r="14" spans="1:5" x14ac:dyDescent="0.25">
      <c r="A14" s="1" t="s">
        <v>11</v>
      </c>
      <c r="B14" s="1" t="s">
        <v>50</v>
      </c>
      <c r="C14" s="2">
        <v>13.211756677499995</v>
      </c>
      <c r="D14" s="3">
        <v>600</v>
      </c>
      <c r="E14" s="4">
        <f t="shared" si="0"/>
        <v>2.2019594462499993E-2</v>
      </c>
    </row>
    <row r="15" spans="1:5" x14ac:dyDescent="0.25">
      <c r="A15" s="1" t="s">
        <v>12</v>
      </c>
      <c r="B15" s="1" t="s">
        <v>51</v>
      </c>
      <c r="C15" s="2">
        <v>4.2303669749999884</v>
      </c>
      <c r="D15" s="3">
        <v>200</v>
      </c>
      <c r="E15" s="4">
        <f t="shared" si="0"/>
        <v>2.1151834874999942E-2</v>
      </c>
    </row>
    <row r="16" spans="1:5" x14ac:dyDescent="0.25">
      <c r="A16" s="1" t="s">
        <v>13</v>
      </c>
      <c r="B16" s="1" t="s">
        <v>52</v>
      </c>
      <c r="C16" s="2">
        <v>4.5711954466666604</v>
      </c>
      <c r="D16" s="3">
        <v>200</v>
      </c>
      <c r="E16" s="4">
        <f t="shared" si="0"/>
        <v>2.2855977233333304E-2</v>
      </c>
    </row>
    <row r="17" spans="1:5" x14ac:dyDescent="0.25">
      <c r="A17" s="1" t="s">
        <v>14</v>
      </c>
      <c r="B17" s="1" t="s">
        <v>53</v>
      </c>
      <c r="C17" s="2">
        <v>4.4087411566666619</v>
      </c>
      <c r="D17" s="3">
        <v>200</v>
      </c>
      <c r="E17" s="4">
        <f t="shared" si="0"/>
        <v>2.2043705783333308E-2</v>
      </c>
    </row>
    <row r="18" spans="1:5" x14ac:dyDescent="0.25">
      <c r="A18" s="1" t="s">
        <v>15</v>
      </c>
      <c r="B18" s="1" t="s">
        <v>54</v>
      </c>
      <c r="C18" s="2">
        <v>9.4261271475000115</v>
      </c>
      <c r="D18" s="3">
        <v>400</v>
      </c>
      <c r="E18" s="4">
        <f t="shared" si="0"/>
        <v>2.3565317868750029E-2</v>
      </c>
    </row>
    <row r="19" spans="1:5" x14ac:dyDescent="0.25">
      <c r="A19" s="1" t="s">
        <v>16</v>
      </c>
      <c r="B19" s="1" t="s">
        <v>55</v>
      </c>
      <c r="C19" s="2">
        <v>4.5863410783333398</v>
      </c>
      <c r="D19" s="3">
        <v>200</v>
      </c>
      <c r="E19" s="4">
        <f t="shared" si="0"/>
        <v>2.2931705391666699E-2</v>
      </c>
    </row>
    <row r="20" spans="1:5" x14ac:dyDescent="0.25">
      <c r="A20" s="1" t="s">
        <v>17</v>
      </c>
      <c r="B20" s="1" t="s">
        <v>56</v>
      </c>
      <c r="C20" s="2">
        <v>9.0875741199999975</v>
      </c>
      <c r="D20" s="3">
        <v>400</v>
      </c>
      <c r="E20" s="4">
        <f t="shared" si="0"/>
        <v>2.2718935299999993E-2</v>
      </c>
    </row>
    <row r="21" spans="1:5" x14ac:dyDescent="0.25">
      <c r="A21" s="1" t="s">
        <v>18</v>
      </c>
      <c r="B21" s="1" t="s">
        <v>57</v>
      </c>
      <c r="C21" s="2">
        <v>4.5271610883333295</v>
      </c>
      <c r="D21" s="3">
        <v>200</v>
      </c>
      <c r="E21" s="4">
        <f t="shared" si="0"/>
        <v>2.2635805441666646E-2</v>
      </c>
    </row>
    <row r="22" spans="1:5" x14ac:dyDescent="0.25">
      <c r="A22" s="1" t="s">
        <v>19</v>
      </c>
      <c r="B22" s="1" t="s">
        <v>58</v>
      </c>
      <c r="C22" s="2">
        <v>4.5920520941666814</v>
      </c>
      <c r="D22" s="3">
        <v>200</v>
      </c>
      <c r="E22" s="4">
        <f t="shared" si="0"/>
        <v>2.2960260470833407E-2</v>
      </c>
    </row>
    <row r="23" spans="1:5" x14ac:dyDescent="0.25">
      <c r="A23" s="1" t="s">
        <v>20</v>
      </c>
      <c r="B23" s="1" t="s">
        <v>59</v>
      </c>
      <c r="C23" s="2">
        <v>14.274424401666657</v>
      </c>
      <c r="D23" s="3">
        <v>400</v>
      </c>
      <c r="E23" s="4">
        <f t="shared" si="0"/>
        <v>3.5686061004166644E-2</v>
      </c>
    </row>
    <row r="24" spans="1:5" x14ac:dyDescent="0.25">
      <c r="A24" s="1" t="s">
        <v>21</v>
      </c>
      <c r="B24" s="1" t="s">
        <v>60</v>
      </c>
      <c r="C24" s="2">
        <v>4.4730845191666679</v>
      </c>
      <c r="D24" s="3">
        <v>200</v>
      </c>
      <c r="E24" s="4">
        <f t="shared" si="0"/>
        <v>2.236542259583334E-2</v>
      </c>
    </row>
    <row r="25" spans="1:5" x14ac:dyDescent="0.25">
      <c r="A25" s="1" t="s">
        <v>22</v>
      </c>
      <c r="B25" s="1" t="s">
        <v>61</v>
      </c>
      <c r="C25" s="2">
        <v>4.6724848633333353</v>
      </c>
      <c r="D25" s="3">
        <v>200</v>
      </c>
      <c r="E25" s="4">
        <f t="shared" si="0"/>
        <v>2.3362424316666675E-2</v>
      </c>
    </row>
    <row r="26" spans="1:5" x14ac:dyDescent="0.25">
      <c r="A26" s="1" t="s">
        <v>23</v>
      </c>
      <c r="B26" s="1" t="s">
        <v>62</v>
      </c>
      <c r="C26" s="2">
        <v>4.9694210783333155</v>
      </c>
      <c r="D26" s="3">
        <v>200</v>
      </c>
      <c r="E26" s="4">
        <f t="shared" si="0"/>
        <v>2.4847105391666579E-2</v>
      </c>
    </row>
    <row r="27" spans="1:5" x14ac:dyDescent="0.25">
      <c r="A27" s="1" t="s">
        <v>24</v>
      </c>
      <c r="B27" s="1" t="s">
        <v>63</v>
      </c>
      <c r="C27" s="2">
        <v>4.6395966583333301</v>
      </c>
      <c r="D27" s="3">
        <v>200</v>
      </c>
      <c r="E27" s="4">
        <f t="shared" si="0"/>
        <v>2.3197983291666651E-2</v>
      </c>
    </row>
    <row r="28" spans="1:5" x14ac:dyDescent="0.25">
      <c r="A28" s="1" t="s">
        <v>25</v>
      </c>
      <c r="B28" s="1" t="s">
        <v>64</v>
      </c>
      <c r="C28" s="2">
        <v>10.286278998816325</v>
      </c>
      <c r="D28" s="3">
        <v>200</v>
      </c>
      <c r="E28" s="4">
        <f t="shared" si="0"/>
        <v>5.1431394994081628E-2</v>
      </c>
    </row>
    <row r="29" spans="1:5" x14ac:dyDescent="0.25">
      <c r="A29" s="1" t="s">
        <v>26</v>
      </c>
      <c r="B29" s="1" t="s">
        <v>65</v>
      </c>
      <c r="C29" s="2">
        <v>4.384436136183659</v>
      </c>
      <c r="D29" s="3">
        <v>399</v>
      </c>
      <c r="E29" s="4">
        <f t="shared" si="0"/>
        <v>1.09885617448212E-2</v>
      </c>
    </row>
    <row r="30" spans="1:5" x14ac:dyDescent="0.25">
      <c r="A30" s="1" t="s">
        <v>27</v>
      </c>
      <c r="B30" s="1" t="s">
        <v>66</v>
      </c>
      <c r="C30" s="2">
        <v>4.5373951296891102</v>
      </c>
      <c r="D30" s="3">
        <v>200</v>
      </c>
      <c r="E30" s="4">
        <f t="shared" si="0"/>
        <v>2.2686975648445552E-2</v>
      </c>
    </row>
    <row r="31" spans="1:5" x14ac:dyDescent="0.25">
      <c r="A31" s="1" t="s">
        <v>28</v>
      </c>
      <c r="B31" s="1" t="s">
        <v>67</v>
      </c>
      <c r="C31" s="2">
        <v>5.1839754967225469</v>
      </c>
      <c r="D31" s="3">
        <v>200</v>
      </c>
      <c r="E31" s="4">
        <f t="shared" si="0"/>
        <v>2.5919877483612734E-2</v>
      </c>
    </row>
    <row r="32" spans="1:5" x14ac:dyDescent="0.25">
      <c r="A32" s="1" t="s">
        <v>29</v>
      </c>
      <c r="B32" s="1" t="s">
        <v>68</v>
      </c>
      <c r="C32" s="2">
        <v>4.0606495969216798</v>
      </c>
      <c r="D32" s="3">
        <v>200</v>
      </c>
      <c r="E32" s="4">
        <f t="shared" si="0"/>
        <v>2.0303247984608398E-2</v>
      </c>
    </row>
    <row r="33" spans="1:5" x14ac:dyDescent="0.25">
      <c r="A33" s="1" t="s">
        <v>30</v>
      </c>
      <c r="B33" s="1" t="s">
        <v>69</v>
      </c>
      <c r="C33" s="2">
        <v>5.0847280333333282</v>
      </c>
      <c r="D33" s="3">
        <v>200</v>
      </c>
      <c r="E33" s="4">
        <f t="shared" si="0"/>
        <v>2.542364016666664E-2</v>
      </c>
    </row>
    <row r="34" spans="1:5" x14ac:dyDescent="0.25">
      <c r="A34" s="1" t="s">
        <v>31</v>
      </c>
      <c r="B34" s="1" t="s">
        <v>71</v>
      </c>
      <c r="C34" s="2">
        <v>4.7129566316666782</v>
      </c>
      <c r="D34" s="3">
        <v>200</v>
      </c>
      <c r="E34" s="4">
        <f t="shared" si="0"/>
        <v>2.356478315833339E-2</v>
      </c>
    </row>
    <row r="35" spans="1:5" x14ac:dyDescent="0.25">
      <c r="A35" s="1" t="s">
        <v>32</v>
      </c>
      <c r="B35" s="1" t="s">
        <v>72</v>
      </c>
      <c r="C35" s="2">
        <v>4.3621928500000049</v>
      </c>
      <c r="D35" s="3">
        <v>400</v>
      </c>
      <c r="E35" s="4">
        <f t="shared" si="0"/>
        <v>1.0905482125000011E-2</v>
      </c>
    </row>
    <row r="36" spans="1:5" x14ac:dyDescent="0.25">
      <c r="A36" s="1" t="s">
        <v>33</v>
      </c>
      <c r="B36" s="1" t="s">
        <v>70</v>
      </c>
      <c r="C36" s="2">
        <v>10.191806605833328</v>
      </c>
      <c r="D36" s="3">
        <v>200</v>
      </c>
      <c r="E36" s="4">
        <f t="shared" si="0"/>
        <v>5.0959033029166642E-2</v>
      </c>
    </row>
    <row r="37" spans="1:5" x14ac:dyDescent="0.25">
      <c r="A37" s="1" t="s">
        <v>34</v>
      </c>
      <c r="B37" s="1" t="s">
        <v>73</v>
      </c>
      <c r="C37" s="2">
        <v>4.8675922416666584</v>
      </c>
      <c r="D37" s="3">
        <v>200</v>
      </c>
      <c r="E37" s="4">
        <f t="shared" si="0"/>
        <v>2.4337961208333293E-2</v>
      </c>
    </row>
    <row r="38" spans="1:5" x14ac:dyDescent="0.25">
      <c r="A38" s="1" t="s">
        <v>35</v>
      </c>
      <c r="B38" s="1" t="s">
        <v>74</v>
      </c>
      <c r="C38" s="2">
        <v>3.8903355733333367</v>
      </c>
      <c r="D38" s="3">
        <v>200</v>
      </c>
      <c r="E38" s="4">
        <f>C38/D38</f>
        <v>1.9451677866666683E-2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D23" sqref="D23"/>
    </sheetView>
  </sheetViews>
  <sheetFormatPr defaultRowHeight="15" x14ac:dyDescent="0.25"/>
  <cols>
    <col min="1" max="1" width="21.5703125" customWidth="1"/>
    <col min="2" max="2" width="10.5703125" customWidth="1"/>
    <col min="4" max="4" width="12.5703125" customWidth="1"/>
    <col min="5" max="5" width="13.7109375" customWidth="1"/>
    <col min="6" max="6" width="22.7109375" customWidth="1"/>
    <col min="7" max="7" width="17.85546875" customWidth="1"/>
    <col min="8" max="8" width="15.28515625" customWidth="1"/>
    <col min="11" max="11" width="10.85546875" customWidth="1"/>
    <col min="12" max="12" width="11.85546875" customWidth="1"/>
  </cols>
  <sheetData>
    <row r="1" spans="1:13" x14ac:dyDescent="0.25">
      <c r="A1" s="20" t="s">
        <v>88</v>
      </c>
      <c r="B1" s="20"/>
      <c r="C1" s="20"/>
      <c r="D1" s="20"/>
      <c r="E1" s="20"/>
      <c r="F1" s="20"/>
      <c r="G1" s="20"/>
      <c r="H1" s="20"/>
    </row>
    <row r="2" spans="1:13" ht="50.1" customHeight="1" x14ac:dyDescent="0.25">
      <c r="A2" s="14" t="s">
        <v>82</v>
      </c>
      <c r="B2" s="14" t="s">
        <v>81</v>
      </c>
      <c r="C2" s="14" t="s">
        <v>78</v>
      </c>
      <c r="D2" s="14" t="s">
        <v>79</v>
      </c>
      <c r="E2" s="15" t="s">
        <v>80</v>
      </c>
      <c r="F2" s="15" t="s">
        <v>95</v>
      </c>
      <c r="G2" s="15" t="s">
        <v>93</v>
      </c>
      <c r="H2" s="15" t="s">
        <v>94</v>
      </c>
      <c r="J2" s="15" t="s">
        <v>86</v>
      </c>
      <c r="K2" s="15" t="s">
        <v>92</v>
      </c>
      <c r="L2" s="15" t="s">
        <v>91</v>
      </c>
      <c r="M2" s="15" t="s">
        <v>87</v>
      </c>
    </row>
    <row r="3" spans="1:13" x14ac:dyDescent="0.25">
      <c r="A3" s="1" t="s">
        <v>17</v>
      </c>
      <c r="B3" s="1">
        <v>400</v>
      </c>
      <c r="C3" s="1">
        <v>2.2700000000000001E-2</v>
      </c>
      <c r="D3" s="1">
        <v>4.3999999999999997E-2</v>
      </c>
      <c r="E3" s="16">
        <f>D3/C3</f>
        <v>1.9383259911894271</v>
      </c>
      <c r="F3" s="16">
        <f>(E3*1000)/1000</f>
        <v>1.9383259911894271</v>
      </c>
      <c r="G3" s="16">
        <f>F3*5</f>
        <v>9.6916299559471355</v>
      </c>
      <c r="H3" s="16">
        <f>G3</f>
        <v>9.6916299559471355</v>
      </c>
      <c r="J3" s="3">
        <v>1</v>
      </c>
      <c r="K3" s="3">
        <v>10.500999999999999</v>
      </c>
      <c r="L3" s="3">
        <v>10.502000000000001</v>
      </c>
      <c r="M3" s="3">
        <f>(L3-K3)*1000</f>
        <v>1.0000000000012221</v>
      </c>
    </row>
    <row r="4" spans="1:13" x14ac:dyDescent="0.25">
      <c r="A4" s="1" t="s">
        <v>18</v>
      </c>
      <c r="B4" s="1">
        <v>200</v>
      </c>
      <c r="C4" s="17">
        <v>2.2635805441666646E-2</v>
      </c>
      <c r="D4" s="16">
        <v>1.8E-3</v>
      </c>
      <c r="E4" s="16">
        <f t="shared" ref="E4:E7" si="0">D4/C4</f>
        <v>7.9520033189835915E-2</v>
      </c>
      <c r="F4" s="16">
        <f>(E4*1000)/1000</f>
        <v>7.9520033189835915E-2</v>
      </c>
      <c r="G4" s="16">
        <f t="shared" ref="G4:G7" si="1">F4*5</f>
        <v>0.39760016594917957</v>
      </c>
      <c r="H4" s="16">
        <f>G4</f>
        <v>0.39760016594917957</v>
      </c>
      <c r="J4" s="3">
        <v>2</v>
      </c>
      <c r="K4" s="3">
        <v>10.695</v>
      </c>
      <c r="L4" s="3">
        <v>10.696</v>
      </c>
      <c r="M4" s="3">
        <f t="shared" ref="M4:M5" si="2">(L4-K4)*1000</f>
        <v>0.99999999999944578</v>
      </c>
    </row>
    <row r="5" spans="1:13" x14ac:dyDescent="0.25">
      <c r="A5" s="1" t="s">
        <v>83</v>
      </c>
      <c r="B5" s="1">
        <v>200</v>
      </c>
      <c r="C5" s="17">
        <v>2.2960260470833407E-2</v>
      </c>
      <c r="D5" s="1">
        <v>1.2999999999999999E-2</v>
      </c>
      <c r="E5" s="16">
        <f t="shared" si="0"/>
        <v>0.56619566735812943</v>
      </c>
      <c r="F5" s="16">
        <f>(E5*1000)/1000</f>
        <v>0.56619566735812943</v>
      </c>
      <c r="G5" s="16">
        <f t="shared" si="1"/>
        <v>2.8309783367906469</v>
      </c>
      <c r="H5" s="16">
        <f>G5</f>
        <v>2.8309783367906469</v>
      </c>
      <c r="J5" s="3">
        <v>3</v>
      </c>
      <c r="K5" s="3">
        <v>10.567</v>
      </c>
      <c r="L5" s="3">
        <v>10.568</v>
      </c>
      <c r="M5" s="3">
        <f t="shared" si="2"/>
        <v>0.99999999999944578</v>
      </c>
    </row>
    <row r="6" spans="1:13" x14ac:dyDescent="0.25">
      <c r="A6" s="1" t="s">
        <v>84</v>
      </c>
      <c r="B6" s="1">
        <v>200</v>
      </c>
      <c r="C6" s="17">
        <v>2.236542259583334E-2</v>
      </c>
      <c r="D6" s="1">
        <v>0.27600000000000002</v>
      </c>
      <c r="E6" s="16">
        <f t="shared" si="0"/>
        <v>12.340477753879714</v>
      </c>
      <c r="F6" s="16">
        <f>(E6*1000)/1000</f>
        <v>12.340477753879714</v>
      </c>
      <c r="G6" s="16">
        <f t="shared" si="1"/>
        <v>61.702388769398567</v>
      </c>
      <c r="H6" s="16">
        <f>G6</f>
        <v>61.702388769398567</v>
      </c>
    </row>
    <row r="7" spans="1:13" x14ac:dyDescent="0.25">
      <c r="A7" s="1" t="s">
        <v>85</v>
      </c>
      <c r="B7" s="1">
        <v>200</v>
      </c>
      <c r="C7" s="17">
        <v>2.4847105391666579E-2</v>
      </c>
      <c r="D7" s="13">
        <v>0.11799999999999999</v>
      </c>
      <c r="E7" s="16">
        <f t="shared" si="0"/>
        <v>4.7490441296866628</v>
      </c>
      <c r="F7" s="16">
        <f>(E7*1000)/1000</f>
        <v>4.7490441296866628</v>
      </c>
      <c r="G7" s="16">
        <f t="shared" si="1"/>
        <v>23.745220648433314</v>
      </c>
      <c r="H7" s="16">
        <f>G7</f>
        <v>23.745220648433314</v>
      </c>
    </row>
    <row r="9" spans="1:13" x14ac:dyDescent="0.25">
      <c r="A9" s="20" t="s">
        <v>89</v>
      </c>
      <c r="B9" s="20"/>
      <c r="C9" s="20"/>
      <c r="D9" s="20"/>
      <c r="E9" s="20"/>
      <c r="F9" s="20"/>
      <c r="G9" s="20"/>
      <c r="H9" s="20"/>
    </row>
    <row r="10" spans="1:13" ht="60" x14ac:dyDescent="0.25">
      <c r="A10" s="14" t="s">
        <v>82</v>
      </c>
      <c r="B10" s="14" t="s">
        <v>81</v>
      </c>
      <c r="C10" s="14" t="s">
        <v>78</v>
      </c>
      <c r="D10" s="14" t="s">
        <v>79</v>
      </c>
      <c r="E10" s="15" t="s">
        <v>80</v>
      </c>
      <c r="F10" s="15" t="s">
        <v>95</v>
      </c>
      <c r="G10" s="15" t="s">
        <v>93</v>
      </c>
      <c r="H10" s="15" t="s">
        <v>94</v>
      </c>
    </row>
    <row r="11" spans="1:13" x14ac:dyDescent="0.25">
      <c r="A11" s="1" t="s">
        <v>17</v>
      </c>
      <c r="B11" s="1">
        <v>400</v>
      </c>
      <c r="C11" s="1">
        <v>2.2700000000000001E-2</v>
      </c>
      <c r="D11" s="1">
        <v>1.2999999999999999E-2</v>
      </c>
      <c r="E11" s="16">
        <f>D11/C11</f>
        <v>0.57268722466960342</v>
      </c>
      <c r="F11" s="16">
        <f>(E11*1000)/1000</f>
        <v>0.57268722466960342</v>
      </c>
      <c r="G11" s="16">
        <f>F11*5</f>
        <v>2.8634361233480172</v>
      </c>
      <c r="H11" s="16">
        <f>G11</f>
        <v>2.8634361233480172</v>
      </c>
    </row>
    <row r="12" spans="1:13" x14ac:dyDescent="0.25">
      <c r="A12" s="1" t="s">
        <v>18</v>
      </c>
      <c r="B12" s="1">
        <v>200</v>
      </c>
      <c r="C12" s="17">
        <v>2.2635805441666646E-2</v>
      </c>
      <c r="D12" s="16">
        <v>1.2999999999999999E-3</v>
      </c>
      <c r="E12" s="16">
        <f t="shared" ref="E12:E15" si="3">D12/C12</f>
        <v>5.7431135081548151E-2</v>
      </c>
      <c r="F12" s="16">
        <f t="shared" ref="F12:F15" si="4">(E12*1000)/1000</f>
        <v>5.7431135081548151E-2</v>
      </c>
      <c r="G12" s="16">
        <f t="shared" ref="G12:G15" si="5">F12*5</f>
        <v>0.28715567540774078</v>
      </c>
      <c r="H12" s="16">
        <f t="shared" ref="H12:H15" si="6">G12</f>
        <v>0.28715567540774078</v>
      </c>
    </row>
    <row r="13" spans="1:13" x14ac:dyDescent="0.25">
      <c r="A13" s="1" t="s">
        <v>83</v>
      </c>
      <c r="B13" s="1">
        <v>200</v>
      </c>
      <c r="C13" s="17">
        <v>2.2960260470833407E-2</v>
      </c>
      <c r="D13" s="1">
        <v>9.5000000000000001E-2</v>
      </c>
      <c r="E13" s="16">
        <f t="shared" si="3"/>
        <v>4.1375837230017156</v>
      </c>
      <c r="F13" s="16">
        <f t="shared" si="4"/>
        <v>4.1375837230017156</v>
      </c>
      <c r="G13" s="16">
        <f t="shared" si="5"/>
        <v>20.687918615008577</v>
      </c>
      <c r="H13" s="16">
        <f t="shared" si="6"/>
        <v>20.687918615008577</v>
      </c>
    </row>
    <row r="14" spans="1:13" x14ac:dyDescent="0.25">
      <c r="A14" s="1" t="s">
        <v>84</v>
      </c>
      <c r="B14" s="1">
        <v>200</v>
      </c>
      <c r="C14" s="17">
        <v>2.236542259583334E-2</v>
      </c>
      <c r="D14" s="1">
        <v>0.26200000000000001</v>
      </c>
      <c r="E14" s="16">
        <f t="shared" si="3"/>
        <v>11.714511491001756</v>
      </c>
      <c r="F14" s="16">
        <f t="shared" si="4"/>
        <v>11.714511491001756</v>
      </c>
      <c r="G14" s="16">
        <f t="shared" si="5"/>
        <v>58.572557455008784</v>
      </c>
      <c r="H14" s="16">
        <f t="shared" si="6"/>
        <v>58.572557455008784</v>
      </c>
    </row>
    <row r="15" spans="1:13" x14ac:dyDescent="0.25">
      <c r="A15" s="1" t="s">
        <v>85</v>
      </c>
      <c r="B15" s="1">
        <v>200</v>
      </c>
      <c r="C15" s="17">
        <v>2.4847105391666579E-2</v>
      </c>
      <c r="D15" s="13">
        <v>9.1999999999999998E-2</v>
      </c>
      <c r="E15" s="16">
        <f t="shared" si="3"/>
        <v>3.7026445756879065</v>
      </c>
      <c r="F15" s="16">
        <f t="shared" si="4"/>
        <v>3.7026445756879065</v>
      </c>
      <c r="G15" s="16">
        <f t="shared" si="5"/>
        <v>18.513222878439532</v>
      </c>
      <c r="H15" s="18">
        <f t="shared" si="6"/>
        <v>18.513222878439532</v>
      </c>
    </row>
    <row r="17" spans="1:8" x14ac:dyDescent="0.25">
      <c r="A17" s="20" t="s">
        <v>90</v>
      </c>
      <c r="B17" s="20"/>
      <c r="C17" s="20"/>
      <c r="D17" s="20"/>
      <c r="E17" s="20"/>
      <c r="F17" s="20"/>
      <c r="G17" s="20"/>
      <c r="H17" s="20"/>
    </row>
    <row r="18" spans="1:8" ht="60" x14ac:dyDescent="0.25">
      <c r="A18" s="14" t="s">
        <v>82</v>
      </c>
      <c r="B18" s="14" t="s">
        <v>81</v>
      </c>
      <c r="C18" s="14" t="s">
        <v>78</v>
      </c>
      <c r="D18" s="14" t="s">
        <v>79</v>
      </c>
      <c r="E18" s="15" t="s">
        <v>80</v>
      </c>
      <c r="F18" s="15" t="s">
        <v>95</v>
      </c>
      <c r="G18" s="15" t="s">
        <v>93</v>
      </c>
      <c r="H18" s="15" t="s">
        <v>94</v>
      </c>
    </row>
    <row r="19" spans="1:8" x14ac:dyDescent="0.25">
      <c r="A19" s="1" t="s">
        <v>17</v>
      </c>
      <c r="B19" s="1">
        <v>400</v>
      </c>
      <c r="C19" s="1">
        <v>2.2700000000000001E-2</v>
      </c>
      <c r="D19" s="1">
        <v>2.5000000000000001E-2</v>
      </c>
      <c r="E19" s="16">
        <f>D19/C19</f>
        <v>1.1013215859030836</v>
      </c>
      <c r="F19" s="16">
        <f>(E19*1000)/1000</f>
        <v>1.1013215859030836</v>
      </c>
      <c r="G19" s="16">
        <f>F19*5</f>
        <v>5.5066079295154182</v>
      </c>
      <c r="H19" s="16">
        <f>G19</f>
        <v>5.5066079295154182</v>
      </c>
    </row>
    <row r="20" spans="1:8" x14ac:dyDescent="0.25">
      <c r="A20" s="1" t="s">
        <v>18</v>
      </c>
      <c r="B20" s="1">
        <v>200</v>
      </c>
      <c r="C20" s="17">
        <v>2.2635805441666646E-2</v>
      </c>
      <c r="D20" s="16">
        <v>1.5E-3</v>
      </c>
      <c r="E20" s="16">
        <f t="shared" ref="E20:E23" si="7">D20/C20</f>
        <v>6.6266694324863262E-2</v>
      </c>
      <c r="F20" s="16">
        <f t="shared" ref="F20:F23" si="8">(E20*1000)/1000</f>
        <v>6.6266694324863262E-2</v>
      </c>
      <c r="G20" s="16">
        <f t="shared" ref="G20:G23" si="9">F20*5</f>
        <v>0.33133347162431631</v>
      </c>
      <c r="H20" s="16">
        <f t="shared" ref="H20:H23" si="10">G20</f>
        <v>0.33133347162431631</v>
      </c>
    </row>
    <row r="21" spans="1:8" x14ac:dyDescent="0.25">
      <c r="A21" s="1" t="s">
        <v>83</v>
      </c>
      <c r="B21" s="1">
        <v>200</v>
      </c>
      <c r="C21" s="17">
        <v>2.2960260470833407E-2</v>
      </c>
      <c r="D21" s="1">
        <v>0.16300000000000001</v>
      </c>
      <c r="E21" s="16">
        <f t="shared" si="7"/>
        <v>7.0992225984134691</v>
      </c>
      <c r="F21" s="16">
        <f t="shared" si="8"/>
        <v>7.0992225984134691</v>
      </c>
      <c r="G21" s="16">
        <f t="shared" si="9"/>
        <v>35.496112992067346</v>
      </c>
      <c r="H21" s="16">
        <f t="shared" si="10"/>
        <v>35.496112992067346</v>
      </c>
    </row>
    <row r="22" spans="1:8" x14ac:dyDescent="0.25">
      <c r="A22" s="1" t="s">
        <v>84</v>
      </c>
      <c r="B22" s="1">
        <v>200</v>
      </c>
      <c r="C22" s="17">
        <v>2.236542259583334E-2</v>
      </c>
      <c r="D22" s="1">
        <v>0.27100000000000002</v>
      </c>
      <c r="E22" s="16">
        <f t="shared" si="7"/>
        <v>12.116918374280443</v>
      </c>
      <c r="F22" s="16">
        <f t="shared" si="8"/>
        <v>12.116918374280443</v>
      </c>
      <c r="G22" s="16">
        <f t="shared" si="9"/>
        <v>60.584591871402218</v>
      </c>
      <c r="H22" s="16">
        <f t="shared" si="10"/>
        <v>60.584591871402218</v>
      </c>
    </row>
    <row r="23" spans="1:8" x14ac:dyDescent="0.25">
      <c r="A23" s="1" t="s">
        <v>85</v>
      </c>
      <c r="B23" s="1">
        <v>200</v>
      </c>
      <c r="C23" s="17">
        <v>2.4847105391666579E-2</v>
      </c>
      <c r="D23" s="13">
        <v>0.14399999999999999</v>
      </c>
      <c r="E23" s="16">
        <f t="shared" si="7"/>
        <v>5.7954436836854191</v>
      </c>
      <c r="F23" s="16">
        <f t="shared" si="8"/>
        <v>5.7954436836854191</v>
      </c>
      <c r="G23" s="16">
        <f t="shared" si="9"/>
        <v>28.977218418427096</v>
      </c>
      <c r="H23" s="18">
        <f t="shared" si="10"/>
        <v>28.977218418427096</v>
      </c>
    </row>
  </sheetData>
  <mergeCells count="3">
    <mergeCell ref="A1:H1"/>
    <mergeCell ref="A9:H9"/>
    <mergeCell ref="A17:H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FAME GC_FID</vt:lpstr>
      <vt:lpstr>WT GG20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Harini Gowrishankar</dc:creator>
  <cp:lastModifiedBy>Bhuvan_Pathak</cp:lastModifiedBy>
  <dcterms:created xsi:type="dcterms:W3CDTF">2015-06-05T18:17:20Z</dcterms:created>
  <dcterms:modified xsi:type="dcterms:W3CDTF">2026-05-27T12:56:52Z</dcterms:modified>
</cp:coreProperties>
</file>