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N1H\Articles\TechnicalReport_dPCR\Submission\"/>
    </mc:Choice>
  </mc:AlternateContent>
  <xr:revisionPtr revIDLastSave="0" documentId="8_{28B62403-61E5-4943-AC59-118D9847C073}" xr6:coauthVersionLast="47" xr6:coauthVersionMax="47" xr10:uidLastSave="{00000000-0000-0000-0000-000000000000}"/>
  <bookViews>
    <workbookView xWindow="-108" yWindow="-108" windowWidth="23256" windowHeight="12576" xr2:uid="{AD78599C-8887-4EB6-9A6D-A6FF3137659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3" i="1" l="1"/>
  <c r="Z14" i="1"/>
  <c r="Y14" i="1"/>
  <c r="X14" i="1"/>
  <c r="W14" i="1"/>
  <c r="U14" i="1"/>
  <c r="T14" i="1"/>
  <c r="S14" i="1"/>
  <c r="R14" i="1"/>
  <c r="P14" i="1"/>
  <c r="O14" i="1"/>
  <c r="N14" i="1"/>
  <c r="M14" i="1"/>
  <c r="Z5" i="1"/>
  <c r="Y5" i="1"/>
  <c r="X5" i="1"/>
  <c r="W5" i="1"/>
  <c r="U5" i="1"/>
  <c r="T5" i="1"/>
  <c r="S5" i="1"/>
  <c r="R5" i="1"/>
  <c r="P5" i="1"/>
  <c r="O5" i="1"/>
  <c r="N5" i="1"/>
  <c r="M5" i="1"/>
</calcChain>
</file>

<file path=xl/sharedStrings.xml><?xml version="1.0" encoding="utf-8"?>
<sst xmlns="http://schemas.openxmlformats.org/spreadsheetml/2006/main" count="170" uniqueCount="71">
  <si>
    <t>LinJ</t>
  </si>
  <si>
    <t>metk</t>
  </si>
  <si>
    <t>mrpa</t>
  </si>
  <si>
    <t>LdMT</t>
  </si>
  <si>
    <t>Sample ID</t>
  </si>
  <si>
    <t>Internal code</t>
  </si>
  <si>
    <t>Ct LinJ 2060326</t>
  </si>
  <si>
    <t>metk CNV</t>
  </si>
  <si>
    <t>Allop GDRB profile</t>
  </si>
  <si>
    <t>mrpa CNV</t>
  </si>
  <si>
    <t>M.ant GDRB profile</t>
  </si>
  <si>
    <t>LdMT CNV</t>
  </si>
  <si>
    <t>Milt GDRB profile</t>
  </si>
  <si>
    <t>Ct LinJ condicions enzim restricció</t>
  </si>
  <si>
    <t>Copies LinJ/PCR</t>
  </si>
  <si>
    <t>Positives</t>
  </si>
  <si>
    <t>cp/ul</t>
  </si>
  <si>
    <t>Lambda</t>
  </si>
  <si>
    <t>Positives2</t>
  </si>
  <si>
    <t>copies</t>
  </si>
  <si>
    <t>Allop GDRB profile3</t>
  </si>
  <si>
    <t>cp/ul4</t>
  </si>
  <si>
    <t>Lambda5</t>
  </si>
  <si>
    <t>Positives6</t>
  </si>
  <si>
    <t>copies7</t>
  </si>
  <si>
    <t>M.ant GDRB profile8</t>
  </si>
  <si>
    <t>cp/ul9</t>
  </si>
  <si>
    <t>Lambda10</t>
  </si>
  <si>
    <t>Positives11</t>
  </si>
  <si>
    <t>copies12</t>
  </si>
  <si>
    <t>Milt GDRB profile2</t>
  </si>
  <si>
    <t>U260071</t>
  </si>
  <si>
    <t>23,58 (1/2)</t>
  </si>
  <si>
    <t>S</t>
  </si>
  <si>
    <t>0.50974</t>
  </si>
  <si>
    <t>1399.58</t>
  </si>
  <si>
    <t>0.30231</t>
  </si>
  <si>
    <t>U250020</t>
  </si>
  <si>
    <t>30,40(1/2)</t>
  </si>
  <si>
    <t>0.02901</t>
  </si>
  <si>
    <t>76.16</t>
  </si>
  <si>
    <t>0.01645</t>
  </si>
  <si>
    <t>U25004.1</t>
  </si>
  <si>
    <t>undetermined</t>
  </si>
  <si>
    <t>undetermiend</t>
  </si>
  <si>
    <t>U25004.1_A</t>
  </si>
  <si>
    <t>U25004.1_B</t>
  </si>
  <si>
    <t>U25004.1_C</t>
  </si>
  <si>
    <t>U25004.1_D</t>
  </si>
  <si>
    <t>AM10</t>
  </si>
  <si>
    <t>28,88(1/2)</t>
  </si>
  <si>
    <t>R</t>
  </si>
  <si>
    <t>AM09</t>
  </si>
  <si>
    <t>35,69(1/2)</t>
  </si>
  <si>
    <t>AM77</t>
  </si>
  <si>
    <t>32,08(1/2)</t>
  </si>
  <si>
    <t>U250007</t>
  </si>
  <si>
    <t>23,48(1/2)</t>
  </si>
  <si>
    <t>U260027.1</t>
  </si>
  <si>
    <t>U250003</t>
  </si>
  <si>
    <t>U260101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</si>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</sst>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4" fontId="0" fillId="4" borderId="2" xfId="0" applyNumberForma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3" fontId="0" fillId="5" borderId="2" xfId="0" applyNumberFormat="1" applyFill="1" applyBorder="1" applyAlignment="1">
      <alignment horizontal="left"/>
    </xf>
    <xf numFmtId="0" fontId="0" fillId="5" borderId="2" xfId="0" applyFill="1" applyBorder="1" applyAlignment="1">
      <alignment horizontal="left"/>
    </xf>
    <xf numFmtId="4" fontId="0" fillId="6" borderId="2" xfId="0" applyNumberFormat="1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0" borderId="0" xfId="0" applyAlignment="1">
      <alignment horizontal="left"/>
    </xf>
    <xf numFmtId="1" fontId="2" fillId="0" borderId="0" xfId="0" applyNumberFormat="1" applyFont="1" applyAlignment="1">
      <alignment horizontal="left"/>
    </xf>
    <xf numFmtId="4" fontId="0" fillId="4" borderId="0" xfId="0" applyNumberFormat="1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4" fontId="0" fillId="6" borderId="0" xfId="0" applyNumberFormat="1" applyFill="1" applyAlignment="1">
      <alignment horizontal="left"/>
    </xf>
    <xf numFmtId="0" fontId="0" fillId="6" borderId="0" xfId="0" applyFill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0" fillId="3" borderId="1" xfId="0" applyFill="1" applyBorder="1" applyAlignment="1">
      <alignment horizontal="left"/>
    </xf>
    <xf numFmtId="4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3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4" fontId="0" fillId="6" borderId="1" xfId="0" applyNumberForma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2" fillId="0" borderId="0" xfId="0" applyFont="1" applyAlignment="1">
      <alignment horizontal="left"/>
    </xf>
    <xf numFmtId="1" fontId="0" fillId="3" borderId="0" xfId="0" applyNumberFormat="1" applyFill="1" applyAlignment="1">
      <alignment horizontal="left"/>
    </xf>
    <xf numFmtId="3" fontId="0" fillId="5" borderId="0" xfId="0" applyNumberFormat="1" applyFill="1" applyAlignment="1">
      <alignment horizontal="left"/>
    </xf>
    <xf numFmtId="1" fontId="0" fillId="3" borderId="1" xfId="0" applyNumberForma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1" fontId="2" fillId="0" borderId="3" xfId="0" applyNumberFormat="1" applyFont="1" applyBorder="1" applyAlignment="1">
      <alignment horizontal="left"/>
    </xf>
    <xf numFmtId="1" fontId="0" fillId="3" borderId="3" xfId="0" applyNumberFormat="1" applyFill="1" applyBorder="1" applyAlignment="1">
      <alignment horizontal="left"/>
    </xf>
    <xf numFmtId="4" fontId="0" fillId="4" borderId="3" xfId="0" applyNumberFormat="1" applyFill="1" applyBorder="1" applyAlignment="1">
      <alignment horizontal="left"/>
    </xf>
    <xf numFmtId="0" fontId="0" fillId="4" borderId="3" xfId="0" applyFill="1" applyBorder="1" applyAlignment="1">
      <alignment horizontal="left"/>
    </xf>
    <xf numFmtId="3" fontId="0" fillId="5" borderId="3" xfId="0" applyNumberForma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4" fontId="0" fillId="6" borderId="3" xfId="0" applyNumberFormat="1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0" borderId="4" xfId="0" applyBorder="1" applyAlignment="1">
      <alignment horizontal="left"/>
    </xf>
    <xf numFmtId="1" fontId="2" fillId="0" borderId="4" xfId="0" applyNumberFormat="1" applyFont="1" applyBorder="1" applyAlignment="1">
      <alignment horizontal="left"/>
    </xf>
    <xf numFmtId="1" fontId="0" fillId="3" borderId="4" xfId="0" applyNumberFormat="1" applyFill="1" applyBorder="1" applyAlignment="1">
      <alignment horizontal="left"/>
    </xf>
    <xf numFmtId="4" fontId="0" fillId="4" borderId="4" xfId="0" applyNumberFormat="1" applyFill="1" applyBorder="1" applyAlignment="1">
      <alignment horizontal="left"/>
    </xf>
    <xf numFmtId="0" fontId="0" fillId="4" borderId="4" xfId="0" applyFill="1" applyBorder="1" applyAlignment="1">
      <alignment horizontal="left"/>
    </xf>
    <xf numFmtId="3" fontId="0" fillId="5" borderId="4" xfId="0" applyNumberFormat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4" fontId="0" fillId="6" borderId="4" xfId="0" applyNumberFormat="1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1" fontId="0" fillId="3" borderId="5" xfId="0" applyNumberFormat="1" applyFill="1" applyBorder="1" applyAlignment="1">
      <alignment horizontal="left"/>
    </xf>
    <xf numFmtId="4" fontId="0" fillId="4" borderId="5" xfId="0" applyNumberFormat="1" applyFill="1" applyBorder="1" applyAlignment="1">
      <alignment horizontal="left"/>
    </xf>
    <xf numFmtId="0" fontId="0" fillId="4" borderId="5" xfId="0" applyFill="1" applyBorder="1" applyAlignment="1">
      <alignment horizontal="left"/>
    </xf>
    <xf numFmtId="3" fontId="0" fillId="5" borderId="5" xfId="0" applyNumberForma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4" fontId="0" fillId="6" borderId="5" xfId="0" applyNumberFormat="1" applyFill="1" applyBorder="1" applyAlignment="1">
      <alignment horizontal="left"/>
    </xf>
    <xf numFmtId="0" fontId="0" fillId="6" borderId="5" xfId="0" applyFill="1" applyBorder="1" applyAlignment="1">
      <alignment horizontal="left"/>
    </xf>
    <xf numFmtId="4" fontId="0" fillId="5" borderId="2" xfId="0" applyNumberFormat="1" applyFill="1" applyBorder="1" applyAlignment="1">
      <alignment horizontal="left"/>
    </xf>
    <xf numFmtId="4" fontId="0" fillId="5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4" fontId="0" fillId="5" borderId="1" xfId="0" applyNumberForma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4" fontId="0" fillId="5" borderId="3" xfId="0" applyNumberForma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4" fontId="0" fillId="5" borderId="4" xfId="0" applyNumberForma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4" fontId="0" fillId="5" borderId="5" xfId="0" applyNumberFormat="1" applyFill="1" applyBorder="1" applyAlignment="1">
      <alignment horizontal="left"/>
    </xf>
    <xf numFmtId="1" fontId="0" fillId="3" borderId="2" xfId="0" applyNumberFormat="1" applyFill="1" applyBorder="1" applyAlignment="1">
      <alignment horizontal="left"/>
    </xf>
    <xf numFmtId="0" fontId="0" fillId="5" borderId="2" xfId="0" applyFill="1" applyBorder="1"/>
    <xf numFmtId="0" fontId="0" fillId="6" borderId="2" xfId="0" applyFill="1" applyBorder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2" fillId="0" borderId="0" xfId="0" applyFont="1"/>
  </cellXfs>
  <cellStyles count="1">
    <cellStyle name="Normal" xfId="0" builtinId="0"/>
  </cellStyles>
  <dxfs count="28">
    <dxf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theme="7" tint="0.79998168889431442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  <alignment horizontal="left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theme="9" tint="0.79998168889431442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99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0.499984740745262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F83FC9-E89F-44F8-A0D5-583FC430422C}" name="Tabla5" displayName="Tabla5" ref="A2:AA26" totalsRowShown="0" headerRowDxfId="27" dataDxfId="26" headerRowBorderDxfId="25">
  <autoFilter ref="A2:AA26" xr:uid="{E0F83FC9-E89F-44F8-A0D5-583FC430422C}"/>
  <tableColumns count="27">
    <tableColumn id="1" xr3:uid="{DBC93A37-E1F1-4502-B1B1-D04B38B3BDC2}" name="Sample ID"/>
    <tableColumn id="2" xr3:uid="{EC0B0B37-824C-4465-983A-1CB2741215D8}" name="Internal code"/>
    <tableColumn id="3" xr3:uid="{8D889BCA-82C7-4B87-911B-5025EFF262CC}" name="Ct LinJ 2060326" dataDxfId="24"/>
    <tableColumn id="4" xr3:uid="{DD5760DE-B38A-4D49-9962-52B47C53EA47}" name="metk CNV" dataDxfId="23"/>
    <tableColumn id="5" xr3:uid="{5B74E110-1DAB-4FC7-B743-DB0B0E9C112C}" name="Allop GDRB profile" dataDxfId="22"/>
    <tableColumn id="6" xr3:uid="{AFBC6E4D-1FE3-4A9A-A2B2-662A9367C22C}" name="mrpa CNV" dataDxfId="21"/>
    <tableColumn id="7" xr3:uid="{D92DCB02-0D57-494F-A195-B3F3489C39DC}" name="M.ant GDRB profile" dataDxfId="20"/>
    <tableColumn id="8" xr3:uid="{8CBD74C2-4792-4F4E-AC0C-A88727FB213D}" name="LdMT CNV" dataDxfId="19"/>
    <tableColumn id="9" xr3:uid="{9C4E6AEE-77C7-4BE2-9F7D-DFAF329452FE}" name="Milt GDRB profile" dataDxfId="18"/>
    <tableColumn id="10" xr3:uid="{4A3FC64C-48B4-45BE-B569-8A62E1B74A79}" name="Ct LinJ condicions enzim restricció" dataDxfId="17"/>
    <tableColumn id="11" xr3:uid="{71AD1E08-DB48-420D-858A-359E458F8DBF}" name="Copies LinJ/PCR" dataDxfId="16"/>
    <tableColumn id="12" xr3:uid="{7977F04A-4BB7-4633-8F1E-D149A8DE7C43}" name="Positives" dataDxfId="15"/>
    <tableColumn id="13" xr3:uid="{5808ECF3-022B-419A-B45C-51DE72CE00E9}" name="cp/ul" dataDxfId="14"/>
    <tableColumn id="14" xr3:uid="{95FCA7A0-DC29-45F1-89CB-A1B8616E2456}" name="Lambda" dataDxfId="13"/>
    <tableColumn id="15" xr3:uid="{E9586216-5732-4EC1-AE68-2E3FB42933ED}" name="Positives2" dataDxfId="12"/>
    <tableColumn id="16" xr3:uid="{4BD7E77A-0CC1-4982-8FA2-59777127C7D8}" name="copies" dataDxfId="11"/>
    <tableColumn id="17" xr3:uid="{9EB3C1C4-3E9F-4D09-AD46-8A929564649D}" name="Allop GDRB profile3" dataDxfId="10"/>
    <tableColumn id="18" xr3:uid="{BCFBAEFF-CA38-4E1B-A221-778177CFB377}" name="cp/ul4" dataDxfId="9"/>
    <tableColumn id="19" xr3:uid="{A88B8E23-F20D-465F-94DB-BF2AAC1899B3}" name="Lambda5" dataDxfId="8"/>
    <tableColumn id="20" xr3:uid="{F53FA4AC-FF25-45C3-BD4F-3471026F8B6C}" name="Positives6" dataDxfId="7"/>
    <tableColumn id="21" xr3:uid="{5FF032ED-4D78-4CE7-80CA-D797804F27AC}" name="copies7" dataDxfId="6"/>
    <tableColumn id="22" xr3:uid="{1171A590-BE3B-4F9D-9E36-AD2433669C79}" name="M.ant GDRB profile8" dataDxfId="5"/>
    <tableColumn id="23" xr3:uid="{87E0FBB0-794C-4395-8C21-E97B48554EED}" name="cp/ul9" dataDxfId="4"/>
    <tableColumn id="24" xr3:uid="{14779DB6-220A-41B5-9358-495C6B5FC178}" name="Lambda10" dataDxfId="3"/>
    <tableColumn id="25" xr3:uid="{3AC710C5-2BD9-4025-8C8A-53E9C2469C48}" name="Positives11" dataDxfId="2"/>
    <tableColumn id="26" xr3:uid="{368D44A6-C715-4920-98C1-00FC01ABBC6C}" name="copies12" dataDxfId="1"/>
    <tableColumn id="27" xr3:uid="{3E887DCC-3A06-41AE-BA28-35A90C5E8A38}" name="Milt GDRB profile2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CC65-A5D5-4991-B5A3-262280CFF327}">
  <dimension ref="A1:AA27"/>
  <sheetViews>
    <sheetView tabSelected="1" zoomScale="81" zoomScaleNormal="81" workbookViewId="0">
      <selection activeCell="I30" sqref="I30"/>
    </sheetView>
  </sheetViews>
  <sheetFormatPr baseColWidth="10" defaultRowHeight="14.4" x14ac:dyDescent="0.3"/>
  <sheetData>
    <row r="1" spans="1:27" ht="15" thickBot="1" x14ac:dyDescent="0.35">
      <c r="L1" s="1" t="s">
        <v>0</v>
      </c>
      <c r="M1" s="1" t="s">
        <v>1</v>
      </c>
      <c r="N1" s="1"/>
      <c r="O1" s="1"/>
      <c r="P1" s="1"/>
      <c r="Q1" s="1"/>
      <c r="R1" s="1" t="s">
        <v>2</v>
      </c>
      <c r="S1" s="1"/>
      <c r="T1" s="1"/>
      <c r="U1" s="1"/>
      <c r="V1" s="1"/>
      <c r="W1" s="1" t="s">
        <v>3</v>
      </c>
      <c r="X1" s="1"/>
      <c r="Y1" s="1"/>
      <c r="Z1" s="1"/>
      <c r="AA1" s="1"/>
    </row>
    <row r="2" spans="1:27" ht="58.2" thickBot="1" x14ac:dyDescent="0.35">
      <c r="A2" s="2" t="s">
        <v>4</v>
      </c>
      <c r="B2" s="2" t="s">
        <v>5</v>
      </c>
      <c r="C2" s="2" t="s">
        <v>6</v>
      </c>
      <c r="D2" s="2" t="s">
        <v>7</v>
      </c>
      <c r="E2" s="3" t="s">
        <v>8</v>
      </c>
      <c r="F2" s="2" t="s">
        <v>9</v>
      </c>
      <c r="G2" s="3" t="s">
        <v>10</v>
      </c>
      <c r="H2" s="2" t="s">
        <v>11</v>
      </c>
      <c r="I2" s="3" t="s">
        <v>12</v>
      </c>
      <c r="J2" s="3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3" t="s">
        <v>20</v>
      </c>
      <c r="R2" s="2" t="s">
        <v>21</v>
      </c>
      <c r="S2" s="2" t="s">
        <v>22</v>
      </c>
      <c r="T2" s="2" t="s">
        <v>23</v>
      </c>
      <c r="U2" s="2" t="s">
        <v>24</v>
      </c>
      <c r="V2" s="3" t="s">
        <v>25</v>
      </c>
      <c r="W2" s="2" t="s">
        <v>26</v>
      </c>
      <c r="X2" s="2" t="s">
        <v>27</v>
      </c>
      <c r="Y2" s="2" t="s">
        <v>28</v>
      </c>
      <c r="Z2" s="2" t="s">
        <v>29</v>
      </c>
      <c r="AA2" s="3" t="s">
        <v>30</v>
      </c>
    </row>
    <row r="3" spans="1:27" ht="15" thickBot="1" x14ac:dyDescent="0.35">
      <c r="A3" s="4" t="s">
        <v>61</v>
      </c>
      <c r="B3" s="4" t="s">
        <v>31</v>
      </c>
      <c r="C3" s="5" t="s">
        <v>32</v>
      </c>
      <c r="D3" s="5">
        <v>5</v>
      </c>
      <c r="E3" s="5" t="s">
        <v>33</v>
      </c>
      <c r="F3" s="5">
        <v>2.5</v>
      </c>
      <c r="G3" s="5" t="s">
        <v>33</v>
      </c>
      <c r="H3" s="5">
        <v>1.9</v>
      </c>
      <c r="I3" s="5" t="s">
        <v>33</v>
      </c>
      <c r="J3" s="5">
        <v>25.88</v>
      </c>
      <c r="K3" s="6">
        <v>5188.8533880717168</v>
      </c>
      <c r="L3" s="7">
        <v>4685</v>
      </c>
      <c r="M3" s="5">
        <v>2359.9299999999998</v>
      </c>
      <c r="N3" s="5" t="s">
        <v>34</v>
      </c>
      <c r="O3" s="5">
        <v>8122</v>
      </c>
      <c r="P3" s="8">
        <v>3.8940000000000001</v>
      </c>
      <c r="Q3" s="9" t="s">
        <v>33</v>
      </c>
      <c r="R3" s="5" t="s">
        <v>35</v>
      </c>
      <c r="S3" s="5" t="s">
        <v>36</v>
      </c>
      <c r="T3" s="5">
        <v>5306</v>
      </c>
      <c r="U3" s="10">
        <v>2309</v>
      </c>
      <c r="V3" s="11" t="s">
        <v>33</v>
      </c>
      <c r="W3" s="5">
        <v>1242.73</v>
      </c>
      <c r="X3" s="5">
        <v>0.26843</v>
      </c>
      <c r="Y3" s="5">
        <v>4788</v>
      </c>
      <c r="Z3" s="12">
        <v>2.0499999999999998</v>
      </c>
      <c r="AA3" s="13" t="s">
        <v>33</v>
      </c>
    </row>
    <row r="4" spans="1:27" ht="15" thickBot="1" x14ac:dyDescent="0.35">
      <c r="A4" s="21" t="s">
        <v>62</v>
      </c>
      <c r="B4" s="22" t="s">
        <v>37</v>
      </c>
      <c r="C4" s="23" t="s">
        <v>38</v>
      </c>
      <c r="D4" s="23">
        <v>3.98</v>
      </c>
      <c r="E4" s="23" t="s">
        <v>33</v>
      </c>
      <c r="F4" s="23">
        <v>1.43</v>
      </c>
      <c r="G4" s="23" t="s">
        <v>33</v>
      </c>
      <c r="H4" s="23">
        <v>1.81</v>
      </c>
      <c r="I4" s="23" t="s">
        <v>33</v>
      </c>
      <c r="J4" s="23">
        <v>29.4</v>
      </c>
      <c r="K4" s="24">
        <v>456</v>
      </c>
      <c r="L4" s="25">
        <v>336</v>
      </c>
      <c r="M4" s="23">
        <v>134.30000000000001</v>
      </c>
      <c r="N4" s="23" t="s">
        <v>39</v>
      </c>
      <c r="O4" s="23">
        <v>580</v>
      </c>
      <c r="P4" s="26">
        <v>3.4740000000000002</v>
      </c>
      <c r="Q4" s="27" t="s">
        <v>33</v>
      </c>
      <c r="R4" s="23" t="s">
        <v>40</v>
      </c>
      <c r="S4" s="23" t="s">
        <v>41</v>
      </c>
      <c r="T4" s="23">
        <v>331</v>
      </c>
      <c r="U4" s="28">
        <v>1970</v>
      </c>
      <c r="V4" s="29" t="s">
        <v>33</v>
      </c>
      <c r="W4" s="23">
        <v>84.29</v>
      </c>
      <c r="X4" s="23">
        <v>1.821E-2</v>
      </c>
      <c r="Y4" s="23">
        <v>366</v>
      </c>
      <c r="Z4" s="30">
        <v>2.1800000000000002</v>
      </c>
      <c r="AA4" s="31" t="s">
        <v>33</v>
      </c>
    </row>
    <row r="5" spans="1:27" x14ac:dyDescent="0.3">
      <c r="A5" s="32" t="s">
        <v>69</v>
      </c>
      <c r="B5" s="32" t="s">
        <v>42</v>
      </c>
      <c r="C5" s="14" t="s">
        <v>43</v>
      </c>
      <c r="D5" s="14">
        <v>8</v>
      </c>
      <c r="E5" s="14" t="s">
        <v>33</v>
      </c>
      <c r="F5" s="14">
        <v>3.16</v>
      </c>
      <c r="G5" s="14" t="s">
        <v>33</v>
      </c>
      <c r="H5" s="14">
        <v>4.5999999999999996</v>
      </c>
      <c r="I5" s="14" t="s">
        <v>33</v>
      </c>
      <c r="J5" s="14" t="s">
        <v>43</v>
      </c>
      <c r="K5" s="15" t="s">
        <v>44</v>
      </c>
      <c r="L5" s="33">
        <v>2</v>
      </c>
      <c r="M5" s="14">
        <f>AVERAGE(M6:M7)</f>
        <v>0.45500000000000002</v>
      </c>
      <c r="N5" s="14">
        <f>AVERAGE(N6:N7)</f>
        <v>9.9999999999999991E-5</v>
      </c>
      <c r="O5" s="14">
        <f>SUM(O6:O7)</f>
        <v>4</v>
      </c>
      <c r="P5" s="16">
        <f>AVERAGE(P6:P7)</f>
        <v>4</v>
      </c>
      <c r="Q5" s="17" t="s">
        <v>33</v>
      </c>
      <c r="R5" s="14">
        <f>AVERAGE(R6:R7)</f>
        <v>0.23</v>
      </c>
      <c r="S5" s="14">
        <f>AVERAGE(S6:S7)</f>
        <v>5.0000000000000002E-5</v>
      </c>
      <c r="T5" s="14">
        <f>SUM(T6:T7)</f>
        <v>2</v>
      </c>
      <c r="U5" s="34">
        <f>AVERAGE(0,4)</f>
        <v>2</v>
      </c>
      <c r="V5" s="18" t="s">
        <v>33</v>
      </c>
      <c r="W5" s="14">
        <f>AVERAGE(W6:W7)</f>
        <v>0.68500000000000005</v>
      </c>
      <c r="X5" s="14">
        <f>AVERAGE(X6:X7)</f>
        <v>1.5000000000000001E-4</v>
      </c>
      <c r="Y5" s="14">
        <f>SUM(Y6:Y7)</f>
        <v>6</v>
      </c>
      <c r="Z5" s="19">
        <f>AVERAGE(Z6:Z7)</f>
        <v>6.0004999999999997</v>
      </c>
      <c r="AA5" s="20" t="s">
        <v>33</v>
      </c>
    </row>
    <row r="6" spans="1:27" x14ac:dyDescent="0.3">
      <c r="A6" s="14" t="s">
        <v>69</v>
      </c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5"/>
      <c r="L6" s="33">
        <v>1</v>
      </c>
      <c r="M6" s="14">
        <v>0.23</v>
      </c>
      <c r="N6" s="14">
        <v>5.0000000000000002E-5</v>
      </c>
      <c r="O6" s="14">
        <v>1</v>
      </c>
      <c r="P6" s="16">
        <v>2</v>
      </c>
      <c r="Q6" s="17"/>
      <c r="R6" s="14">
        <v>0</v>
      </c>
      <c r="S6" s="14">
        <v>0</v>
      </c>
      <c r="T6" s="14">
        <v>0</v>
      </c>
      <c r="U6" s="18">
        <v>0</v>
      </c>
      <c r="V6" s="18"/>
      <c r="W6" s="14">
        <v>0.46</v>
      </c>
      <c r="X6" s="14">
        <v>1E-4</v>
      </c>
      <c r="Y6" s="14">
        <v>2</v>
      </c>
      <c r="Z6" s="19">
        <v>4</v>
      </c>
      <c r="AA6" s="20"/>
    </row>
    <row r="7" spans="1:27" ht="15" thickBot="1" x14ac:dyDescent="0.35">
      <c r="A7" s="23" t="s">
        <v>69</v>
      </c>
      <c r="B7" s="23" t="s">
        <v>46</v>
      </c>
      <c r="C7" s="23"/>
      <c r="D7" s="23"/>
      <c r="E7" s="23"/>
      <c r="F7" s="23"/>
      <c r="G7" s="23"/>
      <c r="H7" s="23"/>
      <c r="I7" s="23"/>
      <c r="J7" s="23"/>
      <c r="K7" s="24"/>
      <c r="L7" s="35">
        <v>1</v>
      </c>
      <c r="M7" s="23">
        <v>0.68</v>
      </c>
      <c r="N7" s="23">
        <v>1.4999999999999999E-4</v>
      </c>
      <c r="O7" s="23">
        <v>3</v>
      </c>
      <c r="P7" s="26">
        <v>6</v>
      </c>
      <c r="Q7" s="27"/>
      <c r="R7" s="23">
        <v>0.46</v>
      </c>
      <c r="S7" s="23">
        <v>1E-4</v>
      </c>
      <c r="T7" s="23">
        <v>2</v>
      </c>
      <c r="U7" s="28">
        <v>4</v>
      </c>
      <c r="V7" s="29"/>
      <c r="W7" s="23">
        <v>0.91</v>
      </c>
      <c r="X7" s="23">
        <v>2.0000000000000001E-4</v>
      </c>
      <c r="Y7" s="23">
        <v>4</v>
      </c>
      <c r="Z7" s="30">
        <v>8.0009999999999994</v>
      </c>
      <c r="AA7" s="31"/>
    </row>
    <row r="8" spans="1:27" x14ac:dyDescent="0.3">
      <c r="A8" s="36" t="s">
        <v>69</v>
      </c>
      <c r="B8" s="36" t="s">
        <v>42</v>
      </c>
      <c r="C8" s="37" t="s">
        <v>43</v>
      </c>
      <c r="D8" s="37">
        <v>8</v>
      </c>
      <c r="E8" s="37" t="s">
        <v>33</v>
      </c>
      <c r="F8" s="37">
        <v>3.16</v>
      </c>
      <c r="G8" s="37" t="s">
        <v>33</v>
      </c>
      <c r="H8" s="37">
        <v>4.5999999999999996</v>
      </c>
      <c r="I8" s="37" t="s">
        <v>33</v>
      </c>
      <c r="J8" s="37" t="s">
        <v>43</v>
      </c>
      <c r="K8" s="38" t="s">
        <v>44</v>
      </c>
      <c r="L8" s="39">
        <v>4</v>
      </c>
      <c r="M8" s="14">
        <v>0.46</v>
      </c>
      <c r="N8" s="14">
        <v>1E-4</v>
      </c>
      <c r="O8" s="14">
        <v>8</v>
      </c>
      <c r="P8" s="40">
        <v>4</v>
      </c>
      <c r="Q8" s="41" t="s">
        <v>33</v>
      </c>
      <c r="R8" s="14">
        <v>0.35</v>
      </c>
      <c r="S8" s="14">
        <v>6.9999999999999994E-5</v>
      </c>
      <c r="T8" s="14">
        <v>6</v>
      </c>
      <c r="U8" s="42">
        <v>3</v>
      </c>
      <c r="V8" s="43" t="s">
        <v>33</v>
      </c>
      <c r="W8" s="14">
        <v>0.4</v>
      </c>
      <c r="X8" s="14">
        <v>9.0000000000000006E-5</v>
      </c>
      <c r="Y8" s="37">
        <v>7</v>
      </c>
      <c r="Z8" s="44">
        <v>3.5</v>
      </c>
      <c r="AA8" s="45" t="s">
        <v>33</v>
      </c>
    </row>
    <row r="9" spans="1:27" x14ac:dyDescent="0.3">
      <c r="A9" s="46" t="s">
        <v>69</v>
      </c>
      <c r="B9" s="14" t="s">
        <v>45</v>
      </c>
      <c r="C9" s="46"/>
      <c r="D9" s="46"/>
      <c r="E9" s="46"/>
      <c r="F9" s="46"/>
      <c r="G9" s="46"/>
      <c r="H9" s="46"/>
      <c r="I9" s="46"/>
      <c r="J9" s="46"/>
      <c r="K9" s="47"/>
      <c r="L9" s="48">
        <v>2</v>
      </c>
      <c r="M9" s="14">
        <v>0.46</v>
      </c>
      <c r="N9" s="14">
        <v>1E-4</v>
      </c>
      <c r="O9" s="14">
        <v>2</v>
      </c>
      <c r="P9" s="49">
        <v>2</v>
      </c>
      <c r="Q9" s="50"/>
      <c r="R9" s="14">
        <v>0.23</v>
      </c>
      <c r="S9" s="14">
        <v>5.0000000000000002E-5</v>
      </c>
      <c r="T9" s="14">
        <v>1</v>
      </c>
      <c r="U9" s="51">
        <v>1</v>
      </c>
      <c r="V9" s="52"/>
      <c r="W9" s="14">
        <v>0.23</v>
      </c>
      <c r="X9" s="14">
        <v>5.0000000000000002E-5</v>
      </c>
      <c r="Y9" s="46">
        <v>1</v>
      </c>
      <c r="Z9" s="53">
        <v>1</v>
      </c>
      <c r="AA9" s="54"/>
    </row>
    <row r="10" spans="1:27" x14ac:dyDescent="0.3">
      <c r="A10" s="55" t="s">
        <v>69</v>
      </c>
      <c r="B10" s="14" t="s">
        <v>46</v>
      </c>
      <c r="C10" s="55"/>
      <c r="D10" s="55"/>
      <c r="E10" s="55"/>
      <c r="F10" s="55"/>
      <c r="G10" s="55"/>
      <c r="H10" s="55"/>
      <c r="I10" s="55"/>
      <c r="J10" s="55"/>
      <c r="K10" s="56"/>
      <c r="L10" s="57">
        <v>0</v>
      </c>
      <c r="M10" s="14">
        <v>0.46</v>
      </c>
      <c r="N10" s="14">
        <v>1E-4</v>
      </c>
      <c r="O10" s="14">
        <v>2</v>
      </c>
      <c r="P10" s="58"/>
      <c r="Q10" s="59"/>
      <c r="R10" s="14">
        <v>0.46</v>
      </c>
      <c r="S10" s="14">
        <v>1E-4</v>
      </c>
      <c r="T10" s="14">
        <v>2</v>
      </c>
      <c r="U10" s="60">
        <v>0</v>
      </c>
      <c r="V10" s="61"/>
      <c r="W10" s="14">
        <v>0.68</v>
      </c>
      <c r="X10" s="14">
        <v>1.4999999999999999E-4</v>
      </c>
      <c r="Y10" s="55">
        <v>3</v>
      </c>
      <c r="Z10" s="62"/>
      <c r="AA10" s="63"/>
    </row>
    <row r="11" spans="1:27" x14ac:dyDescent="0.3">
      <c r="A11" s="46" t="s">
        <v>69</v>
      </c>
      <c r="B11" s="14" t="s">
        <v>47</v>
      </c>
      <c r="C11" s="46"/>
      <c r="D11" s="46"/>
      <c r="E11" s="46"/>
      <c r="F11" s="46"/>
      <c r="G11" s="46"/>
      <c r="H11" s="46"/>
      <c r="I11" s="46"/>
      <c r="J11" s="46"/>
      <c r="K11" s="47"/>
      <c r="L11" s="48">
        <v>1</v>
      </c>
      <c r="M11" s="14">
        <v>0.46</v>
      </c>
      <c r="N11" s="14">
        <v>1E-4</v>
      </c>
      <c r="O11" s="14">
        <v>2</v>
      </c>
      <c r="P11" s="49">
        <v>4</v>
      </c>
      <c r="Q11" s="50"/>
      <c r="R11" s="14">
        <v>0</v>
      </c>
      <c r="S11" s="14">
        <v>0</v>
      </c>
      <c r="T11" s="14">
        <v>0</v>
      </c>
      <c r="U11" s="51">
        <v>0</v>
      </c>
      <c r="V11" s="52"/>
      <c r="W11" s="14">
        <v>0.68</v>
      </c>
      <c r="X11" s="14">
        <v>1.4999999999999999E-4</v>
      </c>
      <c r="Y11" s="46">
        <v>3</v>
      </c>
      <c r="Z11" s="53">
        <v>6</v>
      </c>
      <c r="AA11" s="54"/>
    </row>
    <row r="12" spans="1:27" ht="15" thickBot="1" x14ac:dyDescent="0.35">
      <c r="A12" s="23" t="s">
        <v>69</v>
      </c>
      <c r="B12" s="14" t="s">
        <v>48</v>
      </c>
      <c r="C12" s="23"/>
      <c r="D12" s="23"/>
      <c r="E12" s="23"/>
      <c r="F12" s="23"/>
      <c r="G12" s="23"/>
      <c r="H12" s="23"/>
      <c r="I12" s="23"/>
      <c r="J12" s="23"/>
      <c r="K12" s="24"/>
      <c r="L12" s="35">
        <v>1</v>
      </c>
      <c r="M12" s="14">
        <v>0.48</v>
      </c>
      <c r="N12" s="14">
        <v>1E-4</v>
      </c>
      <c r="O12" s="14">
        <v>2</v>
      </c>
      <c r="P12" s="26">
        <v>4</v>
      </c>
      <c r="Q12" s="27"/>
      <c r="R12" s="14">
        <v>0.72</v>
      </c>
      <c r="S12" s="14">
        <v>1.4999999999999999E-4</v>
      </c>
      <c r="T12" s="14">
        <v>3</v>
      </c>
      <c r="U12" s="28">
        <v>6</v>
      </c>
      <c r="V12" s="29"/>
      <c r="W12" s="14">
        <v>0</v>
      </c>
      <c r="X12" s="14">
        <v>0</v>
      </c>
      <c r="Y12" s="23">
        <v>0</v>
      </c>
      <c r="Z12" s="30"/>
      <c r="AA12" s="31"/>
    </row>
    <row r="13" spans="1:27" ht="15" thickBot="1" x14ac:dyDescent="0.35">
      <c r="A13" s="4" t="s">
        <v>63</v>
      </c>
      <c r="B13" s="4" t="s">
        <v>49</v>
      </c>
      <c r="C13" s="5" t="s">
        <v>50</v>
      </c>
      <c r="D13" s="5">
        <v>2.4500000000000002</v>
      </c>
      <c r="E13" s="5" t="s">
        <v>51</v>
      </c>
      <c r="F13" s="5">
        <v>2.4700000000000002</v>
      </c>
      <c r="G13" s="5" t="s">
        <v>33</v>
      </c>
      <c r="H13" s="5">
        <v>2.17</v>
      </c>
      <c r="I13" s="5" t="s">
        <v>33</v>
      </c>
      <c r="J13" s="5">
        <v>28.88</v>
      </c>
      <c r="K13" s="6">
        <v>653</v>
      </c>
      <c r="L13" s="7">
        <v>1216</v>
      </c>
      <c r="M13" s="5">
        <v>290.25</v>
      </c>
      <c r="N13" s="5">
        <v>6.2689999999999996E-2</v>
      </c>
      <c r="O13" s="5">
        <v>1229</v>
      </c>
      <c r="P13" s="8">
        <v>2.0219999999999998</v>
      </c>
      <c r="Q13" s="9" t="s">
        <v>51</v>
      </c>
      <c r="R13" s="5">
        <v>283.68</v>
      </c>
      <c r="S13" s="5">
        <v>6.1269999999999998E-2</v>
      </c>
      <c r="T13" s="5">
        <v>1202</v>
      </c>
      <c r="U13" s="64">
        <v>1.976</v>
      </c>
      <c r="V13" s="11" t="s">
        <v>33</v>
      </c>
      <c r="W13" s="5">
        <v>294.14999999999998</v>
      </c>
      <c r="X13" s="5">
        <v>6.3539999999999999E-2</v>
      </c>
      <c r="Y13" s="5">
        <v>1245</v>
      </c>
      <c r="Z13" s="12">
        <v>2.0489999999999999</v>
      </c>
      <c r="AA13" s="13" t="s">
        <v>33</v>
      </c>
    </row>
    <row r="14" spans="1:27" x14ac:dyDescent="0.3">
      <c r="A14" s="32" t="s">
        <v>70</v>
      </c>
      <c r="B14" s="32" t="s">
        <v>52</v>
      </c>
      <c r="C14" s="14" t="s">
        <v>53</v>
      </c>
      <c r="D14" s="14">
        <v>2.3199999999999998</v>
      </c>
      <c r="E14" s="14" t="s">
        <v>51</v>
      </c>
      <c r="F14" s="14">
        <v>2.58</v>
      </c>
      <c r="G14" s="14" t="s">
        <v>33</v>
      </c>
      <c r="H14" s="14">
        <v>1.5</v>
      </c>
      <c r="I14" s="14" t="s">
        <v>33</v>
      </c>
      <c r="J14" s="14">
        <v>35.69</v>
      </c>
      <c r="K14" s="15">
        <v>5.91</v>
      </c>
      <c r="L14" s="33">
        <v>18</v>
      </c>
      <c r="M14" s="14">
        <f>AVERAGE(M15:M16)</f>
        <v>4.2450000000000001</v>
      </c>
      <c r="N14" s="14">
        <f>AVERAGE(N15:N16)</f>
        <v>9.2000000000000003E-4</v>
      </c>
      <c r="O14" s="14">
        <f>SUM(O15:O16)</f>
        <v>37</v>
      </c>
      <c r="P14" s="16">
        <f>AVERAGE(P15:P16)</f>
        <v>4.2509999999999994</v>
      </c>
      <c r="Q14" s="17" t="s">
        <v>33</v>
      </c>
      <c r="R14" s="14">
        <f>AVERAGE(R15:R16)</f>
        <v>4.3600000000000003</v>
      </c>
      <c r="S14" s="14">
        <f>AVERAGE(S15:S16)</f>
        <v>9.4499999999999998E-4</v>
      </c>
      <c r="T14" s="14">
        <f>SUM(T15:T16)</f>
        <v>38</v>
      </c>
      <c r="U14" s="65">
        <f>AVERAGE(U15:U16)</f>
        <v>4.3010000000000002</v>
      </c>
      <c r="V14" s="18" t="s">
        <v>51</v>
      </c>
      <c r="W14" s="14">
        <f>AVERAGE(W15:W16)</f>
        <v>4.4849999999999994</v>
      </c>
      <c r="X14" s="14">
        <f>AVERAGE(X15:X16)</f>
        <v>9.6999999999999994E-4</v>
      </c>
      <c r="Y14" s="14">
        <f>SUM(Y15:Y16)</f>
        <v>39</v>
      </c>
      <c r="Z14" s="19">
        <f>AVERAGE(Z15:Z16)</f>
        <v>4.3010000000000002</v>
      </c>
      <c r="AA14" s="20" t="s">
        <v>33</v>
      </c>
    </row>
    <row r="15" spans="1:27" x14ac:dyDescent="0.3">
      <c r="A15" s="14" t="s">
        <v>70</v>
      </c>
      <c r="B15" s="14" t="s">
        <v>52</v>
      </c>
      <c r="C15" s="14"/>
      <c r="D15" s="14"/>
      <c r="E15" s="14"/>
      <c r="F15" s="14"/>
      <c r="G15" s="14"/>
      <c r="H15" s="14"/>
      <c r="I15" s="14"/>
      <c r="J15" s="14"/>
      <c r="K15" s="15"/>
      <c r="L15" s="66">
        <v>10</v>
      </c>
      <c r="M15" s="14">
        <v>3.46</v>
      </c>
      <c r="N15" s="14">
        <v>7.5000000000000002E-4</v>
      </c>
      <c r="O15" s="14">
        <v>15</v>
      </c>
      <c r="P15" s="16">
        <v>3</v>
      </c>
      <c r="Q15" s="17"/>
      <c r="R15" s="14">
        <v>4.1500000000000004</v>
      </c>
      <c r="S15" s="14">
        <v>8.9999999999999998E-4</v>
      </c>
      <c r="T15" s="14">
        <v>18</v>
      </c>
      <c r="U15" s="65">
        <v>3.601</v>
      </c>
      <c r="V15" s="18"/>
      <c r="W15" s="14">
        <v>5.31</v>
      </c>
      <c r="X15" s="14">
        <v>1.15E-3</v>
      </c>
      <c r="Y15" s="14">
        <v>23</v>
      </c>
      <c r="Z15" s="19">
        <v>4.601</v>
      </c>
      <c r="AA15" s="20"/>
    </row>
    <row r="16" spans="1:27" ht="15" thickBot="1" x14ac:dyDescent="0.35">
      <c r="A16" s="23" t="s">
        <v>70</v>
      </c>
      <c r="B16" s="23" t="s">
        <v>52</v>
      </c>
      <c r="C16" s="23"/>
      <c r="D16" s="23"/>
      <c r="E16" s="23"/>
      <c r="F16" s="23"/>
      <c r="G16" s="23"/>
      <c r="H16" s="23"/>
      <c r="I16" s="23"/>
      <c r="J16" s="23"/>
      <c r="K16" s="24"/>
      <c r="L16" s="25">
        <v>8</v>
      </c>
      <c r="M16" s="23">
        <v>5.03</v>
      </c>
      <c r="N16" s="23">
        <v>1.09E-3</v>
      </c>
      <c r="O16" s="23">
        <v>22</v>
      </c>
      <c r="P16" s="26">
        <v>5.5019999999999998</v>
      </c>
      <c r="Q16" s="27"/>
      <c r="R16" s="23">
        <v>4.57</v>
      </c>
      <c r="S16" s="23">
        <v>9.8999999999999999E-4</v>
      </c>
      <c r="T16" s="23">
        <v>20</v>
      </c>
      <c r="U16" s="67">
        <v>5.0010000000000003</v>
      </c>
      <c r="V16" s="29"/>
      <c r="W16" s="23">
        <v>3.66</v>
      </c>
      <c r="X16" s="23">
        <v>7.9000000000000001E-4</v>
      </c>
      <c r="Y16" s="23">
        <v>16</v>
      </c>
      <c r="Z16" s="30">
        <v>4.0010000000000003</v>
      </c>
      <c r="AA16" s="31"/>
    </row>
    <row r="17" spans="1:27" x14ac:dyDescent="0.3">
      <c r="A17" s="32" t="s">
        <v>70</v>
      </c>
      <c r="B17" s="32" t="s">
        <v>52</v>
      </c>
      <c r="C17" s="14" t="s">
        <v>53</v>
      </c>
      <c r="D17" s="14">
        <v>2.3199999999999998</v>
      </c>
      <c r="E17" s="14" t="s">
        <v>51</v>
      </c>
      <c r="F17" s="14">
        <v>2.58</v>
      </c>
      <c r="G17" s="14" t="s">
        <v>33</v>
      </c>
      <c r="H17" s="14">
        <v>1.5</v>
      </c>
      <c r="I17" s="14" t="s">
        <v>33</v>
      </c>
      <c r="J17" s="14">
        <v>35.69</v>
      </c>
      <c r="K17" s="15">
        <v>5.91</v>
      </c>
      <c r="L17" s="68">
        <v>39</v>
      </c>
      <c r="M17" s="14">
        <v>2.35</v>
      </c>
      <c r="N17" s="14">
        <v>5.1000000000000004E-4</v>
      </c>
      <c r="O17" s="14">
        <v>41</v>
      </c>
      <c r="P17" s="49">
        <v>2.1</v>
      </c>
      <c r="Q17" s="41" t="s">
        <v>51</v>
      </c>
      <c r="R17" s="37">
        <v>3.04</v>
      </c>
      <c r="S17" s="37">
        <v>6.6E-4</v>
      </c>
      <c r="T17" s="37">
        <v>53</v>
      </c>
      <c r="U17" s="69">
        <v>2.72</v>
      </c>
      <c r="V17" s="43" t="s">
        <v>33</v>
      </c>
      <c r="W17" s="14">
        <v>2.41</v>
      </c>
      <c r="X17" s="14">
        <v>5.1999999999999995E-4</v>
      </c>
      <c r="Y17" s="14">
        <v>42</v>
      </c>
      <c r="Z17" s="44">
        <v>2.15</v>
      </c>
      <c r="AA17" s="45" t="s">
        <v>33</v>
      </c>
    </row>
    <row r="18" spans="1:27" x14ac:dyDescent="0.3">
      <c r="A18" s="14" t="s">
        <v>70</v>
      </c>
      <c r="B18" s="14" t="s">
        <v>52</v>
      </c>
      <c r="C18" s="46"/>
      <c r="D18" s="46"/>
      <c r="E18" s="46"/>
      <c r="F18" s="46"/>
      <c r="G18" s="46"/>
      <c r="H18" s="46"/>
      <c r="I18" s="46"/>
      <c r="J18" s="46"/>
      <c r="K18" s="47"/>
      <c r="L18" s="70">
        <v>7</v>
      </c>
      <c r="M18" s="14">
        <v>2.77</v>
      </c>
      <c r="N18" s="14">
        <v>5.9999999999999995E-4</v>
      </c>
      <c r="O18" s="14">
        <v>12</v>
      </c>
      <c r="P18" s="16">
        <v>3.42</v>
      </c>
      <c r="Q18" s="50"/>
      <c r="R18" s="46">
        <v>2.54</v>
      </c>
      <c r="S18" s="46">
        <v>5.5000000000000003E-4</v>
      </c>
      <c r="T18" s="46">
        <v>11</v>
      </c>
      <c r="U18" s="71">
        <v>3.14</v>
      </c>
      <c r="V18" s="52"/>
      <c r="W18" s="14">
        <v>2.54</v>
      </c>
      <c r="X18" s="14">
        <v>5.5000000000000003E-4</v>
      </c>
      <c r="Y18" s="14">
        <v>11</v>
      </c>
      <c r="Z18" s="53">
        <v>3.14</v>
      </c>
      <c r="AA18" s="54"/>
    </row>
    <row r="19" spans="1:27" x14ac:dyDescent="0.3">
      <c r="A19" s="14" t="s">
        <v>70</v>
      </c>
      <c r="B19" s="14" t="s">
        <v>52</v>
      </c>
      <c r="C19" s="55"/>
      <c r="D19" s="55"/>
      <c r="E19" s="55"/>
      <c r="F19" s="55"/>
      <c r="G19" s="55"/>
      <c r="H19" s="55"/>
      <c r="I19" s="55"/>
      <c r="J19" s="55"/>
      <c r="K19" s="56"/>
      <c r="L19" s="72">
        <v>19</v>
      </c>
      <c r="M19" s="14">
        <v>1.6</v>
      </c>
      <c r="N19" s="14">
        <v>3.5E-4</v>
      </c>
      <c r="O19" s="14">
        <v>7</v>
      </c>
      <c r="P19" s="58">
        <v>0.7</v>
      </c>
      <c r="Q19" s="59"/>
      <c r="R19" s="55">
        <v>3.66</v>
      </c>
      <c r="S19" s="55">
        <v>7.9000000000000001E-4</v>
      </c>
      <c r="T19" s="55">
        <v>16</v>
      </c>
      <c r="U19" s="73">
        <v>1.68</v>
      </c>
      <c r="V19" s="61"/>
      <c r="W19" s="14">
        <v>2.29</v>
      </c>
      <c r="X19" s="14">
        <v>4.8999999999999998E-4</v>
      </c>
      <c r="Y19" s="14">
        <v>10</v>
      </c>
      <c r="Z19" s="62">
        <v>1.05</v>
      </c>
      <c r="AA19" s="63"/>
    </row>
    <row r="20" spans="1:27" x14ac:dyDescent="0.3">
      <c r="A20" s="14" t="s">
        <v>70</v>
      </c>
      <c r="B20" s="14" t="s">
        <v>52</v>
      </c>
      <c r="C20" s="46"/>
      <c r="D20" s="46"/>
      <c r="E20" s="46"/>
      <c r="F20" s="46"/>
      <c r="G20" s="46"/>
      <c r="H20" s="46"/>
      <c r="I20" s="46"/>
      <c r="J20" s="46"/>
      <c r="K20" s="47"/>
      <c r="L20" s="70">
        <v>4</v>
      </c>
      <c r="M20" s="14">
        <v>2.74</v>
      </c>
      <c r="N20" s="14">
        <v>5.9000000000000003E-4</v>
      </c>
      <c r="O20" s="14">
        <v>12</v>
      </c>
      <c r="P20" s="49">
        <v>6</v>
      </c>
      <c r="Q20" s="50"/>
      <c r="R20" s="46">
        <v>3.19</v>
      </c>
      <c r="S20" s="46">
        <v>6.8999999999999997E-4</v>
      </c>
      <c r="T20" s="46">
        <v>14</v>
      </c>
      <c r="U20" s="71">
        <v>7</v>
      </c>
      <c r="V20" s="52"/>
      <c r="W20" s="14">
        <v>1.83</v>
      </c>
      <c r="X20" s="14">
        <v>3.8999999999999999E-4</v>
      </c>
      <c r="Y20" s="14">
        <v>8</v>
      </c>
      <c r="Z20" s="53">
        <v>4</v>
      </c>
      <c r="AA20" s="54"/>
    </row>
    <row r="21" spans="1:27" ht="15" thickBot="1" x14ac:dyDescent="0.35">
      <c r="A21" s="14" t="s">
        <v>70</v>
      </c>
      <c r="B21" s="14" t="s">
        <v>52</v>
      </c>
      <c r="C21" s="23"/>
      <c r="D21" s="23"/>
      <c r="E21" s="23"/>
      <c r="F21" s="23"/>
      <c r="G21" s="23"/>
      <c r="H21" s="23"/>
      <c r="I21" s="23"/>
      <c r="J21" s="23"/>
      <c r="K21" s="24"/>
      <c r="L21" s="25">
        <v>9</v>
      </c>
      <c r="M21" s="14">
        <v>2.29</v>
      </c>
      <c r="N21" s="14">
        <v>4.8999999999999998E-4</v>
      </c>
      <c r="O21" s="14">
        <v>10</v>
      </c>
      <c r="P21" s="26">
        <v>2.2200000000000002</v>
      </c>
      <c r="Q21" s="27"/>
      <c r="R21" s="23">
        <v>2.74</v>
      </c>
      <c r="S21" s="23">
        <v>5.9000000000000003E-4</v>
      </c>
      <c r="T21" s="23">
        <v>12</v>
      </c>
      <c r="U21" s="67">
        <v>2.66</v>
      </c>
      <c r="V21" s="29"/>
      <c r="W21" s="14">
        <v>2.97</v>
      </c>
      <c r="X21" s="14">
        <v>6.4000000000000005E-4</v>
      </c>
      <c r="Y21" s="14">
        <v>13</v>
      </c>
      <c r="Z21" s="30">
        <v>2.88</v>
      </c>
      <c r="AA21" s="31"/>
    </row>
    <row r="22" spans="1:27" ht="15" thickBot="1" x14ac:dyDescent="0.35">
      <c r="A22" s="4" t="s">
        <v>64</v>
      </c>
      <c r="B22" s="4" t="s">
        <v>54</v>
      </c>
      <c r="C22" s="5" t="s">
        <v>55</v>
      </c>
      <c r="D22" s="5">
        <v>2.79</v>
      </c>
      <c r="E22" s="5" t="s">
        <v>51</v>
      </c>
      <c r="F22" s="5">
        <v>1.89</v>
      </c>
      <c r="G22" s="5" t="s">
        <v>33</v>
      </c>
      <c r="H22" s="5">
        <v>2.15</v>
      </c>
      <c r="I22" s="5" t="s">
        <v>33</v>
      </c>
      <c r="J22" s="5">
        <v>32.07</v>
      </c>
      <c r="K22" s="6">
        <v>72</v>
      </c>
      <c r="L22" s="74">
        <v>127</v>
      </c>
      <c r="M22" s="5">
        <v>26.63</v>
      </c>
      <c r="N22" s="5">
        <v>5.7499999999999999E-3</v>
      </c>
      <c r="O22" s="5">
        <v>113</v>
      </c>
      <c r="P22" s="8">
        <v>1.7789999999999999</v>
      </c>
      <c r="Q22" s="9" t="s">
        <v>51</v>
      </c>
      <c r="R22" s="5">
        <v>31.6</v>
      </c>
      <c r="S22" s="5">
        <v>6.8199999999999997E-3</v>
      </c>
      <c r="T22" s="5">
        <v>134</v>
      </c>
      <c r="U22" s="64">
        <v>2.1110000000000002</v>
      </c>
      <c r="V22" s="75" t="s">
        <v>33</v>
      </c>
      <c r="W22" s="5">
        <v>26.87</v>
      </c>
      <c r="X22" s="5">
        <v>5.7999999999999996E-3</v>
      </c>
      <c r="Y22" s="5">
        <v>114</v>
      </c>
      <c r="Z22" s="12">
        <v>1.7949999999999999</v>
      </c>
      <c r="AA22" s="76" t="s">
        <v>33</v>
      </c>
    </row>
    <row r="23" spans="1:27" x14ac:dyDescent="0.3">
      <c r="A23" s="32" t="s">
        <v>65</v>
      </c>
      <c r="B23" s="32" t="s">
        <v>56</v>
      </c>
      <c r="C23" s="14" t="s">
        <v>57</v>
      </c>
      <c r="D23" s="14">
        <v>4.68</v>
      </c>
      <c r="E23" s="14" t="s">
        <v>33</v>
      </c>
      <c r="F23" s="14">
        <v>1.92</v>
      </c>
      <c r="G23" s="14" t="s">
        <v>33</v>
      </c>
      <c r="H23" s="14">
        <v>2.0099999999999998</v>
      </c>
      <c r="I23" s="14" t="s">
        <v>33</v>
      </c>
      <c r="J23" s="14">
        <f>23.48+3.3</f>
        <v>26.78</v>
      </c>
      <c r="K23" s="15">
        <v>2748.1712823662797</v>
      </c>
      <c r="L23" s="66">
        <v>2385</v>
      </c>
      <c r="M23" s="14">
        <v>1130.23</v>
      </c>
      <c r="N23" s="14">
        <v>0.24413000000000001</v>
      </c>
      <c r="O23" s="14">
        <v>4407</v>
      </c>
      <c r="P23" s="16">
        <v>3.9159999999999999</v>
      </c>
      <c r="Q23" s="17" t="s">
        <v>33</v>
      </c>
      <c r="R23" s="14">
        <v>589.91</v>
      </c>
      <c r="S23" s="14">
        <v>0.12742000000000001</v>
      </c>
      <c r="T23" s="14">
        <v>2434</v>
      </c>
      <c r="U23" s="65">
        <v>2.044</v>
      </c>
      <c r="V23" s="18" t="s">
        <v>33</v>
      </c>
      <c r="W23" s="14">
        <v>612.71</v>
      </c>
      <c r="X23" s="14">
        <v>0.13235</v>
      </c>
      <c r="Y23" s="14">
        <v>2522</v>
      </c>
      <c r="Z23" s="19">
        <v>2.1230000000000002</v>
      </c>
      <c r="AA23" s="20" t="s">
        <v>33</v>
      </c>
    </row>
    <row r="24" spans="1:27" ht="15" thickBot="1" x14ac:dyDescent="0.35">
      <c r="A24" s="21" t="s">
        <v>66</v>
      </c>
      <c r="B24" s="77" t="s">
        <v>58</v>
      </c>
      <c r="C24" s="78"/>
      <c r="D24" s="23">
        <v>2.4</v>
      </c>
      <c r="E24" s="23" t="s">
        <v>51</v>
      </c>
      <c r="F24" s="23">
        <v>1.9</v>
      </c>
      <c r="G24" s="23" t="s">
        <v>33</v>
      </c>
      <c r="H24" s="23">
        <v>1.7</v>
      </c>
      <c r="I24" s="23" t="s">
        <v>33</v>
      </c>
      <c r="J24" s="78"/>
      <c r="K24" s="78"/>
      <c r="L24" s="25">
        <v>129</v>
      </c>
      <c r="M24" s="23">
        <v>37.590000000000003</v>
      </c>
      <c r="N24" s="23">
        <v>8.1200000000000005E-3</v>
      </c>
      <c r="O24" s="23">
        <v>158</v>
      </c>
      <c r="P24" s="26">
        <v>2.4500000000000002</v>
      </c>
      <c r="Q24" s="27" t="s">
        <v>51</v>
      </c>
      <c r="R24" s="23">
        <v>22.8</v>
      </c>
      <c r="S24" s="23">
        <v>4.8999999999999998E-3</v>
      </c>
      <c r="T24" s="23">
        <v>96</v>
      </c>
      <c r="U24" s="67">
        <v>1.48</v>
      </c>
      <c r="V24" s="29" t="s">
        <v>33</v>
      </c>
      <c r="W24" s="23">
        <v>31.62</v>
      </c>
      <c r="X24" s="23">
        <v>6.7999999999999996E-3</v>
      </c>
      <c r="Y24" s="23">
        <v>133</v>
      </c>
      <c r="Z24" s="30">
        <v>2.06</v>
      </c>
      <c r="AA24" s="31" t="s">
        <v>33</v>
      </c>
    </row>
    <row r="25" spans="1:27" ht="15" thickBot="1" x14ac:dyDescent="0.35">
      <c r="A25" s="79" t="s">
        <v>67</v>
      </c>
      <c r="B25" s="79" t="s">
        <v>59</v>
      </c>
      <c r="C25" s="80"/>
      <c r="D25" s="5">
        <v>4</v>
      </c>
      <c r="E25" s="5" t="s">
        <v>33</v>
      </c>
      <c r="F25" s="5">
        <v>2.75</v>
      </c>
      <c r="G25" s="5" t="s">
        <v>33</v>
      </c>
      <c r="H25" s="5">
        <v>2.2999999999999998</v>
      </c>
      <c r="I25" s="5" t="s">
        <v>33</v>
      </c>
      <c r="J25" s="80"/>
      <c r="K25" s="5"/>
      <c r="L25" s="74">
        <v>10324</v>
      </c>
      <c r="M25" s="5">
        <v>6208.7</v>
      </c>
      <c r="N25" s="5">
        <v>1.34</v>
      </c>
      <c r="O25" s="5">
        <v>14980</v>
      </c>
      <c r="P25" s="9">
        <v>3.77</v>
      </c>
      <c r="Q25" s="9" t="s">
        <v>33</v>
      </c>
      <c r="R25" s="5">
        <v>3154.22</v>
      </c>
      <c r="S25" s="5">
        <v>0.68</v>
      </c>
      <c r="T25" s="5">
        <v>10084</v>
      </c>
      <c r="U25" s="11">
        <v>1.97</v>
      </c>
      <c r="V25" s="11" t="s">
        <v>33</v>
      </c>
      <c r="W25" s="5">
        <v>2912.72</v>
      </c>
      <c r="X25" s="5">
        <v>0.629</v>
      </c>
      <c r="Y25" s="5">
        <v>9538</v>
      </c>
      <c r="Z25" s="13">
        <v>1.82</v>
      </c>
      <c r="AA25" s="13" t="s">
        <v>33</v>
      </c>
    </row>
    <row r="26" spans="1:27" x14ac:dyDescent="0.3">
      <c r="A26" s="81" t="s">
        <v>68</v>
      </c>
      <c r="B26" s="81" t="s">
        <v>60</v>
      </c>
      <c r="C26" s="14">
        <v>31.22</v>
      </c>
      <c r="D26" s="14">
        <v>1.8</v>
      </c>
      <c r="E26" s="14" t="s">
        <v>51</v>
      </c>
      <c r="F26" s="14">
        <v>2.1</v>
      </c>
      <c r="G26" s="14" t="s">
        <v>33</v>
      </c>
      <c r="H26" s="14">
        <v>1.9</v>
      </c>
      <c r="I26" s="14" t="s">
        <v>33</v>
      </c>
      <c r="J26" s="14"/>
      <c r="K26" s="15"/>
      <c r="L26" s="66">
        <v>207</v>
      </c>
      <c r="M26" s="14">
        <v>50.63</v>
      </c>
      <c r="N26" s="14">
        <v>1.094E-2</v>
      </c>
      <c r="O26" s="14">
        <v>216</v>
      </c>
      <c r="P26" s="16">
        <v>2.08</v>
      </c>
      <c r="Q26" s="17" t="s">
        <v>51</v>
      </c>
      <c r="R26" s="14">
        <v>55.55</v>
      </c>
      <c r="S26" s="14">
        <v>1.2E-2</v>
      </c>
      <c r="T26" s="14">
        <v>237</v>
      </c>
      <c r="U26" s="65">
        <v>2.29</v>
      </c>
      <c r="V26" s="18" t="s">
        <v>33</v>
      </c>
      <c r="W26" s="14">
        <v>52.98</v>
      </c>
      <c r="X26" s="14">
        <v>1.14E-2</v>
      </c>
      <c r="Y26" s="14">
        <v>226</v>
      </c>
      <c r="Z26" s="19">
        <v>2.1800000000000002</v>
      </c>
      <c r="AA26" s="20" t="s">
        <v>33</v>
      </c>
    </row>
    <row r="27" spans="1:27" x14ac:dyDescent="0.3">
      <c r="A27" s="81"/>
      <c r="B27" s="81"/>
      <c r="D27" s="14"/>
      <c r="E27" s="14"/>
      <c r="F27" s="14"/>
      <c r="G27" s="14"/>
      <c r="H27" s="14"/>
      <c r="I27" s="1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Carrasco Martin</dc:creator>
  <cp:lastModifiedBy>Marina Carrasco Martin</cp:lastModifiedBy>
  <dcterms:created xsi:type="dcterms:W3CDTF">2026-06-11T16:41:34Z</dcterms:created>
  <dcterms:modified xsi:type="dcterms:W3CDTF">2026-06-11T16:48:38Z</dcterms:modified>
</cp:coreProperties>
</file>